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675" yWindow="-60" windowWidth="18315" windowHeight="9780" activeTab="7"/>
  </bookViews>
  <sheets>
    <sheet name="Valeurs" sheetId="7" r:id="rId1"/>
    <sheet name="STATS" sheetId="2" r:id="rId2"/>
    <sheet name="G" sheetId="9" r:id="rId3"/>
    <sheet name="D" sheetId="3" r:id="rId4"/>
    <sheet name="C" sheetId="4" r:id="rId5"/>
    <sheet name="R" sheetId="5" r:id="rId6"/>
    <sheet name="L" sheetId="6" r:id="rId7"/>
    <sheet name="Impression" sheetId="8" r:id="rId8"/>
    <sheet name="Graphs" sheetId="10" r:id="rId9"/>
  </sheets>
  <definedNames>
    <definedName name="_xlnm._FilterDatabase" localSheetId="4" hidden="1">'C'!$B$2:$AC$74</definedName>
    <definedName name="_xlnm._FilterDatabase" localSheetId="3" hidden="1">D!$B$2:$AC$89</definedName>
    <definedName name="_xlnm._FilterDatabase" localSheetId="2" hidden="1">G!$B$2:$M$2</definedName>
    <definedName name="_xlnm._FilterDatabase" localSheetId="6" hidden="1">L!$B$2:$AC$73</definedName>
    <definedName name="_xlnm._FilterDatabase" localSheetId="5" hidden="1">'R'!$B$2:$AC$71</definedName>
    <definedName name="_xlnm._FilterDatabase" localSheetId="1" hidden="1">STATS!$A$1:$T$1000</definedName>
    <definedName name="BkS_D">Valeurs!$B$3</definedName>
    <definedName name="BkS_F">Valeurs!$D$3</definedName>
    <definedName name="DEF_C">Valeurs!$H$3</definedName>
    <definedName name="DEF_D">Valeurs!$H$2</definedName>
    <definedName name="DEF_L">Valeurs!$H$5</definedName>
    <definedName name="DEF_R">Valeurs!$H$4</definedName>
    <definedName name="HIT_D">Valeurs!$B$2</definedName>
    <definedName name="HIT_F">Valeurs!$D$2</definedName>
    <definedName name="OFF_C">Valeurs!$I$3</definedName>
    <definedName name="OFF_D">Valeurs!$I$2</definedName>
    <definedName name="OFF_L">Valeurs!$I$5</definedName>
    <definedName name="OFF_R">Valeurs!$I$4</definedName>
    <definedName name="_xlnm.Print_Area" localSheetId="8">Graphs!$A$1:$P$74</definedName>
    <definedName name="_xlnm.Print_Area" localSheetId="7">Impression!$A$1:$K$50</definedName>
    <definedName name="PUN_C">Valeurs!$J$3</definedName>
    <definedName name="PUN_D">Valeurs!$J$2</definedName>
    <definedName name="PUN_L">Valeurs!$J$5</definedName>
    <definedName name="PUN_R">Valeurs!$J$4</definedName>
    <definedName name="SH_D">Valeurs!$B$5</definedName>
    <definedName name="SH_F">Valeurs!$D$5</definedName>
    <definedName name="TkA_D">Valeurs!$B$4</definedName>
    <definedName name="TkA_F">Valeurs!$D$4</definedName>
    <definedName name="ZONE_DB">STATS!$A:$I</definedName>
  </definedNames>
  <calcPr calcId="152511"/>
</workbook>
</file>

<file path=xl/calcChain.xml><?xml version="1.0" encoding="utf-8"?>
<calcChain xmlns="http://schemas.openxmlformats.org/spreadsheetml/2006/main">
  <c r="D241" i="8" l="1"/>
  <c r="E241" i="8"/>
  <c r="F241" i="8"/>
  <c r="G241" i="8"/>
  <c r="H241" i="8"/>
  <c r="I241" i="8"/>
  <c r="J241" i="8"/>
  <c r="K241" i="8"/>
  <c r="D242" i="8"/>
  <c r="E242" i="8"/>
  <c r="F242" i="8"/>
  <c r="G242" i="8"/>
  <c r="H242" i="8"/>
  <c r="I242" i="8"/>
  <c r="J242" i="8"/>
  <c r="K242" i="8"/>
  <c r="D243" i="8"/>
  <c r="E243" i="8"/>
  <c r="F243" i="8"/>
  <c r="G243" i="8"/>
  <c r="H243" i="8"/>
  <c r="I243" i="8"/>
  <c r="J243" i="8"/>
  <c r="K243" i="8"/>
  <c r="D244" i="8"/>
  <c r="E244" i="8"/>
  <c r="F244" i="8"/>
  <c r="G244" i="8"/>
  <c r="H244" i="8"/>
  <c r="I244" i="8"/>
  <c r="J244" i="8"/>
  <c r="K244" i="8"/>
  <c r="D245" i="8"/>
  <c r="E245" i="8"/>
  <c r="F245" i="8"/>
  <c r="G245" i="8"/>
  <c r="H245" i="8"/>
  <c r="I245" i="8"/>
  <c r="J245" i="8"/>
  <c r="K245" i="8"/>
  <c r="D246" i="8"/>
  <c r="E246" i="8"/>
  <c r="F246" i="8"/>
  <c r="G246" i="8"/>
  <c r="H246" i="8"/>
  <c r="I246" i="8"/>
  <c r="J246" i="8"/>
  <c r="K246" i="8"/>
  <c r="D247" i="8"/>
  <c r="E247" i="8"/>
  <c r="F247" i="8"/>
  <c r="G247" i="8"/>
  <c r="H247" i="8"/>
  <c r="I247" i="8"/>
  <c r="J247" i="8"/>
  <c r="K247" i="8"/>
  <c r="D248" i="8"/>
  <c r="E248" i="8"/>
  <c r="F248" i="8"/>
  <c r="G248" i="8"/>
  <c r="H248" i="8"/>
  <c r="I248" i="8"/>
  <c r="J248" i="8"/>
  <c r="K248" i="8"/>
  <c r="D249" i="8"/>
  <c r="E249" i="8"/>
  <c r="F249" i="8"/>
  <c r="G249" i="8"/>
  <c r="H249" i="8"/>
  <c r="I249" i="8"/>
  <c r="J249" i="8"/>
  <c r="K249" i="8"/>
  <c r="D250" i="8"/>
  <c r="E250" i="8"/>
  <c r="F250" i="8"/>
  <c r="G250" i="8"/>
  <c r="H250" i="8"/>
  <c r="I250" i="8"/>
  <c r="J250" i="8"/>
  <c r="K250" i="8"/>
  <c r="D196" i="8"/>
  <c r="E196" i="8"/>
  <c r="F196" i="8"/>
  <c r="G196" i="8"/>
  <c r="H196" i="8"/>
  <c r="I196" i="8"/>
  <c r="J196" i="8"/>
  <c r="K196" i="8"/>
  <c r="D197" i="8"/>
  <c r="E197" i="8"/>
  <c r="F197" i="8"/>
  <c r="G197" i="8"/>
  <c r="H197" i="8"/>
  <c r="I197" i="8"/>
  <c r="J197" i="8"/>
  <c r="K197" i="8"/>
  <c r="D198" i="8"/>
  <c r="E198" i="8"/>
  <c r="F198" i="8"/>
  <c r="G198" i="8"/>
  <c r="H198" i="8"/>
  <c r="I198" i="8"/>
  <c r="J198" i="8"/>
  <c r="K198" i="8"/>
  <c r="D199" i="8"/>
  <c r="E199" i="8"/>
  <c r="F199" i="8"/>
  <c r="G199" i="8"/>
  <c r="H199" i="8"/>
  <c r="I199" i="8"/>
  <c r="J199" i="8"/>
  <c r="K199" i="8"/>
  <c r="D200" i="8"/>
  <c r="E200" i="8"/>
  <c r="F200" i="8"/>
  <c r="G200" i="8"/>
  <c r="H200" i="8"/>
  <c r="I200" i="8"/>
  <c r="J200" i="8"/>
  <c r="K200" i="8"/>
  <c r="D201" i="8"/>
  <c r="E201" i="8"/>
  <c r="F201" i="8"/>
  <c r="G201" i="8"/>
  <c r="H201" i="8"/>
  <c r="I201" i="8"/>
  <c r="J201" i="8"/>
  <c r="K201" i="8"/>
  <c r="D202" i="8"/>
  <c r="E202" i="8"/>
  <c r="F202" i="8"/>
  <c r="G202" i="8"/>
  <c r="H202" i="8"/>
  <c r="I202" i="8"/>
  <c r="J202" i="8"/>
  <c r="K202" i="8"/>
  <c r="D203" i="8"/>
  <c r="E203" i="8"/>
  <c r="F203" i="8"/>
  <c r="G203" i="8"/>
  <c r="H203" i="8"/>
  <c r="I203" i="8"/>
  <c r="J203" i="8"/>
  <c r="K203" i="8"/>
  <c r="D204" i="8"/>
  <c r="E204" i="8"/>
  <c r="F204" i="8"/>
  <c r="G204" i="8"/>
  <c r="H204" i="8"/>
  <c r="I204" i="8"/>
  <c r="J204" i="8"/>
  <c r="K204" i="8"/>
  <c r="D205" i="8"/>
  <c r="E205" i="8"/>
  <c r="F205" i="8"/>
  <c r="G205" i="8"/>
  <c r="H205" i="8"/>
  <c r="I205" i="8"/>
  <c r="J205" i="8"/>
  <c r="K205" i="8"/>
  <c r="D206" i="8"/>
  <c r="E206" i="8"/>
  <c r="F206" i="8"/>
  <c r="G206" i="8"/>
  <c r="H206" i="8"/>
  <c r="I206" i="8"/>
  <c r="J206" i="8"/>
  <c r="K206" i="8"/>
  <c r="D207" i="8"/>
  <c r="E207" i="8"/>
  <c r="F207" i="8"/>
  <c r="G207" i="8"/>
  <c r="H207" i="8"/>
  <c r="I207" i="8"/>
  <c r="J207" i="8"/>
  <c r="K207" i="8"/>
  <c r="D208" i="8"/>
  <c r="E208" i="8"/>
  <c r="F208" i="8"/>
  <c r="G208" i="8"/>
  <c r="H208" i="8"/>
  <c r="I208" i="8"/>
  <c r="J208" i="8"/>
  <c r="K208" i="8"/>
  <c r="D209" i="8"/>
  <c r="E209" i="8"/>
  <c r="F209" i="8"/>
  <c r="G209" i="8"/>
  <c r="H209" i="8"/>
  <c r="I209" i="8"/>
  <c r="J209" i="8"/>
  <c r="K209" i="8"/>
  <c r="D210" i="8"/>
  <c r="E210" i="8"/>
  <c r="F210" i="8"/>
  <c r="G210" i="8"/>
  <c r="H210" i="8"/>
  <c r="I210" i="8"/>
  <c r="J210" i="8"/>
  <c r="K210" i="8"/>
  <c r="D211" i="8"/>
  <c r="E211" i="8"/>
  <c r="F211" i="8"/>
  <c r="G211" i="8"/>
  <c r="H211" i="8"/>
  <c r="I211" i="8"/>
  <c r="J211" i="8"/>
  <c r="K211" i="8"/>
  <c r="D212" i="8"/>
  <c r="E212" i="8"/>
  <c r="F212" i="8"/>
  <c r="G212" i="8"/>
  <c r="H212" i="8"/>
  <c r="I212" i="8"/>
  <c r="J212" i="8"/>
  <c r="K212" i="8"/>
  <c r="D213" i="8"/>
  <c r="E213" i="8"/>
  <c r="F213" i="8"/>
  <c r="G213" i="8"/>
  <c r="H213" i="8"/>
  <c r="I213" i="8"/>
  <c r="J213" i="8"/>
  <c r="K213" i="8"/>
  <c r="D214" i="8"/>
  <c r="E214" i="8"/>
  <c r="F214" i="8"/>
  <c r="G214" i="8"/>
  <c r="H214" i="8"/>
  <c r="I214" i="8"/>
  <c r="J214" i="8"/>
  <c r="K214" i="8"/>
  <c r="D215" i="8"/>
  <c r="E215" i="8"/>
  <c r="F215" i="8"/>
  <c r="G215" i="8"/>
  <c r="H215" i="8"/>
  <c r="I215" i="8"/>
  <c r="J215" i="8"/>
  <c r="K215" i="8"/>
  <c r="D216" i="8"/>
  <c r="E216" i="8"/>
  <c r="F216" i="8"/>
  <c r="G216" i="8"/>
  <c r="H216" i="8"/>
  <c r="I216" i="8"/>
  <c r="J216" i="8"/>
  <c r="K216" i="8"/>
  <c r="D217" i="8"/>
  <c r="E217" i="8"/>
  <c r="F217" i="8"/>
  <c r="G217" i="8"/>
  <c r="H217" i="8"/>
  <c r="I217" i="8"/>
  <c r="J217" i="8"/>
  <c r="K217" i="8"/>
  <c r="D218" i="8"/>
  <c r="E218" i="8"/>
  <c r="F218" i="8"/>
  <c r="G218" i="8"/>
  <c r="H218" i="8"/>
  <c r="I218" i="8"/>
  <c r="J218" i="8"/>
  <c r="K218" i="8"/>
  <c r="D219" i="8"/>
  <c r="E219" i="8"/>
  <c r="F219" i="8"/>
  <c r="G219" i="8"/>
  <c r="H219" i="8"/>
  <c r="I219" i="8"/>
  <c r="J219" i="8"/>
  <c r="K219" i="8"/>
  <c r="D220" i="8"/>
  <c r="E220" i="8"/>
  <c r="F220" i="8"/>
  <c r="G220" i="8"/>
  <c r="H220" i="8"/>
  <c r="I220" i="8"/>
  <c r="J220" i="8"/>
  <c r="K220" i="8"/>
  <c r="D221" i="8"/>
  <c r="E221" i="8"/>
  <c r="F221" i="8"/>
  <c r="G221" i="8"/>
  <c r="H221" i="8"/>
  <c r="I221" i="8"/>
  <c r="J221" i="8"/>
  <c r="K221" i="8"/>
  <c r="D222" i="8"/>
  <c r="E222" i="8"/>
  <c r="F222" i="8"/>
  <c r="G222" i="8"/>
  <c r="H222" i="8"/>
  <c r="I222" i="8"/>
  <c r="J222" i="8"/>
  <c r="K222" i="8"/>
  <c r="D223" i="8"/>
  <c r="E223" i="8"/>
  <c r="F223" i="8"/>
  <c r="G223" i="8"/>
  <c r="H223" i="8"/>
  <c r="I223" i="8"/>
  <c r="J223" i="8"/>
  <c r="K223" i="8"/>
  <c r="D224" i="8"/>
  <c r="E224" i="8"/>
  <c r="F224" i="8"/>
  <c r="G224" i="8"/>
  <c r="H224" i="8"/>
  <c r="I224" i="8"/>
  <c r="J224" i="8"/>
  <c r="K224" i="8"/>
  <c r="D225" i="8"/>
  <c r="E225" i="8"/>
  <c r="F225" i="8"/>
  <c r="G225" i="8"/>
  <c r="H225" i="8"/>
  <c r="I225" i="8"/>
  <c r="J225" i="8"/>
  <c r="K225" i="8"/>
  <c r="D226" i="8"/>
  <c r="E226" i="8"/>
  <c r="F226" i="8"/>
  <c r="G226" i="8"/>
  <c r="H226" i="8"/>
  <c r="I226" i="8"/>
  <c r="J226" i="8"/>
  <c r="K226" i="8"/>
  <c r="D227" i="8"/>
  <c r="E227" i="8"/>
  <c r="F227" i="8"/>
  <c r="G227" i="8"/>
  <c r="H227" i="8"/>
  <c r="I227" i="8"/>
  <c r="J227" i="8"/>
  <c r="K227" i="8"/>
  <c r="D228" i="8"/>
  <c r="E228" i="8"/>
  <c r="F228" i="8"/>
  <c r="G228" i="8"/>
  <c r="H228" i="8"/>
  <c r="I228" i="8"/>
  <c r="J228" i="8"/>
  <c r="K228" i="8"/>
  <c r="D229" i="8"/>
  <c r="E229" i="8"/>
  <c r="F229" i="8"/>
  <c r="G229" i="8"/>
  <c r="H229" i="8"/>
  <c r="I229" i="8"/>
  <c r="J229" i="8"/>
  <c r="K229" i="8"/>
  <c r="D230" i="8"/>
  <c r="E230" i="8"/>
  <c r="F230" i="8"/>
  <c r="G230" i="8"/>
  <c r="H230" i="8"/>
  <c r="I230" i="8"/>
  <c r="J230" i="8"/>
  <c r="K230" i="8"/>
  <c r="D231" i="8"/>
  <c r="E231" i="8"/>
  <c r="F231" i="8"/>
  <c r="G231" i="8"/>
  <c r="H231" i="8"/>
  <c r="I231" i="8"/>
  <c r="J231" i="8"/>
  <c r="K231" i="8"/>
  <c r="D232" i="8"/>
  <c r="E232" i="8"/>
  <c r="F232" i="8"/>
  <c r="G232" i="8"/>
  <c r="H232" i="8"/>
  <c r="I232" i="8"/>
  <c r="J232" i="8"/>
  <c r="K232" i="8"/>
  <c r="D233" i="8"/>
  <c r="E233" i="8"/>
  <c r="F233" i="8"/>
  <c r="G233" i="8"/>
  <c r="H233" i="8"/>
  <c r="I233" i="8"/>
  <c r="J233" i="8"/>
  <c r="K233" i="8"/>
  <c r="D234" i="8"/>
  <c r="E234" i="8"/>
  <c r="F234" i="8"/>
  <c r="G234" i="8"/>
  <c r="H234" i="8"/>
  <c r="I234" i="8"/>
  <c r="J234" i="8"/>
  <c r="K234" i="8"/>
  <c r="D235" i="8"/>
  <c r="E235" i="8"/>
  <c r="F235" i="8"/>
  <c r="G235" i="8"/>
  <c r="H235" i="8"/>
  <c r="I235" i="8"/>
  <c r="J235" i="8"/>
  <c r="K235" i="8"/>
  <c r="D236" i="8"/>
  <c r="E236" i="8"/>
  <c r="F236" i="8"/>
  <c r="G236" i="8"/>
  <c r="H236" i="8"/>
  <c r="I236" i="8"/>
  <c r="J236" i="8"/>
  <c r="K236" i="8"/>
  <c r="D237" i="8"/>
  <c r="E237" i="8"/>
  <c r="F237" i="8"/>
  <c r="G237" i="8"/>
  <c r="H237" i="8"/>
  <c r="I237" i="8"/>
  <c r="J237" i="8"/>
  <c r="K237" i="8"/>
  <c r="D238" i="8"/>
  <c r="E238" i="8"/>
  <c r="F238" i="8"/>
  <c r="G238" i="8"/>
  <c r="H238" i="8"/>
  <c r="I238" i="8"/>
  <c r="J238" i="8"/>
  <c r="K238" i="8"/>
  <c r="D239" i="8"/>
  <c r="E239" i="8"/>
  <c r="F239" i="8"/>
  <c r="G239" i="8"/>
  <c r="H239" i="8"/>
  <c r="I239" i="8"/>
  <c r="J239" i="8"/>
  <c r="K239" i="8"/>
  <c r="D240" i="8"/>
  <c r="E240" i="8"/>
  <c r="F240" i="8"/>
  <c r="G240" i="8"/>
  <c r="H240" i="8"/>
  <c r="I240" i="8"/>
  <c r="J240" i="8"/>
  <c r="K240" i="8"/>
  <c r="D186" i="8"/>
  <c r="E186" i="8"/>
  <c r="F186" i="8"/>
  <c r="G186" i="8"/>
  <c r="H186" i="8"/>
  <c r="I186" i="8"/>
  <c r="J186" i="8"/>
  <c r="K186" i="8"/>
  <c r="D187" i="8"/>
  <c r="E187" i="8"/>
  <c r="F187" i="8"/>
  <c r="G187" i="8"/>
  <c r="H187" i="8"/>
  <c r="I187" i="8"/>
  <c r="J187" i="8"/>
  <c r="K187" i="8"/>
  <c r="D188" i="8"/>
  <c r="E188" i="8"/>
  <c r="F188" i="8"/>
  <c r="G188" i="8"/>
  <c r="H188" i="8"/>
  <c r="I188" i="8"/>
  <c r="J188" i="8"/>
  <c r="K188" i="8"/>
  <c r="D189" i="8"/>
  <c r="E189" i="8"/>
  <c r="F189" i="8"/>
  <c r="G189" i="8"/>
  <c r="H189" i="8"/>
  <c r="I189" i="8"/>
  <c r="J189" i="8"/>
  <c r="K189" i="8"/>
  <c r="D190" i="8"/>
  <c r="E190" i="8"/>
  <c r="F190" i="8"/>
  <c r="G190" i="8"/>
  <c r="H190" i="8"/>
  <c r="I190" i="8"/>
  <c r="J190" i="8"/>
  <c r="K190" i="8"/>
  <c r="D191" i="8"/>
  <c r="E191" i="8"/>
  <c r="F191" i="8"/>
  <c r="G191" i="8"/>
  <c r="H191" i="8"/>
  <c r="I191" i="8"/>
  <c r="J191" i="8"/>
  <c r="K191" i="8"/>
  <c r="D192" i="8"/>
  <c r="E192" i="8"/>
  <c r="F192" i="8"/>
  <c r="G192" i="8"/>
  <c r="H192" i="8"/>
  <c r="I192" i="8"/>
  <c r="J192" i="8"/>
  <c r="K192" i="8"/>
  <c r="D193" i="8"/>
  <c r="E193" i="8"/>
  <c r="F193" i="8"/>
  <c r="G193" i="8"/>
  <c r="H193" i="8"/>
  <c r="I193" i="8"/>
  <c r="J193" i="8"/>
  <c r="K193" i="8"/>
  <c r="D194" i="8"/>
  <c r="E194" i="8"/>
  <c r="F194" i="8"/>
  <c r="G194" i="8"/>
  <c r="H194" i="8"/>
  <c r="I194" i="8"/>
  <c r="J194" i="8"/>
  <c r="K194" i="8"/>
  <c r="D195" i="8"/>
  <c r="E195" i="8"/>
  <c r="F195" i="8"/>
  <c r="G195" i="8"/>
  <c r="H195" i="8"/>
  <c r="I195" i="8"/>
  <c r="J195" i="8"/>
  <c r="K195" i="8"/>
  <c r="D171" i="8"/>
  <c r="E171" i="8"/>
  <c r="F171" i="8"/>
  <c r="G171" i="8"/>
  <c r="H171" i="8"/>
  <c r="I171" i="8"/>
  <c r="J171" i="8"/>
  <c r="K171" i="8"/>
  <c r="D172" i="8"/>
  <c r="E172" i="8"/>
  <c r="F172" i="8"/>
  <c r="G172" i="8"/>
  <c r="H172" i="8"/>
  <c r="I172" i="8"/>
  <c r="J172" i="8"/>
  <c r="K172" i="8"/>
  <c r="D173" i="8"/>
  <c r="E173" i="8"/>
  <c r="F173" i="8"/>
  <c r="G173" i="8"/>
  <c r="H173" i="8"/>
  <c r="I173" i="8"/>
  <c r="J173" i="8"/>
  <c r="K173" i="8"/>
  <c r="D174" i="8"/>
  <c r="E174" i="8"/>
  <c r="F174" i="8"/>
  <c r="G174" i="8"/>
  <c r="H174" i="8"/>
  <c r="I174" i="8"/>
  <c r="J174" i="8"/>
  <c r="K174" i="8"/>
  <c r="D175" i="8"/>
  <c r="E175" i="8"/>
  <c r="F175" i="8"/>
  <c r="G175" i="8"/>
  <c r="H175" i="8"/>
  <c r="I175" i="8"/>
  <c r="J175" i="8"/>
  <c r="K175" i="8"/>
  <c r="D176" i="8"/>
  <c r="E176" i="8"/>
  <c r="F176" i="8"/>
  <c r="G176" i="8"/>
  <c r="H176" i="8"/>
  <c r="I176" i="8"/>
  <c r="J176" i="8"/>
  <c r="K176" i="8"/>
  <c r="D177" i="8"/>
  <c r="E177" i="8"/>
  <c r="F177" i="8"/>
  <c r="G177" i="8"/>
  <c r="H177" i="8"/>
  <c r="I177" i="8"/>
  <c r="J177" i="8"/>
  <c r="K177" i="8"/>
  <c r="D178" i="8"/>
  <c r="E178" i="8"/>
  <c r="F178" i="8"/>
  <c r="G178" i="8"/>
  <c r="H178" i="8"/>
  <c r="I178" i="8"/>
  <c r="J178" i="8"/>
  <c r="K178" i="8"/>
  <c r="D179" i="8"/>
  <c r="E179" i="8"/>
  <c r="F179" i="8"/>
  <c r="G179" i="8"/>
  <c r="H179" i="8"/>
  <c r="I179" i="8"/>
  <c r="J179" i="8"/>
  <c r="K179" i="8"/>
  <c r="D180" i="8"/>
  <c r="E180" i="8"/>
  <c r="F180" i="8"/>
  <c r="G180" i="8"/>
  <c r="H180" i="8"/>
  <c r="I180" i="8"/>
  <c r="J180" i="8"/>
  <c r="K180" i="8"/>
  <c r="D181" i="8"/>
  <c r="E181" i="8"/>
  <c r="F181" i="8"/>
  <c r="G181" i="8"/>
  <c r="H181" i="8"/>
  <c r="I181" i="8"/>
  <c r="J181" i="8"/>
  <c r="K181" i="8"/>
  <c r="D182" i="8"/>
  <c r="E182" i="8"/>
  <c r="F182" i="8"/>
  <c r="G182" i="8"/>
  <c r="H182" i="8"/>
  <c r="I182" i="8"/>
  <c r="J182" i="8"/>
  <c r="K182" i="8"/>
  <c r="D183" i="8"/>
  <c r="E183" i="8"/>
  <c r="F183" i="8"/>
  <c r="G183" i="8"/>
  <c r="H183" i="8"/>
  <c r="I183" i="8"/>
  <c r="J183" i="8"/>
  <c r="K183" i="8"/>
  <c r="D184" i="8"/>
  <c r="E184" i="8"/>
  <c r="F184" i="8"/>
  <c r="G184" i="8"/>
  <c r="H184" i="8"/>
  <c r="I184" i="8"/>
  <c r="J184" i="8"/>
  <c r="K184" i="8"/>
  <c r="D185" i="8"/>
  <c r="E185" i="8"/>
  <c r="F185" i="8"/>
  <c r="G185" i="8"/>
  <c r="H185" i="8"/>
  <c r="I185" i="8"/>
  <c r="J185" i="8"/>
  <c r="K185" i="8"/>
  <c r="D156" i="8"/>
  <c r="E156" i="8"/>
  <c r="F156" i="8"/>
  <c r="G156" i="8"/>
  <c r="H156" i="8"/>
  <c r="I156" i="8"/>
  <c r="J156" i="8"/>
  <c r="K156" i="8"/>
  <c r="D157" i="8"/>
  <c r="E157" i="8"/>
  <c r="F157" i="8"/>
  <c r="G157" i="8"/>
  <c r="H157" i="8"/>
  <c r="I157" i="8"/>
  <c r="J157" i="8"/>
  <c r="K157" i="8"/>
  <c r="D158" i="8"/>
  <c r="E158" i="8"/>
  <c r="F158" i="8"/>
  <c r="G158" i="8"/>
  <c r="H158" i="8"/>
  <c r="I158" i="8"/>
  <c r="J158" i="8"/>
  <c r="K158" i="8"/>
  <c r="D159" i="8"/>
  <c r="E159" i="8"/>
  <c r="F159" i="8"/>
  <c r="G159" i="8"/>
  <c r="H159" i="8"/>
  <c r="I159" i="8"/>
  <c r="J159" i="8"/>
  <c r="K159" i="8"/>
  <c r="D160" i="8"/>
  <c r="E160" i="8"/>
  <c r="F160" i="8"/>
  <c r="G160" i="8"/>
  <c r="H160" i="8"/>
  <c r="I160" i="8"/>
  <c r="J160" i="8"/>
  <c r="K160" i="8"/>
  <c r="D161" i="8"/>
  <c r="E161" i="8"/>
  <c r="F161" i="8"/>
  <c r="G161" i="8"/>
  <c r="H161" i="8"/>
  <c r="I161" i="8"/>
  <c r="J161" i="8"/>
  <c r="K161" i="8"/>
  <c r="D162" i="8"/>
  <c r="E162" i="8"/>
  <c r="F162" i="8"/>
  <c r="G162" i="8"/>
  <c r="H162" i="8"/>
  <c r="I162" i="8"/>
  <c r="J162" i="8"/>
  <c r="K162" i="8"/>
  <c r="D163" i="8"/>
  <c r="E163" i="8"/>
  <c r="F163" i="8"/>
  <c r="G163" i="8"/>
  <c r="H163" i="8"/>
  <c r="I163" i="8"/>
  <c r="J163" i="8"/>
  <c r="K163" i="8"/>
  <c r="D164" i="8"/>
  <c r="E164" i="8"/>
  <c r="F164" i="8"/>
  <c r="G164" i="8"/>
  <c r="H164" i="8"/>
  <c r="I164" i="8"/>
  <c r="J164" i="8"/>
  <c r="K164" i="8"/>
  <c r="D165" i="8"/>
  <c r="E165" i="8"/>
  <c r="F165" i="8"/>
  <c r="G165" i="8"/>
  <c r="H165" i="8"/>
  <c r="I165" i="8"/>
  <c r="J165" i="8"/>
  <c r="K165" i="8"/>
  <c r="D166" i="8"/>
  <c r="E166" i="8"/>
  <c r="F166" i="8"/>
  <c r="G166" i="8"/>
  <c r="H166" i="8"/>
  <c r="I166" i="8"/>
  <c r="J166" i="8"/>
  <c r="K166" i="8"/>
  <c r="D167" i="8"/>
  <c r="E167" i="8"/>
  <c r="F167" i="8"/>
  <c r="G167" i="8"/>
  <c r="H167" i="8"/>
  <c r="I167" i="8"/>
  <c r="J167" i="8"/>
  <c r="K167" i="8"/>
  <c r="D168" i="8"/>
  <c r="E168" i="8"/>
  <c r="F168" i="8"/>
  <c r="G168" i="8"/>
  <c r="H168" i="8"/>
  <c r="I168" i="8"/>
  <c r="J168" i="8"/>
  <c r="K168" i="8"/>
  <c r="D169" i="8"/>
  <c r="E169" i="8"/>
  <c r="F169" i="8"/>
  <c r="G169" i="8"/>
  <c r="H169" i="8"/>
  <c r="I169" i="8"/>
  <c r="J169" i="8"/>
  <c r="K169" i="8"/>
  <c r="D170" i="8"/>
  <c r="E170" i="8"/>
  <c r="F170" i="8"/>
  <c r="G170" i="8"/>
  <c r="H170" i="8"/>
  <c r="I170" i="8"/>
  <c r="J170" i="8"/>
  <c r="K170" i="8"/>
  <c r="D146" i="8"/>
  <c r="E146" i="8"/>
  <c r="F146" i="8"/>
  <c r="G146" i="8"/>
  <c r="H146" i="8"/>
  <c r="I146" i="8"/>
  <c r="J146" i="8"/>
  <c r="K146" i="8"/>
  <c r="D147" i="8"/>
  <c r="E147" i="8"/>
  <c r="F147" i="8"/>
  <c r="G147" i="8"/>
  <c r="H147" i="8"/>
  <c r="I147" i="8"/>
  <c r="J147" i="8"/>
  <c r="K147" i="8"/>
  <c r="D148" i="8"/>
  <c r="E148" i="8"/>
  <c r="F148" i="8"/>
  <c r="G148" i="8"/>
  <c r="H148" i="8"/>
  <c r="I148" i="8"/>
  <c r="J148" i="8"/>
  <c r="K148" i="8"/>
  <c r="D149" i="8"/>
  <c r="E149" i="8"/>
  <c r="F149" i="8"/>
  <c r="G149" i="8"/>
  <c r="H149" i="8"/>
  <c r="I149" i="8"/>
  <c r="J149" i="8"/>
  <c r="K149" i="8"/>
  <c r="D150" i="8"/>
  <c r="E150" i="8"/>
  <c r="F150" i="8"/>
  <c r="G150" i="8"/>
  <c r="H150" i="8"/>
  <c r="I150" i="8"/>
  <c r="J150" i="8"/>
  <c r="K150" i="8"/>
  <c r="D151" i="8"/>
  <c r="E151" i="8"/>
  <c r="F151" i="8"/>
  <c r="G151" i="8"/>
  <c r="H151" i="8"/>
  <c r="I151" i="8"/>
  <c r="J151" i="8"/>
  <c r="K151" i="8"/>
  <c r="D152" i="8"/>
  <c r="E152" i="8"/>
  <c r="F152" i="8"/>
  <c r="G152" i="8"/>
  <c r="H152" i="8"/>
  <c r="I152" i="8"/>
  <c r="J152" i="8"/>
  <c r="K152" i="8"/>
  <c r="D153" i="8"/>
  <c r="E153" i="8"/>
  <c r="F153" i="8"/>
  <c r="G153" i="8"/>
  <c r="H153" i="8"/>
  <c r="I153" i="8"/>
  <c r="J153" i="8"/>
  <c r="K153" i="8"/>
  <c r="D154" i="8"/>
  <c r="E154" i="8"/>
  <c r="F154" i="8"/>
  <c r="G154" i="8"/>
  <c r="H154" i="8"/>
  <c r="I154" i="8"/>
  <c r="J154" i="8"/>
  <c r="K154" i="8"/>
  <c r="D155" i="8"/>
  <c r="E155" i="8"/>
  <c r="F155" i="8"/>
  <c r="G155" i="8"/>
  <c r="H155" i="8"/>
  <c r="I155" i="8"/>
  <c r="J155" i="8"/>
  <c r="K155" i="8"/>
  <c r="D136" i="8"/>
  <c r="E136" i="8"/>
  <c r="F136" i="8"/>
  <c r="G136" i="8"/>
  <c r="H136" i="8"/>
  <c r="I136" i="8"/>
  <c r="J136" i="8"/>
  <c r="K136" i="8"/>
  <c r="D137" i="8"/>
  <c r="E137" i="8"/>
  <c r="F137" i="8"/>
  <c r="G137" i="8"/>
  <c r="H137" i="8"/>
  <c r="I137" i="8"/>
  <c r="J137" i="8"/>
  <c r="K137" i="8"/>
  <c r="D138" i="8"/>
  <c r="E138" i="8"/>
  <c r="F138" i="8"/>
  <c r="G138" i="8"/>
  <c r="H138" i="8"/>
  <c r="I138" i="8"/>
  <c r="J138" i="8"/>
  <c r="K138" i="8"/>
  <c r="D139" i="8"/>
  <c r="E139" i="8"/>
  <c r="F139" i="8"/>
  <c r="G139" i="8"/>
  <c r="H139" i="8"/>
  <c r="I139" i="8"/>
  <c r="J139" i="8"/>
  <c r="K139" i="8"/>
  <c r="D140" i="8"/>
  <c r="E140" i="8"/>
  <c r="F140" i="8"/>
  <c r="G140" i="8"/>
  <c r="H140" i="8"/>
  <c r="I140" i="8"/>
  <c r="J140" i="8"/>
  <c r="K140" i="8"/>
  <c r="D141" i="8"/>
  <c r="E141" i="8"/>
  <c r="F141" i="8"/>
  <c r="G141" i="8"/>
  <c r="H141" i="8"/>
  <c r="I141" i="8"/>
  <c r="J141" i="8"/>
  <c r="K141" i="8"/>
  <c r="D142" i="8"/>
  <c r="E142" i="8"/>
  <c r="F142" i="8"/>
  <c r="G142" i="8"/>
  <c r="H142" i="8"/>
  <c r="I142" i="8"/>
  <c r="J142" i="8"/>
  <c r="K142" i="8"/>
  <c r="D143" i="8"/>
  <c r="E143" i="8"/>
  <c r="F143" i="8"/>
  <c r="G143" i="8"/>
  <c r="H143" i="8"/>
  <c r="I143" i="8"/>
  <c r="J143" i="8"/>
  <c r="K143" i="8"/>
  <c r="D144" i="8"/>
  <c r="E144" i="8"/>
  <c r="F144" i="8"/>
  <c r="G144" i="8"/>
  <c r="H144" i="8"/>
  <c r="I144" i="8"/>
  <c r="J144" i="8"/>
  <c r="K144" i="8"/>
  <c r="D145" i="8"/>
  <c r="E145" i="8"/>
  <c r="F145" i="8"/>
  <c r="G145" i="8"/>
  <c r="H145" i="8"/>
  <c r="I145" i="8"/>
  <c r="J145" i="8"/>
  <c r="K145" i="8"/>
  <c r="D121" i="8"/>
  <c r="E121" i="8"/>
  <c r="F121" i="8"/>
  <c r="G121" i="8"/>
  <c r="H121" i="8"/>
  <c r="I121" i="8"/>
  <c r="J121" i="8"/>
  <c r="K121" i="8"/>
  <c r="D122" i="8"/>
  <c r="E122" i="8"/>
  <c r="F122" i="8"/>
  <c r="G122" i="8"/>
  <c r="H122" i="8"/>
  <c r="I122" i="8"/>
  <c r="J122" i="8"/>
  <c r="K122" i="8"/>
  <c r="D123" i="8"/>
  <c r="E123" i="8"/>
  <c r="F123" i="8"/>
  <c r="G123" i="8"/>
  <c r="H123" i="8"/>
  <c r="I123" i="8"/>
  <c r="J123" i="8"/>
  <c r="K123" i="8"/>
  <c r="D124" i="8"/>
  <c r="E124" i="8"/>
  <c r="F124" i="8"/>
  <c r="G124" i="8"/>
  <c r="H124" i="8"/>
  <c r="I124" i="8"/>
  <c r="J124" i="8"/>
  <c r="K124" i="8"/>
  <c r="D125" i="8"/>
  <c r="E125" i="8"/>
  <c r="F125" i="8"/>
  <c r="G125" i="8"/>
  <c r="H125" i="8"/>
  <c r="I125" i="8"/>
  <c r="J125" i="8"/>
  <c r="K125" i="8"/>
  <c r="D126" i="8"/>
  <c r="E126" i="8"/>
  <c r="F126" i="8"/>
  <c r="G126" i="8"/>
  <c r="H126" i="8"/>
  <c r="I126" i="8"/>
  <c r="J126" i="8"/>
  <c r="K126" i="8"/>
  <c r="D127" i="8"/>
  <c r="E127" i="8"/>
  <c r="F127" i="8"/>
  <c r="G127" i="8"/>
  <c r="H127" i="8"/>
  <c r="I127" i="8"/>
  <c r="J127" i="8"/>
  <c r="K127" i="8"/>
  <c r="D128" i="8"/>
  <c r="E128" i="8"/>
  <c r="F128" i="8"/>
  <c r="G128" i="8"/>
  <c r="H128" i="8"/>
  <c r="I128" i="8"/>
  <c r="J128" i="8"/>
  <c r="K128" i="8"/>
  <c r="D129" i="8"/>
  <c r="E129" i="8"/>
  <c r="F129" i="8"/>
  <c r="G129" i="8"/>
  <c r="H129" i="8"/>
  <c r="I129" i="8"/>
  <c r="J129" i="8"/>
  <c r="K129" i="8"/>
  <c r="D130" i="8"/>
  <c r="E130" i="8"/>
  <c r="F130" i="8"/>
  <c r="G130" i="8"/>
  <c r="H130" i="8"/>
  <c r="I130" i="8"/>
  <c r="J130" i="8"/>
  <c r="K130" i="8"/>
  <c r="D131" i="8"/>
  <c r="E131" i="8"/>
  <c r="F131" i="8"/>
  <c r="G131" i="8"/>
  <c r="H131" i="8"/>
  <c r="I131" i="8"/>
  <c r="J131" i="8"/>
  <c r="K131" i="8"/>
  <c r="D132" i="8"/>
  <c r="E132" i="8"/>
  <c r="F132" i="8"/>
  <c r="G132" i="8"/>
  <c r="H132" i="8"/>
  <c r="I132" i="8"/>
  <c r="J132" i="8"/>
  <c r="K132" i="8"/>
  <c r="D133" i="8"/>
  <c r="E133" i="8"/>
  <c r="F133" i="8"/>
  <c r="G133" i="8"/>
  <c r="H133" i="8"/>
  <c r="I133" i="8"/>
  <c r="J133" i="8"/>
  <c r="K133" i="8"/>
  <c r="D134" i="8"/>
  <c r="E134" i="8"/>
  <c r="F134" i="8"/>
  <c r="G134" i="8"/>
  <c r="H134" i="8"/>
  <c r="I134" i="8"/>
  <c r="J134" i="8"/>
  <c r="K134" i="8"/>
  <c r="D135" i="8"/>
  <c r="E135" i="8"/>
  <c r="F135" i="8"/>
  <c r="G135" i="8"/>
  <c r="H135" i="8"/>
  <c r="I135" i="8"/>
  <c r="J135" i="8"/>
  <c r="K135" i="8"/>
  <c r="B91" i="8"/>
  <c r="C91" i="8"/>
  <c r="B92" i="8"/>
  <c r="C92" i="8"/>
  <c r="B93" i="8"/>
  <c r="C93" i="8"/>
  <c r="B94" i="8"/>
  <c r="C94" i="8"/>
  <c r="B95" i="8"/>
  <c r="C95" i="8"/>
  <c r="B96" i="8"/>
  <c r="C96" i="8"/>
  <c r="B97" i="8"/>
  <c r="C97" i="8"/>
  <c r="B98" i="8"/>
  <c r="C98" i="8"/>
  <c r="B99" i="8"/>
  <c r="C99" i="8"/>
  <c r="B100" i="8"/>
  <c r="C100" i="8"/>
  <c r="B101" i="8"/>
  <c r="C101" i="8"/>
  <c r="B102" i="8"/>
  <c r="C102" i="8"/>
  <c r="B103" i="8"/>
  <c r="C103" i="8"/>
  <c r="B104" i="8"/>
  <c r="C104" i="8"/>
  <c r="B105" i="8"/>
  <c r="C105" i="8"/>
  <c r="B106" i="8"/>
  <c r="C106" i="8"/>
  <c r="B107" i="8"/>
  <c r="C107" i="8"/>
  <c r="B108" i="8"/>
  <c r="C108" i="8"/>
  <c r="B109" i="8"/>
  <c r="C109" i="8"/>
  <c r="B110" i="8"/>
  <c r="C110" i="8"/>
  <c r="B81" i="8"/>
  <c r="C81" i="8"/>
  <c r="B82" i="8"/>
  <c r="C82" i="8"/>
  <c r="B83" i="8"/>
  <c r="C83" i="8"/>
  <c r="B84" i="8"/>
  <c r="C84" i="8"/>
  <c r="B85" i="8"/>
  <c r="C85" i="8"/>
  <c r="B86" i="8"/>
  <c r="C86" i="8"/>
  <c r="B87" i="8"/>
  <c r="C87" i="8"/>
  <c r="B88" i="8"/>
  <c r="C88" i="8"/>
  <c r="B89" i="8"/>
  <c r="C89" i="8"/>
  <c r="B90" i="8"/>
  <c r="C90" i="8"/>
  <c r="B76" i="8"/>
  <c r="C76" i="8"/>
  <c r="B77" i="8"/>
  <c r="C77" i="8"/>
  <c r="B78" i="8"/>
  <c r="C78" i="8"/>
  <c r="B79" i="8"/>
  <c r="C79" i="8"/>
  <c r="B80" i="8"/>
  <c r="C80" i="8"/>
  <c r="D101" i="8"/>
  <c r="E101" i="8"/>
  <c r="D102" i="8"/>
  <c r="E102" i="8"/>
  <c r="D103" i="8"/>
  <c r="E103" i="8"/>
  <c r="D104" i="8"/>
  <c r="E104" i="8"/>
  <c r="D105" i="8"/>
  <c r="E105" i="8"/>
  <c r="D106" i="8"/>
  <c r="E106" i="8"/>
  <c r="D107" i="8"/>
  <c r="E107" i="8"/>
  <c r="D108" i="8"/>
  <c r="E108" i="8"/>
  <c r="D109" i="8"/>
  <c r="E109" i="8"/>
  <c r="D110" i="8"/>
  <c r="E110" i="8"/>
  <c r="D111" i="8"/>
  <c r="E111" i="8"/>
  <c r="D112" i="8"/>
  <c r="E112" i="8"/>
  <c r="D113" i="8"/>
  <c r="E113" i="8"/>
  <c r="D114" i="8"/>
  <c r="E114" i="8"/>
  <c r="D115" i="8"/>
  <c r="E115" i="8"/>
  <c r="D116" i="8"/>
  <c r="E116" i="8"/>
  <c r="D117" i="8"/>
  <c r="E117" i="8"/>
  <c r="D118" i="8"/>
  <c r="E118" i="8"/>
  <c r="D119" i="8"/>
  <c r="E119" i="8"/>
  <c r="D120" i="8"/>
  <c r="E120" i="8"/>
  <c r="F81" i="8"/>
  <c r="G81" i="8"/>
  <c r="F82" i="8"/>
  <c r="G82" i="8"/>
  <c r="F83" i="8"/>
  <c r="G83" i="8"/>
  <c r="F84" i="8"/>
  <c r="G84" i="8"/>
  <c r="F85" i="8"/>
  <c r="G85" i="8"/>
  <c r="F86" i="8"/>
  <c r="G86" i="8"/>
  <c r="F87" i="8"/>
  <c r="G87" i="8"/>
  <c r="F88" i="8"/>
  <c r="G88" i="8"/>
  <c r="F89" i="8"/>
  <c r="G89" i="8"/>
  <c r="F90" i="8"/>
  <c r="G90" i="8"/>
  <c r="F91" i="8"/>
  <c r="G91" i="8"/>
  <c r="F92" i="8"/>
  <c r="G92" i="8"/>
  <c r="F93" i="8"/>
  <c r="G93" i="8"/>
  <c r="F94" i="8"/>
  <c r="G94" i="8"/>
  <c r="F95" i="8"/>
  <c r="G95" i="8"/>
  <c r="F96" i="8"/>
  <c r="G96" i="8"/>
  <c r="F97" i="8"/>
  <c r="G97" i="8"/>
  <c r="F98" i="8"/>
  <c r="G98" i="8"/>
  <c r="F99" i="8"/>
  <c r="G99" i="8"/>
  <c r="F100" i="8"/>
  <c r="G100" i="8"/>
  <c r="F101" i="8"/>
  <c r="G101" i="8"/>
  <c r="F102" i="8"/>
  <c r="G102" i="8"/>
  <c r="F103" i="8"/>
  <c r="G103" i="8"/>
  <c r="F104" i="8"/>
  <c r="G104" i="8"/>
  <c r="F105" i="8"/>
  <c r="G105" i="8"/>
  <c r="F106" i="8"/>
  <c r="G106" i="8"/>
  <c r="F107" i="8"/>
  <c r="G107" i="8"/>
  <c r="F108" i="8"/>
  <c r="G108" i="8"/>
  <c r="F109" i="8"/>
  <c r="G109" i="8"/>
  <c r="F110" i="8"/>
  <c r="G110" i="8"/>
  <c r="F111" i="8"/>
  <c r="G111" i="8"/>
  <c r="F112" i="8"/>
  <c r="G112" i="8"/>
  <c r="F113" i="8"/>
  <c r="G113" i="8"/>
  <c r="F114" i="8"/>
  <c r="G114" i="8"/>
  <c r="F115" i="8"/>
  <c r="G115" i="8"/>
  <c r="F116" i="8"/>
  <c r="G116" i="8"/>
  <c r="F117" i="8"/>
  <c r="G117" i="8"/>
  <c r="F118" i="8"/>
  <c r="G118" i="8"/>
  <c r="F119" i="8"/>
  <c r="G119" i="8"/>
  <c r="F120" i="8"/>
  <c r="G120" i="8"/>
  <c r="H81" i="8"/>
  <c r="I81" i="8"/>
  <c r="H82" i="8"/>
  <c r="I82" i="8"/>
  <c r="H83" i="8"/>
  <c r="I83" i="8"/>
  <c r="H84" i="8"/>
  <c r="I84" i="8"/>
  <c r="H85" i="8"/>
  <c r="I85" i="8"/>
  <c r="H86" i="8"/>
  <c r="I86" i="8"/>
  <c r="H87" i="8"/>
  <c r="I87" i="8"/>
  <c r="H88" i="8"/>
  <c r="I88" i="8"/>
  <c r="H89" i="8"/>
  <c r="I89" i="8"/>
  <c r="H90" i="8"/>
  <c r="I90" i="8"/>
  <c r="H91" i="8"/>
  <c r="I91" i="8"/>
  <c r="H92" i="8"/>
  <c r="I92" i="8"/>
  <c r="H93" i="8"/>
  <c r="I93" i="8"/>
  <c r="H94" i="8"/>
  <c r="I94" i="8"/>
  <c r="H95" i="8"/>
  <c r="I95" i="8"/>
  <c r="H96" i="8"/>
  <c r="I96" i="8"/>
  <c r="H97" i="8"/>
  <c r="I97" i="8"/>
  <c r="H98" i="8"/>
  <c r="I98" i="8"/>
  <c r="H99" i="8"/>
  <c r="I99" i="8"/>
  <c r="H100" i="8"/>
  <c r="I100" i="8"/>
  <c r="H101" i="8"/>
  <c r="I101" i="8"/>
  <c r="H102" i="8"/>
  <c r="I102" i="8"/>
  <c r="H103" i="8"/>
  <c r="I103" i="8"/>
  <c r="H104" i="8"/>
  <c r="I104" i="8"/>
  <c r="H105" i="8"/>
  <c r="I105" i="8"/>
  <c r="H106" i="8"/>
  <c r="I106" i="8"/>
  <c r="H107" i="8"/>
  <c r="I107" i="8"/>
  <c r="H108" i="8"/>
  <c r="I108" i="8"/>
  <c r="H109" i="8"/>
  <c r="I109" i="8"/>
  <c r="H110" i="8"/>
  <c r="I110" i="8"/>
  <c r="H111" i="8"/>
  <c r="I111" i="8"/>
  <c r="H112" i="8"/>
  <c r="I112" i="8"/>
  <c r="H113" i="8"/>
  <c r="I113" i="8"/>
  <c r="H114" i="8"/>
  <c r="I114" i="8"/>
  <c r="H115" i="8"/>
  <c r="I115" i="8"/>
  <c r="H116" i="8"/>
  <c r="I116" i="8"/>
  <c r="H117" i="8"/>
  <c r="I117" i="8"/>
  <c r="H118" i="8"/>
  <c r="I118" i="8"/>
  <c r="H119" i="8"/>
  <c r="I119" i="8"/>
  <c r="H120" i="8"/>
  <c r="I120" i="8"/>
  <c r="J116" i="8"/>
  <c r="K116" i="8"/>
  <c r="J117" i="8"/>
  <c r="K117" i="8"/>
  <c r="J118" i="8"/>
  <c r="K118" i="8"/>
  <c r="J119" i="8"/>
  <c r="K119" i="8"/>
  <c r="J120" i="8"/>
  <c r="K120" i="8"/>
  <c r="J106" i="8"/>
  <c r="K106" i="8"/>
  <c r="J107" i="8"/>
  <c r="K107" i="8"/>
  <c r="J108" i="8"/>
  <c r="K108" i="8"/>
  <c r="J109" i="8"/>
  <c r="K109" i="8"/>
  <c r="J110" i="8"/>
  <c r="K110" i="8"/>
  <c r="J111" i="8"/>
  <c r="K111" i="8"/>
  <c r="J112" i="8"/>
  <c r="K112" i="8"/>
  <c r="J113" i="8"/>
  <c r="K113" i="8"/>
  <c r="J114" i="8"/>
  <c r="K114" i="8"/>
  <c r="J115" i="8"/>
  <c r="K115" i="8"/>
  <c r="J86" i="8"/>
  <c r="K86" i="8"/>
  <c r="J87" i="8"/>
  <c r="K87" i="8"/>
  <c r="J88" i="8"/>
  <c r="K88" i="8"/>
  <c r="J89" i="8"/>
  <c r="K89" i="8"/>
  <c r="J90" i="8"/>
  <c r="K90" i="8"/>
  <c r="J91" i="8"/>
  <c r="K91" i="8"/>
  <c r="J92" i="8"/>
  <c r="K92" i="8"/>
  <c r="J93" i="8"/>
  <c r="K93" i="8"/>
  <c r="J94" i="8"/>
  <c r="K94" i="8"/>
  <c r="J95" i="8"/>
  <c r="K95" i="8"/>
  <c r="J96" i="8"/>
  <c r="K96" i="8"/>
  <c r="J97" i="8"/>
  <c r="K97" i="8"/>
  <c r="J98" i="8"/>
  <c r="K98" i="8"/>
  <c r="J99" i="8"/>
  <c r="K99" i="8"/>
  <c r="J100" i="8"/>
  <c r="K100" i="8"/>
  <c r="J101" i="8"/>
  <c r="K101" i="8"/>
  <c r="J102" i="8"/>
  <c r="K102" i="8"/>
  <c r="J103" i="8"/>
  <c r="K103" i="8"/>
  <c r="J104" i="8"/>
  <c r="K104" i="8"/>
  <c r="J105" i="8"/>
  <c r="K105" i="8"/>
  <c r="N97" i="6"/>
  <c r="O97" i="6"/>
  <c r="P97" i="6"/>
  <c r="Q97" i="6"/>
  <c r="R97" i="6"/>
  <c r="S97" i="6"/>
  <c r="N84" i="6"/>
  <c r="O84" i="6"/>
  <c r="P84" i="6"/>
  <c r="Q84" i="6"/>
  <c r="R84" i="6"/>
  <c r="S84" i="6"/>
  <c r="N91" i="6"/>
  <c r="O91" i="6"/>
  <c r="P91" i="6"/>
  <c r="Q91" i="6"/>
  <c r="R91" i="6"/>
  <c r="S91" i="6"/>
  <c r="N93" i="6"/>
  <c r="O93" i="6"/>
  <c r="P93" i="6"/>
  <c r="Q93" i="6"/>
  <c r="R93" i="6"/>
  <c r="S93" i="6"/>
  <c r="N79" i="6"/>
  <c r="O79" i="6"/>
  <c r="P79" i="6"/>
  <c r="Q79" i="6"/>
  <c r="R79" i="6"/>
  <c r="S79" i="6"/>
  <c r="N110" i="6"/>
  <c r="O110" i="6"/>
  <c r="P110" i="6"/>
  <c r="Q110" i="6"/>
  <c r="R110" i="6"/>
  <c r="S110" i="6"/>
  <c r="N90" i="6"/>
  <c r="O90" i="6"/>
  <c r="P90" i="6"/>
  <c r="Q90" i="6"/>
  <c r="R90" i="6"/>
  <c r="S90" i="6"/>
  <c r="N71" i="6"/>
  <c r="O71" i="6"/>
  <c r="P71" i="6"/>
  <c r="Q71" i="6"/>
  <c r="R71" i="6"/>
  <c r="S71" i="6"/>
  <c r="N105" i="6"/>
  <c r="O105" i="6"/>
  <c r="P105" i="6"/>
  <c r="Q105" i="6"/>
  <c r="R105" i="6"/>
  <c r="S105" i="6"/>
  <c r="N108" i="6"/>
  <c r="O108" i="6"/>
  <c r="P108" i="6"/>
  <c r="Q108" i="6"/>
  <c r="R108" i="6"/>
  <c r="S108" i="6"/>
  <c r="N74" i="6"/>
  <c r="O74" i="6"/>
  <c r="P74" i="6"/>
  <c r="Q74" i="6"/>
  <c r="R74" i="6"/>
  <c r="S74" i="6"/>
  <c r="N82" i="6"/>
  <c r="O82" i="6"/>
  <c r="P82" i="6"/>
  <c r="Q82" i="6"/>
  <c r="R82" i="6"/>
  <c r="S82" i="6"/>
  <c r="N92" i="6"/>
  <c r="O92" i="6"/>
  <c r="P92" i="6"/>
  <c r="Q92" i="6"/>
  <c r="R92" i="6"/>
  <c r="S92" i="6"/>
  <c r="N85" i="6"/>
  <c r="O85" i="6"/>
  <c r="P85" i="6"/>
  <c r="Q85" i="6"/>
  <c r="R85" i="6"/>
  <c r="S85" i="6"/>
  <c r="N80" i="6"/>
  <c r="O80" i="6"/>
  <c r="P80" i="6"/>
  <c r="Q80" i="6"/>
  <c r="R80" i="6"/>
  <c r="S80" i="6"/>
  <c r="N117" i="6"/>
  <c r="O117" i="6"/>
  <c r="P117" i="6"/>
  <c r="Q117" i="6"/>
  <c r="R117" i="6"/>
  <c r="S117" i="6"/>
  <c r="N106" i="6"/>
  <c r="O106" i="6"/>
  <c r="P106" i="6"/>
  <c r="Q106" i="6"/>
  <c r="R106" i="6"/>
  <c r="S106" i="6"/>
  <c r="N104" i="6"/>
  <c r="O104" i="6"/>
  <c r="P104" i="6"/>
  <c r="Q104" i="6"/>
  <c r="R104" i="6"/>
  <c r="S104" i="6"/>
  <c r="N88" i="6"/>
  <c r="O88" i="6"/>
  <c r="P88" i="6"/>
  <c r="Q88" i="6"/>
  <c r="R88" i="6"/>
  <c r="S88" i="6"/>
  <c r="N95" i="6"/>
  <c r="O95" i="6"/>
  <c r="P95" i="6"/>
  <c r="Q95" i="6"/>
  <c r="R95" i="6"/>
  <c r="S95" i="6"/>
  <c r="N103" i="6"/>
  <c r="O103" i="6"/>
  <c r="P103" i="6"/>
  <c r="Q103" i="6"/>
  <c r="R103" i="6"/>
  <c r="S103" i="6"/>
  <c r="N113" i="6"/>
  <c r="O113" i="6"/>
  <c r="P113" i="6"/>
  <c r="Q113" i="6"/>
  <c r="R113" i="6"/>
  <c r="S113" i="6"/>
  <c r="N125" i="6"/>
  <c r="O125" i="6"/>
  <c r="P125" i="6"/>
  <c r="Q125" i="6"/>
  <c r="R125" i="6"/>
  <c r="S125" i="6"/>
  <c r="N112" i="6"/>
  <c r="O112" i="6"/>
  <c r="P112" i="6"/>
  <c r="Q112" i="6"/>
  <c r="R112" i="6"/>
  <c r="S112" i="6"/>
  <c r="N119" i="6"/>
  <c r="O119" i="6"/>
  <c r="P119" i="6"/>
  <c r="Q119" i="6"/>
  <c r="R119" i="6"/>
  <c r="S119" i="6"/>
  <c r="N111" i="6"/>
  <c r="O111" i="6"/>
  <c r="P111" i="6"/>
  <c r="Q111" i="6"/>
  <c r="R111" i="6"/>
  <c r="S111" i="6"/>
  <c r="N89" i="6"/>
  <c r="O89" i="6"/>
  <c r="P89" i="6"/>
  <c r="Q89" i="6"/>
  <c r="R89" i="6"/>
  <c r="S89" i="6"/>
  <c r="N102" i="6"/>
  <c r="O102" i="6"/>
  <c r="P102" i="6"/>
  <c r="Q102" i="6"/>
  <c r="R102" i="6"/>
  <c r="S102" i="6"/>
  <c r="N121" i="6"/>
  <c r="O121" i="6"/>
  <c r="P121" i="6"/>
  <c r="Q121" i="6"/>
  <c r="R121" i="6"/>
  <c r="S121" i="6"/>
  <c r="N115" i="6"/>
  <c r="O115" i="6"/>
  <c r="P115" i="6"/>
  <c r="Q115" i="6"/>
  <c r="R115" i="6"/>
  <c r="S115" i="6"/>
  <c r="N118" i="6"/>
  <c r="O118" i="6"/>
  <c r="P118" i="6"/>
  <c r="Q118" i="6"/>
  <c r="R118" i="6"/>
  <c r="S118" i="6"/>
  <c r="N98" i="6"/>
  <c r="O98" i="6"/>
  <c r="P98" i="6"/>
  <c r="Q98" i="6"/>
  <c r="R98" i="6"/>
  <c r="S98" i="6"/>
  <c r="N100" i="6"/>
  <c r="O100" i="6"/>
  <c r="P100" i="6"/>
  <c r="Q100" i="6"/>
  <c r="R100" i="6"/>
  <c r="S100" i="6"/>
  <c r="N122" i="6"/>
  <c r="O122" i="6"/>
  <c r="P122" i="6"/>
  <c r="Q122" i="6"/>
  <c r="R122" i="6"/>
  <c r="S122" i="6"/>
  <c r="N65" i="6"/>
  <c r="O65" i="6"/>
  <c r="P65" i="6"/>
  <c r="Q65" i="6"/>
  <c r="R65" i="6"/>
  <c r="S65" i="6"/>
  <c r="N126" i="6"/>
  <c r="O126" i="6"/>
  <c r="P126" i="6"/>
  <c r="Q126" i="6"/>
  <c r="R126" i="6"/>
  <c r="S126" i="6"/>
  <c r="N109" i="6"/>
  <c r="O109" i="6"/>
  <c r="P109" i="6"/>
  <c r="Q109" i="6"/>
  <c r="R109" i="6"/>
  <c r="S109" i="6"/>
  <c r="N124" i="6"/>
  <c r="O124" i="6"/>
  <c r="P124" i="6"/>
  <c r="Q124" i="6"/>
  <c r="R124" i="6"/>
  <c r="S124" i="6"/>
  <c r="N58" i="6"/>
  <c r="O58" i="6"/>
  <c r="P58" i="6"/>
  <c r="Q58" i="6"/>
  <c r="R58" i="6"/>
  <c r="S58" i="6"/>
  <c r="N130" i="6"/>
  <c r="O130" i="6"/>
  <c r="P130" i="6"/>
  <c r="Q130" i="6"/>
  <c r="R130" i="6"/>
  <c r="S130" i="6"/>
  <c r="N55" i="6"/>
  <c r="O55" i="6"/>
  <c r="P55" i="6"/>
  <c r="Q55" i="6"/>
  <c r="R55" i="6"/>
  <c r="S55" i="6"/>
  <c r="N127" i="6"/>
  <c r="O127" i="6"/>
  <c r="P127" i="6"/>
  <c r="Q127" i="6"/>
  <c r="R127" i="6"/>
  <c r="S127" i="6"/>
  <c r="N87" i="6"/>
  <c r="O87" i="6"/>
  <c r="P87" i="6"/>
  <c r="Q87" i="6"/>
  <c r="R87" i="6"/>
  <c r="S87" i="6"/>
  <c r="N120" i="6"/>
  <c r="O120" i="6"/>
  <c r="P120" i="6"/>
  <c r="Q120" i="6"/>
  <c r="R120" i="6"/>
  <c r="S120" i="6"/>
  <c r="N123" i="6"/>
  <c r="O123" i="6"/>
  <c r="P123" i="6"/>
  <c r="Q123" i="6"/>
  <c r="R123" i="6"/>
  <c r="S123" i="6"/>
  <c r="N136" i="6"/>
  <c r="O136" i="6"/>
  <c r="P136" i="6"/>
  <c r="Q136" i="6"/>
  <c r="R136" i="6"/>
  <c r="S136" i="6"/>
  <c r="N70" i="6"/>
  <c r="O70" i="6"/>
  <c r="P70" i="6"/>
  <c r="Q70" i="6"/>
  <c r="R70" i="6"/>
  <c r="S70" i="6"/>
  <c r="N138" i="6"/>
  <c r="O138" i="6"/>
  <c r="P138" i="6"/>
  <c r="Q138" i="6"/>
  <c r="R138" i="6"/>
  <c r="S138" i="6"/>
  <c r="N107" i="6"/>
  <c r="O107" i="6"/>
  <c r="P107" i="6"/>
  <c r="Q107" i="6"/>
  <c r="R107" i="6"/>
  <c r="S107" i="6"/>
  <c r="N131" i="6"/>
  <c r="O131" i="6"/>
  <c r="P131" i="6"/>
  <c r="Q131" i="6"/>
  <c r="R131" i="6"/>
  <c r="S131" i="6"/>
  <c r="N116" i="6"/>
  <c r="O116" i="6"/>
  <c r="P116" i="6"/>
  <c r="Q116" i="6"/>
  <c r="R116" i="6"/>
  <c r="S116" i="6"/>
  <c r="N140" i="6"/>
  <c r="O140" i="6"/>
  <c r="P140" i="6"/>
  <c r="Q140" i="6"/>
  <c r="R140" i="6"/>
  <c r="S140" i="6"/>
  <c r="N133" i="6"/>
  <c r="O133" i="6"/>
  <c r="P133" i="6"/>
  <c r="Q133" i="6"/>
  <c r="R133" i="6"/>
  <c r="S133" i="6"/>
  <c r="N145" i="6"/>
  <c r="O145" i="6"/>
  <c r="P145" i="6"/>
  <c r="Q145" i="6"/>
  <c r="R145" i="6"/>
  <c r="S145" i="6"/>
  <c r="N129" i="6"/>
  <c r="O129" i="6"/>
  <c r="P129" i="6"/>
  <c r="Q129" i="6"/>
  <c r="R129" i="6"/>
  <c r="S129" i="6"/>
  <c r="N114" i="6"/>
  <c r="O114" i="6"/>
  <c r="P114" i="6"/>
  <c r="Q114" i="6"/>
  <c r="R114" i="6"/>
  <c r="S114" i="6"/>
  <c r="N128" i="6"/>
  <c r="O128" i="6"/>
  <c r="P128" i="6"/>
  <c r="Q128" i="6"/>
  <c r="R128" i="6"/>
  <c r="S128" i="6"/>
  <c r="N141" i="6"/>
  <c r="O141" i="6"/>
  <c r="P141" i="6"/>
  <c r="Q141" i="6"/>
  <c r="R141" i="6"/>
  <c r="S141" i="6"/>
  <c r="N139" i="6"/>
  <c r="O139" i="6"/>
  <c r="P139" i="6"/>
  <c r="Q139" i="6"/>
  <c r="R139" i="6"/>
  <c r="S139" i="6"/>
  <c r="N142" i="6"/>
  <c r="O142" i="6"/>
  <c r="P142" i="6"/>
  <c r="Q142" i="6"/>
  <c r="R142" i="6"/>
  <c r="S142" i="6"/>
  <c r="N132" i="6"/>
  <c r="O132" i="6"/>
  <c r="P132" i="6"/>
  <c r="Q132" i="6"/>
  <c r="R132" i="6"/>
  <c r="S132" i="6"/>
  <c r="N135" i="6"/>
  <c r="O135" i="6"/>
  <c r="P135" i="6"/>
  <c r="Q135" i="6"/>
  <c r="R135" i="6"/>
  <c r="S135" i="6"/>
  <c r="N146" i="6"/>
  <c r="O146" i="6"/>
  <c r="P146" i="6"/>
  <c r="Q146" i="6"/>
  <c r="R146" i="6"/>
  <c r="S146" i="6"/>
  <c r="N134" i="6"/>
  <c r="O134" i="6"/>
  <c r="P134" i="6"/>
  <c r="Q134" i="6"/>
  <c r="R134" i="6"/>
  <c r="S134" i="6"/>
  <c r="N137" i="6"/>
  <c r="O137" i="6"/>
  <c r="P137" i="6"/>
  <c r="Q137" i="6"/>
  <c r="R137" i="6"/>
  <c r="S137" i="6"/>
  <c r="N144" i="6"/>
  <c r="O144" i="6"/>
  <c r="P144" i="6"/>
  <c r="Q144" i="6"/>
  <c r="R144" i="6"/>
  <c r="S144" i="6"/>
  <c r="N143" i="6"/>
  <c r="O143" i="6"/>
  <c r="P143" i="6"/>
  <c r="Q143" i="6"/>
  <c r="R143" i="6"/>
  <c r="S143" i="6"/>
  <c r="N148" i="6"/>
  <c r="O148" i="6"/>
  <c r="P148" i="6"/>
  <c r="Q148" i="6"/>
  <c r="R148" i="6"/>
  <c r="S148" i="6"/>
  <c r="N149" i="6"/>
  <c r="O149" i="6"/>
  <c r="P149" i="6"/>
  <c r="Q149" i="6"/>
  <c r="R149" i="6"/>
  <c r="S149" i="6"/>
  <c r="N147" i="6"/>
  <c r="O147" i="6"/>
  <c r="P147" i="6"/>
  <c r="Q147" i="6"/>
  <c r="R147" i="6"/>
  <c r="S147" i="6"/>
  <c r="N70" i="5"/>
  <c r="O70" i="5"/>
  <c r="P70" i="5"/>
  <c r="Q70" i="5"/>
  <c r="R70" i="5"/>
  <c r="S70" i="5"/>
  <c r="N76" i="5"/>
  <c r="O76" i="5"/>
  <c r="P76" i="5"/>
  <c r="Q76" i="5"/>
  <c r="R76" i="5"/>
  <c r="S76" i="5"/>
  <c r="N86" i="5"/>
  <c r="O86" i="5"/>
  <c r="P86" i="5"/>
  <c r="Q86" i="5"/>
  <c r="R86" i="5"/>
  <c r="S86" i="5"/>
  <c r="N79" i="5"/>
  <c r="O79" i="5"/>
  <c r="P79" i="5"/>
  <c r="Q79" i="5"/>
  <c r="R79" i="5"/>
  <c r="S79" i="5"/>
  <c r="N73" i="5"/>
  <c r="O73" i="5"/>
  <c r="P73" i="5"/>
  <c r="Q73" i="5"/>
  <c r="R73" i="5"/>
  <c r="S73" i="5"/>
  <c r="N98" i="5"/>
  <c r="O98" i="5"/>
  <c r="P98" i="5"/>
  <c r="Q98" i="5"/>
  <c r="R98" i="5"/>
  <c r="S98" i="5"/>
  <c r="N89" i="5"/>
  <c r="O89" i="5"/>
  <c r="P89" i="5"/>
  <c r="Q89" i="5"/>
  <c r="R89" i="5"/>
  <c r="S89" i="5"/>
  <c r="N57" i="5"/>
  <c r="O57" i="5"/>
  <c r="P57" i="5"/>
  <c r="Q57" i="5"/>
  <c r="R57" i="5"/>
  <c r="S57" i="5"/>
  <c r="N75" i="5"/>
  <c r="O75" i="5"/>
  <c r="P75" i="5"/>
  <c r="Q75" i="5"/>
  <c r="R75" i="5"/>
  <c r="S75" i="5"/>
  <c r="N82" i="5"/>
  <c r="O82" i="5"/>
  <c r="P82" i="5"/>
  <c r="Q82" i="5"/>
  <c r="R82" i="5"/>
  <c r="S82" i="5"/>
  <c r="N87" i="5"/>
  <c r="O87" i="5"/>
  <c r="P87" i="5"/>
  <c r="Q87" i="5"/>
  <c r="R87" i="5"/>
  <c r="S87" i="5"/>
  <c r="N40" i="5"/>
  <c r="O40" i="5"/>
  <c r="P40" i="5"/>
  <c r="Q40" i="5"/>
  <c r="R40" i="5"/>
  <c r="S40" i="5"/>
  <c r="N92" i="5"/>
  <c r="O92" i="5"/>
  <c r="P92" i="5"/>
  <c r="Q92" i="5"/>
  <c r="R92" i="5"/>
  <c r="S92" i="5"/>
  <c r="N84" i="5"/>
  <c r="O84" i="5"/>
  <c r="P84" i="5"/>
  <c r="Q84" i="5"/>
  <c r="R84" i="5"/>
  <c r="S84" i="5"/>
  <c r="N94" i="5"/>
  <c r="O94" i="5"/>
  <c r="P94" i="5"/>
  <c r="Q94" i="5"/>
  <c r="R94" i="5"/>
  <c r="S94" i="5"/>
  <c r="N91" i="5"/>
  <c r="O91" i="5"/>
  <c r="P91" i="5"/>
  <c r="Q91" i="5"/>
  <c r="R91" i="5"/>
  <c r="S91" i="5"/>
  <c r="N90" i="5"/>
  <c r="O90" i="5"/>
  <c r="P90" i="5"/>
  <c r="Q90" i="5"/>
  <c r="R90" i="5"/>
  <c r="S90" i="5"/>
  <c r="N96" i="5"/>
  <c r="O96" i="5"/>
  <c r="P96" i="5"/>
  <c r="Q96" i="5"/>
  <c r="R96" i="5"/>
  <c r="S96" i="5"/>
  <c r="N81" i="5"/>
  <c r="O81" i="5"/>
  <c r="P81" i="5"/>
  <c r="Q81" i="5"/>
  <c r="R81" i="5"/>
  <c r="S81" i="5"/>
  <c r="N101" i="5"/>
  <c r="O101" i="5"/>
  <c r="P101" i="5"/>
  <c r="Q101" i="5"/>
  <c r="R101" i="5"/>
  <c r="S101" i="5"/>
  <c r="N85" i="5"/>
  <c r="O85" i="5"/>
  <c r="P85" i="5"/>
  <c r="Q85" i="5"/>
  <c r="R85" i="5"/>
  <c r="S85" i="5"/>
  <c r="N74" i="5"/>
  <c r="O74" i="5"/>
  <c r="P74" i="5"/>
  <c r="Q74" i="5"/>
  <c r="R74" i="5"/>
  <c r="S74" i="5"/>
  <c r="N62" i="5"/>
  <c r="O62" i="5"/>
  <c r="P62" i="5"/>
  <c r="Q62" i="5"/>
  <c r="R62" i="5"/>
  <c r="S62" i="5"/>
  <c r="N99" i="5"/>
  <c r="O99" i="5"/>
  <c r="P99" i="5"/>
  <c r="Q99" i="5"/>
  <c r="R99" i="5"/>
  <c r="S99" i="5"/>
  <c r="N108" i="5"/>
  <c r="O108" i="5"/>
  <c r="P108" i="5"/>
  <c r="Q108" i="5"/>
  <c r="R108" i="5"/>
  <c r="S108" i="5"/>
  <c r="N80" i="5"/>
  <c r="O80" i="5"/>
  <c r="P80" i="5"/>
  <c r="Q80" i="5"/>
  <c r="R80" i="5"/>
  <c r="S80" i="5"/>
  <c r="N103" i="5"/>
  <c r="O103" i="5"/>
  <c r="P103" i="5"/>
  <c r="Q103" i="5"/>
  <c r="R103" i="5"/>
  <c r="S103" i="5"/>
  <c r="N93" i="5"/>
  <c r="O93" i="5"/>
  <c r="P93" i="5"/>
  <c r="Q93" i="5"/>
  <c r="R93" i="5"/>
  <c r="S93" i="5"/>
  <c r="N102" i="5"/>
  <c r="O102" i="5"/>
  <c r="P102" i="5"/>
  <c r="Q102" i="5"/>
  <c r="R102" i="5"/>
  <c r="S102" i="5"/>
  <c r="N109" i="5"/>
  <c r="O109" i="5"/>
  <c r="P109" i="5"/>
  <c r="Q109" i="5"/>
  <c r="R109" i="5"/>
  <c r="S109" i="5"/>
  <c r="N112" i="5"/>
  <c r="O112" i="5"/>
  <c r="P112" i="5"/>
  <c r="Q112" i="5"/>
  <c r="R112" i="5"/>
  <c r="S112" i="5"/>
  <c r="N88" i="5"/>
  <c r="O88" i="5"/>
  <c r="P88" i="5"/>
  <c r="Q88" i="5"/>
  <c r="R88" i="5"/>
  <c r="S88" i="5"/>
  <c r="N116" i="5"/>
  <c r="O116" i="5"/>
  <c r="P116" i="5"/>
  <c r="Q116" i="5"/>
  <c r="R116" i="5"/>
  <c r="S116" i="5"/>
  <c r="N111" i="5"/>
  <c r="O111" i="5"/>
  <c r="P111" i="5"/>
  <c r="Q111" i="5"/>
  <c r="R111" i="5"/>
  <c r="S111" i="5"/>
  <c r="N97" i="5"/>
  <c r="O97" i="5"/>
  <c r="P97" i="5"/>
  <c r="Q97" i="5"/>
  <c r="R97" i="5"/>
  <c r="S97" i="5"/>
  <c r="N110" i="5"/>
  <c r="O110" i="5"/>
  <c r="P110" i="5"/>
  <c r="Q110" i="5"/>
  <c r="R110" i="5"/>
  <c r="S110" i="5"/>
  <c r="N59" i="5"/>
  <c r="O59" i="5"/>
  <c r="P59" i="5"/>
  <c r="Q59" i="5"/>
  <c r="R59" i="5"/>
  <c r="S59" i="5"/>
  <c r="N100" i="5"/>
  <c r="O100" i="5"/>
  <c r="P100" i="5"/>
  <c r="Q100" i="5"/>
  <c r="R100" i="5"/>
  <c r="S100" i="5"/>
  <c r="N114" i="5"/>
  <c r="O114" i="5"/>
  <c r="P114" i="5"/>
  <c r="Q114" i="5"/>
  <c r="R114" i="5"/>
  <c r="S114" i="5"/>
  <c r="N105" i="5"/>
  <c r="O105" i="5"/>
  <c r="P105" i="5"/>
  <c r="Q105" i="5"/>
  <c r="R105" i="5"/>
  <c r="S105" i="5"/>
  <c r="N119" i="5"/>
  <c r="O119" i="5"/>
  <c r="P119" i="5"/>
  <c r="Q119" i="5"/>
  <c r="R119" i="5"/>
  <c r="S119" i="5"/>
  <c r="N106" i="5"/>
  <c r="O106" i="5"/>
  <c r="P106" i="5"/>
  <c r="Q106" i="5"/>
  <c r="R106" i="5"/>
  <c r="S106" i="5"/>
  <c r="N107" i="5"/>
  <c r="O107" i="5"/>
  <c r="P107" i="5"/>
  <c r="Q107" i="5"/>
  <c r="R107" i="5"/>
  <c r="S107" i="5"/>
  <c r="N113" i="5"/>
  <c r="O113" i="5"/>
  <c r="P113" i="5"/>
  <c r="Q113" i="5"/>
  <c r="R113" i="5"/>
  <c r="S113" i="5"/>
  <c r="N121" i="5"/>
  <c r="O121" i="5"/>
  <c r="P121" i="5"/>
  <c r="Q121" i="5"/>
  <c r="R121" i="5"/>
  <c r="S121" i="5"/>
  <c r="N117" i="5"/>
  <c r="O117" i="5"/>
  <c r="P117" i="5"/>
  <c r="Q117" i="5"/>
  <c r="R117" i="5"/>
  <c r="S117" i="5"/>
  <c r="N115" i="5"/>
  <c r="O115" i="5"/>
  <c r="P115" i="5"/>
  <c r="Q115" i="5"/>
  <c r="R115" i="5"/>
  <c r="S115" i="5"/>
  <c r="N123" i="5"/>
  <c r="O123" i="5"/>
  <c r="P123" i="5"/>
  <c r="Q123" i="5"/>
  <c r="R123" i="5"/>
  <c r="S123" i="5"/>
  <c r="N104" i="5"/>
  <c r="O104" i="5"/>
  <c r="P104" i="5"/>
  <c r="Q104" i="5"/>
  <c r="R104" i="5"/>
  <c r="S104" i="5"/>
  <c r="N120" i="5"/>
  <c r="O120" i="5"/>
  <c r="P120" i="5"/>
  <c r="Q120" i="5"/>
  <c r="R120" i="5"/>
  <c r="S120" i="5"/>
  <c r="N122" i="5"/>
  <c r="O122" i="5"/>
  <c r="P122" i="5"/>
  <c r="Q122" i="5"/>
  <c r="R122" i="5"/>
  <c r="S122" i="5"/>
  <c r="N95" i="5"/>
  <c r="O95" i="5"/>
  <c r="P95" i="5"/>
  <c r="Q95" i="5"/>
  <c r="R95" i="5"/>
  <c r="S95" i="5"/>
  <c r="N118" i="5"/>
  <c r="O118" i="5"/>
  <c r="P118" i="5"/>
  <c r="Q118" i="5"/>
  <c r="R118" i="5"/>
  <c r="S118" i="5"/>
  <c r="N124" i="5"/>
  <c r="O124" i="5"/>
  <c r="P124" i="5"/>
  <c r="Q124" i="5"/>
  <c r="R124" i="5"/>
  <c r="S124" i="5"/>
  <c r="N90" i="4"/>
  <c r="O90" i="4"/>
  <c r="P90" i="4"/>
  <c r="Q90" i="4"/>
  <c r="R90" i="4"/>
  <c r="S90" i="4"/>
  <c r="N39" i="4"/>
  <c r="O39" i="4"/>
  <c r="P39" i="4"/>
  <c r="Q39" i="4"/>
  <c r="R39" i="4"/>
  <c r="S39" i="4"/>
  <c r="N67" i="4"/>
  <c r="O67" i="4"/>
  <c r="P67" i="4"/>
  <c r="Q67" i="4"/>
  <c r="R67" i="4"/>
  <c r="S67" i="4"/>
  <c r="N78" i="4"/>
  <c r="O78" i="4"/>
  <c r="P78" i="4"/>
  <c r="Q78" i="4"/>
  <c r="R78" i="4"/>
  <c r="S78" i="4"/>
  <c r="N89" i="4"/>
  <c r="O89" i="4"/>
  <c r="P89" i="4"/>
  <c r="Q89" i="4"/>
  <c r="R89" i="4"/>
  <c r="S89" i="4"/>
  <c r="N77" i="4"/>
  <c r="O77" i="4"/>
  <c r="P77" i="4"/>
  <c r="Q77" i="4"/>
  <c r="R77" i="4"/>
  <c r="S77" i="4"/>
  <c r="N84" i="4"/>
  <c r="O84" i="4"/>
  <c r="P84" i="4"/>
  <c r="Q84" i="4"/>
  <c r="R84" i="4"/>
  <c r="S84" i="4"/>
  <c r="N81" i="4"/>
  <c r="O81" i="4"/>
  <c r="P81" i="4"/>
  <c r="Q81" i="4"/>
  <c r="R81" i="4"/>
  <c r="S81" i="4"/>
  <c r="N86" i="4"/>
  <c r="O86" i="4"/>
  <c r="P86" i="4"/>
  <c r="Q86" i="4"/>
  <c r="R86" i="4"/>
  <c r="S86" i="4"/>
  <c r="N83" i="4"/>
  <c r="O83" i="4"/>
  <c r="P83" i="4"/>
  <c r="Q83" i="4"/>
  <c r="R83" i="4"/>
  <c r="S83" i="4"/>
  <c r="N87" i="4"/>
  <c r="O87" i="4"/>
  <c r="P87" i="4"/>
  <c r="Q87" i="4"/>
  <c r="R87" i="4"/>
  <c r="S87" i="4"/>
  <c r="N92" i="4"/>
  <c r="O92" i="4"/>
  <c r="P92" i="4"/>
  <c r="Q92" i="4"/>
  <c r="R92" i="4"/>
  <c r="S92" i="4"/>
  <c r="N51" i="4"/>
  <c r="O51" i="4"/>
  <c r="P51" i="4"/>
  <c r="Q51" i="4"/>
  <c r="R51" i="4"/>
  <c r="S51" i="4"/>
  <c r="N107" i="4"/>
  <c r="O107" i="4"/>
  <c r="P107" i="4"/>
  <c r="Q107" i="4"/>
  <c r="R107" i="4"/>
  <c r="S107" i="4"/>
  <c r="N52" i="4"/>
  <c r="O52" i="4"/>
  <c r="P52" i="4"/>
  <c r="Q52" i="4"/>
  <c r="R52" i="4"/>
  <c r="S52" i="4"/>
  <c r="N103" i="4"/>
  <c r="O103" i="4"/>
  <c r="P103" i="4"/>
  <c r="Q103" i="4"/>
  <c r="R103" i="4"/>
  <c r="S103" i="4"/>
  <c r="N94" i="4"/>
  <c r="O94" i="4"/>
  <c r="P94" i="4"/>
  <c r="Q94" i="4"/>
  <c r="R94" i="4"/>
  <c r="S94" i="4"/>
  <c r="N79" i="4"/>
  <c r="O79" i="4"/>
  <c r="P79" i="4"/>
  <c r="Q79" i="4"/>
  <c r="R79" i="4"/>
  <c r="S79" i="4"/>
  <c r="N95" i="4"/>
  <c r="O95" i="4"/>
  <c r="P95" i="4"/>
  <c r="Q95" i="4"/>
  <c r="R95" i="4"/>
  <c r="S95" i="4"/>
  <c r="N112" i="4"/>
  <c r="O112" i="4"/>
  <c r="P112" i="4"/>
  <c r="Q112" i="4"/>
  <c r="R112" i="4"/>
  <c r="S112" i="4"/>
  <c r="N88" i="4"/>
  <c r="O88" i="4"/>
  <c r="P88" i="4"/>
  <c r="Q88" i="4"/>
  <c r="R88" i="4"/>
  <c r="S88" i="4"/>
  <c r="N108" i="4"/>
  <c r="O108" i="4"/>
  <c r="P108" i="4"/>
  <c r="Q108" i="4"/>
  <c r="R108" i="4"/>
  <c r="S108" i="4"/>
  <c r="N115" i="4"/>
  <c r="O115" i="4"/>
  <c r="P115" i="4"/>
  <c r="Q115" i="4"/>
  <c r="R115" i="4"/>
  <c r="S115" i="4"/>
  <c r="N85" i="4"/>
  <c r="O85" i="4"/>
  <c r="P85" i="4"/>
  <c r="Q85" i="4"/>
  <c r="R85" i="4"/>
  <c r="S85" i="4"/>
  <c r="N126" i="4"/>
  <c r="O126" i="4"/>
  <c r="P126" i="4"/>
  <c r="Q126" i="4"/>
  <c r="R126" i="4"/>
  <c r="S126" i="4"/>
  <c r="N106" i="4"/>
  <c r="O106" i="4"/>
  <c r="P106" i="4"/>
  <c r="Q106" i="4"/>
  <c r="R106" i="4"/>
  <c r="S106" i="4"/>
  <c r="N55" i="4"/>
  <c r="O55" i="4"/>
  <c r="P55" i="4"/>
  <c r="Q55" i="4"/>
  <c r="R55" i="4"/>
  <c r="S55" i="4"/>
  <c r="N114" i="4"/>
  <c r="O114" i="4"/>
  <c r="P114" i="4"/>
  <c r="Q114" i="4"/>
  <c r="R114" i="4"/>
  <c r="S114" i="4"/>
  <c r="N98" i="4"/>
  <c r="O98" i="4"/>
  <c r="P98" i="4"/>
  <c r="Q98" i="4"/>
  <c r="R98" i="4"/>
  <c r="S98" i="4"/>
  <c r="N127" i="4"/>
  <c r="O127" i="4"/>
  <c r="P127" i="4"/>
  <c r="Q127" i="4"/>
  <c r="R127" i="4"/>
  <c r="S127" i="4"/>
  <c r="N110" i="4"/>
  <c r="O110" i="4"/>
  <c r="P110" i="4"/>
  <c r="Q110" i="4"/>
  <c r="R110" i="4"/>
  <c r="S110" i="4"/>
  <c r="N80" i="4"/>
  <c r="O80" i="4"/>
  <c r="P80" i="4"/>
  <c r="Q80" i="4"/>
  <c r="R80" i="4"/>
  <c r="S80" i="4"/>
  <c r="N99" i="4"/>
  <c r="O99" i="4"/>
  <c r="P99" i="4"/>
  <c r="Q99" i="4"/>
  <c r="R99" i="4"/>
  <c r="S99" i="4"/>
  <c r="N142" i="4"/>
  <c r="O142" i="4"/>
  <c r="P142" i="4"/>
  <c r="Q142" i="4"/>
  <c r="R142" i="4"/>
  <c r="S142" i="4"/>
  <c r="N105" i="4"/>
  <c r="O105" i="4"/>
  <c r="P105" i="4"/>
  <c r="Q105" i="4"/>
  <c r="R105" i="4"/>
  <c r="S105" i="4"/>
  <c r="N91" i="4"/>
  <c r="O91" i="4"/>
  <c r="P91" i="4"/>
  <c r="Q91" i="4"/>
  <c r="R91" i="4"/>
  <c r="S91" i="4"/>
  <c r="N104" i="4"/>
  <c r="O104" i="4"/>
  <c r="P104" i="4"/>
  <c r="Q104" i="4"/>
  <c r="R104" i="4"/>
  <c r="S104" i="4"/>
  <c r="N121" i="4"/>
  <c r="O121" i="4"/>
  <c r="P121" i="4"/>
  <c r="Q121" i="4"/>
  <c r="R121" i="4"/>
  <c r="S121" i="4"/>
  <c r="N97" i="4"/>
  <c r="O97" i="4"/>
  <c r="P97" i="4"/>
  <c r="Q97" i="4"/>
  <c r="R97" i="4"/>
  <c r="S97" i="4"/>
  <c r="N102" i="4"/>
  <c r="O102" i="4"/>
  <c r="P102" i="4"/>
  <c r="Q102" i="4"/>
  <c r="R102" i="4"/>
  <c r="S102" i="4"/>
  <c r="N111" i="4"/>
  <c r="O111" i="4"/>
  <c r="P111" i="4"/>
  <c r="Q111" i="4"/>
  <c r="R111" i="4"/>
  <c r="S111" i="4"/>
  <c r="N120" i="4"/>
  <c r="O120" i="4"/>
  <c r="P120" i="4"/>
  <c r="Q120" i="4"/>
  <c r="R120" i="4"/>
  <c r="S120" i="4"/>
  <c r="N125" i="4"/>
  <c r="O125" i="4"/>
  <c r="P125" i="4"/>
  <c r="Q125" i="4"/>
  <c r="R125" i="4"/>
  <c r="S125" i="4"/>
  <c r="N100" i="4"/>
  <c r="O100" i="4"/>
  <c r="P100" i="4"/>
  <c r="Q100" i="4"/>
  <c r="R100" i="4"/>
  <c r="S100" i="4"/>
  <c r="N109" i="4"/>
  <c r="O109" i="4"/>
  <c r="P109" i="4"/>
  <c r="Q109" i="4"/>
  <c r="R109" i="4"/>
  <c r="S109" i="4"/>
  <c r="N143" i="4"/>
  <c r="O143" i="4"/>
  <c r="P143" i="4"/>
  <c r="Q143" i="4"/>
  <c r="R143" i="4"/>
  <c r="S143" i="4"/>
  <c r="N118" i="4"/>
  <c r="O118" i="4"/>
  <c r="P118" i="4"/>
  <c r="Q118" i="4"/>
  <c r="R118" i="4"/>
  <c r="S118" i="4"/>
  <c r="N59" i="4"/>
  <c r="O59" i="4"/>
  <c r="P59" i="4"/>
  <c r="Q59" i="4"/>
  <c r="R59" i="4"/>
  <c r="S59" i="4"/>
  <c r="N117" i="4"/>
  <c r="O117" i="4"/>
  <c r="P117" i="4"/>
  <c r="Q117" i="4"/>
  <c r="R117" i="4"/>
  <c r="S117" i="4"/>
  <c r="N122" i="4"/>
  <c r="O122" i="4"/>
  <c r="P122" i="4"/>
  <c r="Q122" i="4"/>
  <c r="R122" i="4"/>
  <c r="S122" i="4"/>
  <c r="N128" i="4"/>
  <c r="O128" i="4"/>
  <c r="P128" i="4"/>
  <c r="Q128" i="4"/>
  <c r="R128" i="4"/>
  <c r="S128" i="4"/>
  <c r="N134" i="4"/>
  <c r="O134" i="4"/>
  <c r="P134" i="4"/>
  <c r="Q134" i="4"/>
  <c r="R134" i="4"/>
  <c r="S134" i="4"/>
  <c r="N116" i="4"/>
  <c r="O116" i="4"/>
  <c r="P116" i="4"/>
  <c r="Q116" i="4"/>
  <c r="R116" i="4"/>
  <c r="S116" i="4"/>
  <c r="N154" i="4"/>
  <c r="O154" i="4"/>
  <c r="P154" i="4"/>
  <c r="Q154" i="4"/>
  <c r="R154" i="4"/>
  <c r="S154" i="4"/>
  <c r="N156" i="4"/>
  <c r="O156" i="4"/>
  <c r="P156" i="4"/>
  <c r="Q156" i="4"/>
  <c r="R156" i="4"/>
  <c r="S156" i="4"/>
  <c r="N119" i="4"/>
  <c r="O119" i="4"/>
  <c r="P119" i="4"/>
  <c r="Q119" i="4"/>
  <c r="R119" i="4"/>
  <c r="S119" i="4"/>
  <c r="N149" i="4"/>
  <c r="O149" i="4"/>
  <c r="P149" i="4"/>
  <c r="Q149" i="4"/>
  <c r="R149" i="4"/>
  <c r="S149" i="4"/>
  <c r="N157" i="4"/>
  <c r="O157" i="4"/>
  <c r="P157" i="4"/>
  <c r="Q157" i="4"/>
  <c r="R157" i="4"/>
  <c r="S157" i="4"/>
  <c r="N124" i="4"/>
  <c r="O124" i="4"/>
  <c r="P124" i="4"/>
  <c r="Q124" i="4"/>
  <c r="R124" i="4"/>
  <c r="S124" i="4"/>
  <c r="N141" i="4"/>
  <c r="O141" i="4"/>
  <c r="P141" i="4"/>
  <c r="Q141" i="4"/>
  <c r="R141" i="4"/>
  <c r="S141" i="4"/>
  <c r="N137" i="4"/>
  <c r="O137" i="4"/>
  <c r="P137" i="4"/>
  <c r="Q137" i="4"/>
  <c r="R137" i="4"/>
  <c r="S137" i="4"/>
  <c r="N133" i="4"/>
  <c r="O133" i="4"/>
  <c r="P133" i="4"/>
  <c r="Q133" i="4"/>
  <c r="R133" i="4"/>
  <c r="S133" i="4"/>
  <c r="N147" i="4"/>
  <c r="O147" i="4"/>
  <c r="P147" i="4"/>
  <c r="Q147" i="4"/>
  <c r="R147" i="4"/>
  <c r="S147" i="4"/>
  <c r="N136" i="4"/>
  <c r="O136" i="4"/>
  <c r="P136" i="4"/>
  <c r="Q136" i="4"/>
  <c r="R136" i="4"/>
  <c r="S136" i="4"/>
  <c r="N169" i="4"/>
  <c r="O169" i="4"/>
  <c r="P169" i="4"/>
  <c r="Q169" i="4"/>
  <c r="R169" i="4"/>
  <c r="S169" i="4"/>
  <c r="N96" i="4"/>
  <c r="O96" i="4"/>
  <c r="P96" i="4"/>
  <c r="Q96" i="4"/>
  <c r="R96" i="4"/>
  <c r="S96" i="4"/>
  <c r="N140" i="4"/>
  <c r="O140" i="4"/>
  <c r="P140" i="4"/>
  <c r="Q140" i="4"/>
  <c r="R140" i="4"/>
  <c r="S140" i="4"/>
  <c r="N153" i="4"/>
  <c r="O153" i="4"/>
  <c r="P153" i="4"/>
  <c r="Q153" i="4"/>
  <c r="R153" i="4"/>
  <c r="S153" i="4"/>
  <c r="N165" i="4"/>
  <c r="O165" i="4"/>
  <c r="P165" i="4"/>
  <c r="Q165" i="4"/>
  <c r="R165" i="4"/>
  <c r="S165" i="4"/>
  <c r="N161" i="4"/>
  <c r="O161" i="4"/>
  <c r="P161" i="4"/>
  <c r="Q161" i="4"/>
  <c r="R161" i="4"/>
  <c r="S161" i="4"/>
  <c r="N138" i="4"/>
  <c r="O138" i="4"/>
  <c r="P138" i="4"/>
  <c r="Q138" i="4"/>
  <c r="R138" i="4"/>
  <c r="S138" i="4"/>
  <c r="N152" i="4"/>
  <c r="O152" i="4"/>
  <c r="P152" i="4"/>
  <c r="Q152" i="4"/>
  <c r="R152" i="4"/>
  <c r="S152" i="4"/>
  <c r="N144" i="4"/>
  <c r="O144" i="4"/>
  <c r="P144" i="4"/>
  <c r="Q144" i="4"/>
  <c r="R144" i="4"/>
  <c r="S144" i="4"/>
  <c r="N123" i="4"/>
  <c r="O123" i="4"/>
  <c r="P123" i="4"/>
  <c r="Q123" i="4"/>
  <c r="R123" i="4"/>
  <c r="S123" i="4"/>
  <c r="N164" i="4"/>
  <c r="O164" i="4"/>
  <c r="P164" i="4"/>
  <c r="Q164" i="4"/>
  <c r="R164" i="4"/>
  <c r="S164" i="4"/>
  <c r="N166" i="4"/>
  <c r="O166" i="4"/>
  <c r="P166" i="4"/>
  <c r="Q166" i="4"/>
  <c r="R166" i="4"/>
  <c r="S166" i="4"/>
  <c r="N101" i="4"/>
  <c r="O101" i="4"/>
  <c r="P101" i="4"/>
  <c r="Q101" i="4"/>
  <c r="R101" i="4"/>
  <c r="S101" i="4"/>
  <c r="N170" i="4"/>
  <c r="O170" i="4"/>
  <c r="P170" i="4"/>
  <c r="Q170" i="4"/>
  <c r="R170" i="4"/>
  <c r="S170" i="4"/>
  <c r="N179" i="4"/>
  <c r="O179" i="4"/>
  <c r="P179" i="4"/>
  <c r="Q179" i="4"/>
  <c r="R179" i="4"/>
  <c r="S179" i="4"/>
  <c r="N131" i="4"/>
  <c r="O131" i="4"/>
  <c r="P131" i="4"/>
  <c r="Q131" i="4"/>
  <c r="R131" i="4"/>
  <c r="S131" i="4"/>
  <c r="N132" i="4"/>
  <c r="O132" i="4"/>
  <c r="P132" i="4"/>
  <c r="Q132" i="4"/>
  <c r="R132" i="4"/>
  <c r="S132" i="4"/>
  <c r="N148" i="4"/>
  <c r="O148" i="4"/>
  <c r="P148" i="4"/>
  <c r="Q148" i="4"/>
  <c r="R148" i="4"/>
  <c r="S148" i="4"/>
  <c r="N73" i="4"/>
  <c r="O73" i="4"/>
  <c r="P73" i="4"/>
  <c r="Q73" i="4"/>
  <c r="R73" i="4"/>
  <c r="S73" i="4"/>
  <c r="N175" i="4"/>
  <c r="O175" i="4"/>
  <c r="P175" i="4"/>
  <c r="Q175" i="4"/>
  <c r="R175" i="4"/>
  <c r="S175" i="4"/>
  <c r="N130" i="4"/>
  <c r="O130" i="4"/>
  <c r="P130" i="4"/>
  <c r="Q130" i="4"/>
  <c r="R130" i="4"/>
  <c r="S130" i="4"/>
  <c r="N93" i="4"/>
  <c r="O93" i="4"/>
  <c r="P93" i="4"/>
  <c r="Q93" i="4"/>
  <c r="R93" i="4"/>
  <c r="S93" i="4"/>
  <c r="N159" i="4"/>
  <c r="O159" i="4"/>
  <c r="P159" i="4"/>
  <c r="Q159" i="4"/>
  <c r="R159" i="4"/>
  <c r="S159" i="4"/>
  <c r="N146" i="4"/>
  <c r="O146" i="4"/>
  <c r="P146" i="4"/>
  <c r="Q146" i="4"/>
  <c r="R146" i="4"/>
  <c r="S146" i="4"/>
  <c r="N150" i="4"/>
  <c r="O150" i="4"/>
  <c r="P150" i="4"/>
  <c r="Q150" i="4"/>
  <c r="R150" i="4"/>
  <c r="S150" i="4"/>
  <c r="N155" i="4"/>
  <c r="O155" i="4"/>
  <c r="P155" i="4"/>
  <c r="Q155" i="4"/>
  <c r="R155" i="4"/>
  <c r="S155" i="4"/>
  <c r="N172" i="4"/>
  <c r="O172" i="4"/>
  <c r="P172" i="4"/>
  <c r="Q172" i="4"/>
  <c r="R172" i="4"/>
  <c r="S172" i="4"/>
  <c r="N180" i="4"/>
  <c r="O180" i="4"/>
  <c r="P180" i="4"/>
  <c r="Q180" i="4"/>
  <c r="R180" i="4"/>
  <c r="S180" i="4"/>
  <c r="N184" i="4"/>
  <c r="O184" i="4"/>
  <c r="P184" i="4"/>
  <c r="Q184" i="4"/>
  <c r="R184" i="4"/>
  <c r="S184" i="4"/>
  <c r="N185" i="4"/>
  <c r="O185" i="4"/>
  <c r="P185" i="4"/>
  <c r="Q185" i="4"/>
  <c r="R185" i="4"/>
  <c r="S185" i="4"/>
  <c r="N178" i="4"/>
  <c r="O178" i="4"/>
  <c r="P178" i="4"/>
  <c r="Q178" i="4"/>
  <c r="R178" i="4"/>
  <c r="S178" i="4"/>
  <c r="N129" i="4"/>
  <c r="O129" i="4"/>
  <c r="P129" i="4"/>
  <c r="Q129" i="4"/>
  <c r="R129" i="4"/>
  <c r="S129" i="4"/>
  <c r="N162" i="4"/>
  <c r="O162" i="4"/>
  <c r="P162" i="4"/>
  <c r="Q162" i="4"/>
  <c r="R162" i="4"/>
  <c r="S162" i="4"/>
  <c r="N145" i="4"/>
  <c r="O145" i="4"/>
  <c r="P145" i="4"/>
  <c r="Q145" i="4"/>
  <c r="R145" i="4"/>
  <c r="S145" i="4"/>
  <c r="N176" i="4"/>
  <c r="O176" i="4"/>
  <c r="P176" i="4"/>
  <c r="Q176" i="4"/>
  <c r="R176" i="4"/>
  <c r="S176" i="4"/>
  <c r="N160" i="4"/>
  <c r="O160" i="4"/>
  <c r="P160" i="4"/>
  <c r="Q160" i="4"/>
  <c r="R160" i="4"/>
  <c r="S160" i="4"/>
  <c r="N188" i="4"/>
  <c r="O188" i="4"/>
  <c r="P188" i="4"/>
  <c r="Q188" i="4"/>
  <c r="R188" i="4"/>
  <c r="S188" i="4"/>
  <c r="N113" i="4"/>
  <c r="O113" i="4"/>
  <c r="P113" i="4"/>
  <c r="Q113" i="4"/>
  <c r="R113" i="4"/>
  <c r="S113" i="4"/>
  <c r="N187" i="4"/>
  <c r="O187" i="4"/>
  <c r="P187" i="4"/>
  <c r="Q187" i="4"/>
  <c r="R187" i="4"/>
  <c r="S187" i="4"/>
  <c r="N135" i="4"/>
  <c r="O135" i="4"/>
  <c r="P135" i="4"/>
  <c r="Q135" i="4"/>
  <c r="R135" i="4"/>
  <c r="S135" i="4"/>
  <c r="N139" i="4"/>
  <c r="O139" i="4"/>
  <c r="P139" i="4"/>
  <c r="Q139" i="4"/>
  <c r="R139" i="4"/>
  <c r="S139" i="4"/>
  <c r="N168" i="4"/>
  <c r="O168" i="4"/>
  <c r="P168" i="4"/>
  <c r="Q168" i="4"/>
  <c r="R168" i="4"/>
  <c r="S168" i="4"/>
  <c r="N158" i="4"/>
  <c r="O158" i="4"/>
  <c r="P158" i="4"/>
  <c r="Q158" i="4"/>
  <c r="R158" i="4"/>
  <c r="S158" i="4"/>
  <c r="N174" i="4"/>
  <c r="O174" i="4"/>
  <c r="P174" i="4"/>
  <c r="Q174" i="4"/>
  <c r="R174" i="4"/>
  <c r="S174" i="4"/>
  <c r="N151" i="4"/>
  <c r="O151" i="4"/>
  <c r="P151" i="4"/>
  <c r="Q151" i="4"/>
  <c r="R151" i="4"/>
  <c r="S151" i="4"/>
  <c r="N177" i="4"/>
  <c r="O177" i="4"/>
  <c r="P177" i="4"/>
  <c r="Q177" i="4"/>
  <c r="R177" i="4"/>
  <c r="S177" i="4"/>
  <c r="N163" i="4"/>
  <c r="O163" i="4"/>
  <c r="P163" i="4"/>
  <c r="Q163" i="4"/>
  <c r="R163" i="4"/>
  <c r="S163" i="4"/>
  <c r="N189" i="4"/>
  <c r="O189" i="4"/>
  <c r="P189" i="4"/>
  <c r="Q189" i="4"/>
  <c r="R189" i="4"/>
  <c r="S189" i="4"/>
  <c r="N167" i="4"/>
  <c r="O167" i="4"/>
  <c r="P167" i="4"/>
  <c r="Q167" i="4"/>
  <c r="R167" i="4"/>
  <c r="S167" i="4"/>
  <c r="N181" i="4"/>
  <c r="O181" i="4"/>
  <c r="P181" i="4"/>
  <c r="Q181" i="4"/>
  <c r="R181" i="4"/>
  <c r="S181" i="4"/>
  <c r="N182" i="4"/>
  <c r="O182" i="4"/>
  <c r="P182" i="4"/>
  <c r="Q182" i="4"/>
  <c r="R182" i="4"/>
  <c r="S182" i="4"/>
  <c r="N171" i="4"/>
  <c r="O171" i="4"/>
  <c r="P171" i="4"/>
  <c r="Q171" i="4"/>
  <c r="R171" i="4"/>
  <c r="S171" i="4"/>
  <c r="N186" i="4"/>
  <c r="O186" i="4"/>
  <c r="P186" i="4"/>
  <c r="Q186" i="4"/>
  <c r="R186" i="4"/>
  <c r="S186" i="4"/>
  <c r="N173" i="4"/>
  <c r="O173" i="4"/>
  <c r="P173" i="4"/>
  <c r="Q173" i="4"/>
  <c r="R173" i="4"/>
  <c r="S173" i="4"/>
  <c r="N183" i="4"/>
  <c r="O183" i="4"/>
  <c r="P183" i="4"/>
  <c r="Q183" i="4"/>
  <c r="R183" i="4"/>
  <c r="S183" i="4"/>
  <c r="N115" i="3"/>
  <c r="O115" i="3"/>
  <c r="P115" i="3"/>
  <c r="Q115" i="3"/>
  <c r="R115" i="3"/>
  <c r="S115" i="3"/>
  <c r="N17" i="3"/>
  <c r="O17" i="3"/>
  <c r="P17" i="3"/>
  <c r="Q17" i="3"/>
  <c r="R17" i="3"/>
  <c r="S17" i="3"/>
  <c r="N107" i="3"/>
  <c r="O107" i="3"/>
  <c r="P107" i="3"/>
  <c r="Q107" i="3"/>
  <c r="R107" i="3"/>
  <c r="S107" i="3"/>
  <c r="N117" i="3"/>
  <c r="O117" i="3"/>
  <c r="P117" i="3"/>
  <c r="Q117" i="3"/>
  <c r="R117" i="3"/>
  <c r="S117" i="3"/>
  <c r="N118" i="3"/>
  <c r="O118" i="3"/>
  <c r="P118" i="3"/>
  <c r="Q118" i="3"/>
  <c r="R118" i="3"/>
  <c r="S118" i="3"/>
  <c r="N127" i="3"/>
  <c r="O127" i="3"/>
  <c r="P127" i="3"/>
  <c r="Q127" i="3"/>
  <c r="R127" i="3"/>
  <c r="S127" i="3"/>
  <c r="N192" i="3"/>
  <c r="O192" i="3"/>
  <c r="P192" i="3"/>
  <c r="Q192" i="3"/>
  <c r="R192" i="3"/>
  <c r="S192" i="3"/>
  <c r="N140" i="3"/>
  <c r="O140" i="3"/>
  <c r="P140" i="3"/>
  <c r="Q140" i="3"/>
  <c r="R140" i="3"/>
  <c r="S140" i="3"/>
  <c r="N105" i="3"/>
  <c r="O105" i="3"/>
  <c r="P105" i="3"/>
  <c r="Q105" i="3"/>
  <c r="R105" i="3"/>
  <c r="S105" i="3"/>
  <c r="N86" i="3"/>
  <c r="O86" i="3"/>
  <c r="P86" i="3"/>
  <c r="Q86" i="3"/>
  <c r="R86" i="3"/>
  <c r="S86" i="3"/>
  <c r="N101" i="3"/>
  <c r="O101" i="3"/>
  <c r="P101" i="3"/>
  <c r="Q101" i="3"/>
  <c r="R101" i="3"/>
  <c r="S101" i="3"/>
  <c r="N96" i="3"/>
  <c r="O96" i="3"/>
  <c r="P96" i="3"/>
  <c r="Q96" i="3"/>
  <c r="R96" i="3"/>
  <c r="S96" i="3"/>
  <c r="N52" i="3"/>
  <c r="O52" i="3"/>
  <c r="P52" i="3"/>
  <c r="Q52" i="3"/>
  <c r="R52" i="3"/>
  <c r="S52" i="3"/>
  <c r="N84" i="3"/>
  <c r="O84" i="3"/>
  <c r="P84" i="3"/>
  <c r="Q84" i="3"/>
  <c r="R84" i="3"/>
  <c r="S84" i="3"/>
  <c r="N112" i="3"/>
  <c r="O112" i="3"/>
  <c r="P112" i="3"/>
  <c r="Q112" i="3"/>
  <c r="R112" i="3"/>
  <c r="S112" i="3"/>
  <c r="N141" i="3"/>
  <c r="O141" i="3"/>
  <c r="P141" i="3"/>
  <c r="Q141" i="3"/>
  <c r="R141" i="3"/>
  <c r="S141" i="3"/>
  <c r="N92" i="3"/>
  <c r="O92" i="3"/>
  <c r="P92" i="3"/>
  <c r="Q92" i="3"/>
  <c r="R92" i="3"/>
  <c r="S92" i="3"/>
  <c r="N104" i="3"/>
  <c r="O104" i="3"/>
  <c r="P104" i="3"/>
  <c r="Q104" i="3"/>
  <c r="R104" i="3"/>
  <c r="S104" i="3"/>
  <c r="N82" i="3"/>
  <c r="O82" i="3"/>
  <c r="P82" i="3"/>
  <c r="Q82" i="3"/>
  <c r="R82" i="3"/>
  <c r="S82" i="3"/>
  <c r="N138" i="3"/>
  <c r="O138" i="3"/>
  <c r="P138" i="3"/>
  <c r="Q138" i="3"/>
  <c r="R138" i="3"/>
  <c r="S138" i="3"/>
  <c r="N189" i="3"/>
  <c r="O189" i="3"/>
  <c r="P189" i="3"/>
  <c r="Q189" i="3"/>
  <c r="R189" i="3"/>
  <c r="S189" i="3"/>
  <c r="N133" i="3"/>
  <c r="O133" i="3"/>
  <c r="P133" i="3"/>
  <c r="Q133" i="3"/>
  <c r="R133" i="3"/>
  <c r="S133" i="3"/>
  <c r="N119" i="3"/>
  <c r="O119" i="3"/>
  <c r="P119" i="3"/>
  <c r="Q119" i="3"/>
  <c r="R119" i="3"/>
  <c r="S119" i="3"/>
  <c r="N157" i="3"/>
  <c r="O157" i="3"/>
  <c r="P157" i="3"/>
  <c r="Q157" i="3"/>
  <c r="R157" i="3"/>
  <c r="S157" i="3"/>
  <c r="N110" i="3"/>
  <c r="O110" i="3"/>
  <c r="P110" i="3"/>
  <c r="Q110" i="3"/>
  <c r="R110" i="3"/>
  <c r="S110" i="3"/>
  <c r="N124" i="3"/>
  <c r="O124" i="3"/>
  <c r="P124" i="3"/>
  <c r="Q124" i="3"/>
  <c r="R124" i="3"/>
  <c r="S124" i="3"/>
  <c r="N163" i="3"/>
  <c r="O163" i="3"/>
  <c r="P163" i="3"/>
  <c r="Q163" i="3"/>
  <c r="R163" i="3"/>
  <c r="S163" i="3"/>
  <c r="N146" i="3"/>
  <c r="O146" i="3"/>
  <c r="P146" i="3"/>
  <c r="Q146" i="3"/>
  <c r="R146" i="3"/>
  <c r="S146" i="3"/>
  <c r="N87" i="3"/>
  <c r="O87" i="3"/>
  <c r="P87" i="3"/>
  <c r="Q87" i="3"/>
  <c r="R87" i="3"/>
  <c r="S87" i="3"/>
  <c r="N144" i="3"/>
  <c r="O144" i="3"/>
  <c r="P144" i="3"/>
  <c r="Q144" i="3"/>
  <c r="R144" i="3"/>
  <c r="S144" i="3"/>
  <c r="N74" i="3"/>
  <c r="O74" i="3"/>
  <c r="P74" i="3"/>
  <c r="Q74" i="3"/>
  <c r="R74" i="3"/>
  <c r="S74" i="3"/>
  <c r="N188" i="3"/>
  <c r="O188" i="3"/>
  <c r="P188" i="3"/>
  <c r="Q188" i="3"/>
  <c r="R188" i="3"/>
  <c r="S188" i="3"/>
  <c r="N159" i="3"/>
  <c r="O159" i="3"/>
  <c r="P159" i="3"/>
  <c r="Q159" i="3"/>
  <c r="R159" i="3"/>
  <c r="S159" i="3"/>
  <c r="N72" i="3"/>
  <c r="O72" i="3"/>
  <c r="P72" i="3"/>
  <c r="Q72" i="3"/>
  <c r="R72" i="3"/>
  <c r="S72" i="3"/>
  <c r="N120" i="3"/>
  <c r="O120" i="3"/>
  <c r="P120" i="3"/>
  <c r="Q120" i="3"/>
  <c r="R120" i="3"/>
  <c r="S120" i="3"/>
  <c r="N132" i="3"/>
  <c r="O132" i="3"/>
  <c r="P132" i="3"/>
  <c r="Q132" i="3"/>
  <c r="R132" i="3"/>
  <c r="S132" i="3"/>
  <c r="N99" i="3"/>
  <c r="O99" i="3"/>
  <c r="P99" i="3"/>
  <c r="Q99" i="3"/>
  <c r="R99" i="3"/>
  <c r="S99" i="3"/>
  <c r="N136" i="3"/>
  <c r="O136" i="3"/>
  <c r="P136" i="3"/>
  <c r="Q136" i="3"/>
  <c r="R136" i="3"/>
  <c r="S136" i="3"/>
  <c r="N76" i="3"/>
  <c r="O76" i="3"/>
  <c r="P76" i="3"/>
  <c r="Q76" i="3"/>
  <c r="R76" i="3"/>
  <c r="S76" i="3"/>
  <c r="N145" i="3"/>
  <c r="O145" i="3"/>
  <c r="P145" i="3"/>
  <c r="Q145" i="3"/>
  <c r="R145" i="3"/>
  <c r="S145" i="3"/>
  <c r="N137" i="3"/>
  <c r="O137" i="3"/>
  <c r="P137" i="3"/>
  <c r="Q137" i="3"/>
  <c r="R137" i="3"/>
  <c r="S137" i="3"/>
  <c r="N98" i="3"/>
  <c r="O98" i="3"/>
  <c r="P98" i="3"/>
  <c r="Q98" i="3"/>
  <c r="R98" i="3"/>
  <c r="S98" i="3"/>
  <c r="N148" i="3"/>
  <c r="O148" i="3"/>
  <c r="P148" i="3"/>
  <c r="Q148" i="3"/>
  <c r="R148" i="3"/>
  <c r="S148" i="3"/>
  <c r="N109" i="3"/>
  <c r="O109" i="3"/>
  <c r="P109" i="3"/>
  <c r="Q109" i="3"/>
  <c r="R109" i="3"/>
  <c r="S109" i="3"/>
  <c r="N64" i="3"/>
  <c r="O64" i="3"/>
  <c r="P64" i="3"/>
  <c r="Q64" i="3"/>
  <c r="R64" i="3"/>
  <c r="S64" i="3"/>
  <c r="N58" i="3"/>
  <c r="O58" i="3"/>
  <c r="P58" i="3"/>
  <c r="Q58" i="3"/>
  <c r="R58" i="3"/>
  <c r="S58" i="3"/>
  <c r="N116" i="3"/>
  <c r="O116" i="3"/>
  <c r="P116" i="3"/>
  <c r="Q116" i="3"/>
  <c r="R116" i="3"/>
  <c r="S116" i="3"/>
  <c r="N97" i="3"/>
  <c r="O97" i="3"/>
  <c r="P97" i="3"/>
  <c r="Q97" i="3"/>
  <c r="R97" i="3"/>
  <c r="S97" i="3"/>
  <c r="N121" i="3"/>
  <c r="O121" i="3"/>
  <c r="P121" i="3"/>
  <c r="Q121" i="3"/>
  <c r="R121" i="3"/>
  <c r="S121" i="3"/>
  <c r="N217" i="3"/>
  <c r="O217" i="3"/>
  <c r="P217" i="3"/>
  <c r="Q217" i="3"/>
  <c r="R217" i="3"/>
  <c r="S217" i="3"/>
  <c r="N180" i="3"/>
  <c r="O180" i="3"/>
  <c r="P180" i="3"/>
  <c r="Q180" i="3"/>
  <c r="R180" i="3"/>
  <c r="S180" i="3"/>
  <c r="N164" i="3"/>
  <c r="O164" i="3"/>
  <c r="P164" i="3"/>
  <c r="Q164" i="3"/>
  <c r="R164" i="3"/>
  <c r="S164" i="3"/>
  <c r="N155" i="3"/>
  <c r="O155" i="3"/>
  <c r="P155" i="3"/>
  <c r="Q155" i="3"/>
  <c r="R155" i="3"/>
  <c r="S155" i="3"/>
  <c r="N149" i="3"/>
  <c r="O149" i="3"/>
  <c r="P149" i="3"/>
  <c r="Q149" i="3"/>
  <c r="R149" i="3"/>
  <c r="S149" i="3"/>
  <c r="N175" i="3"/>
  <c r="O175" i="3"/>
  <c r="P175" i="3"/>
  <c r="Q175" i="3"/>
  <c r="R175" i="3"/>
  <c r="S175" i="3"/>
  <c r="N100" i="3"/>
  <c r="O100" i="3"/>
  <c r="P100" i="3"/>
  <c r="Q100" i="3"/>
  <c r="R100" i="3"/>
  <c r="S100" i="3"/>
  <c r="N166" i="3"/>
  <c r="O166" i="3"/>
  <c r="P166" i="3"/>
  <c r="Q166" i="3"/>
  <c r="R166" i="3"/>
  <c r="S166" i="3"/>
  <c r="N122" i="3"/>
  <c r="O122" i="3"/>
  <c r="P122" i="3"/>
  <c r="Q122" i="3"/>
  <c r="R122" i="3"/>
  <c r="S122" i="3"/>
  <c r="N178" i="3"/>
  <c r="O178" i="3"/>
  <c r="P178" i="3"/>
  <c r="Q178" i="3"/>
  <c r="R178" i="3"/>
  <c r="S178" i="3"/>
  <c r="N130" i="3"/>
  <c r="O130" i="3"/>
  <c r="P130" i="3"/>
  <c r="Q130" i="3"/>
  <c r="R130" i="3"/>
  <c r="S130" i="3"/>
  <c r="N170" i="3"/>
  <c r="O170" i="3"/>
  <c r="P170" i="3"/>
  <c r="Q170" i="3"/>
  <c r="R170" i="3"/>
  <c r="S170" i="3"/>
  <c r="N225" i="3"/>
  <c r="O225" i="3"/>
  <c r="P225" i="3"/>
  <c r="Q225" i="3"/>
  <c r="R225" i="3"/>
  <c r="S225" i="3"/>
  <c r="N176" i="3"/>
  <c r="O176" i="3"/>
  <c r="P176" i="3"/>
  <c r="Q176" i="3"/>
  <c r="R176" i="3"/>
  <c r="S176" i="3"/>
  <c r="N162" i="3"/>
  <c r="O162" i="3"/>
  <c r="P162" i="3"/>
  <c r="Q162" i="3"/>
  <c r="R162" i="3"/>
  <c r="S162" i="3"/>
  <c r="N102" i="3"/>
  <c r="O102" i="3"/>
  <c r="P102" i="3"/>
  <c r="Q102" i="3"/>
  <c r="R102" i="3"/>
  <c r="S102" i="3"/>
  <c r="N199" i="3"/>
  <c r="O199" i="3"/>
  <c r="P199" i="3"/>
  <c r="Q199" i="3"/>
  <c r="R199" i="3"/>
  <c r="S199" i="3"/>
  <c r="N139" i="3"/>
  <c r="O139" i="3"/>
  <c r="P139" i="3"/>
  <c r="Q139" i="3"/>
  <c r="R139" i="3"/>
  <c r="S139" i="3"/>
  <c r="N134" i="3"/>
  <c r="O134" i="3"/>
  <c r="P134" i="3"/>
  <c r="Q134" i="3"/>
  <c r="R134" i="3"/>
  <c r="S134" i="3"/>
  <c r="N165" i="3"/>
  <c r="O165" i="3"/>
  <c r="P165" i="3"/>
  <c r="Q165" i="3"/>
  <c r="R165" i="3"/>
  <c r="S165" i="3"/>
  <c r="N126" i="3"/>
  <c r="O126" i="3"/>
  <c r="P126" i="3"/>
  <c r="Q126" i="3"/>
  <c r="R126" i="3"/>
  <c r="S126" i="3"/>
  <c r="N204" i="3"/>
  <c r="O204" i="3"/>
  <c r="P204" i="3"/>
  <c r="Q204" i="3"/>
  <c r="R204" i="3"/>
  <c r="S204" i="3"/>
  <c r="N211" i="3"/>
  <c r="O211" i="3"/>
  <c r="P211" i="3"/>
  <c r="Q211" i="3"/>
  <c r="R211" i="3"/>
  <c r="S211" i="3"/>
  <c r="N111" i="3"/>
  <c r="O111" i="3"/>
  <c r="P111" i="3"/>
  <c r="Q111" i="3"/>
  <c r="R111" i="3"/>
  <c r="S111" i="3"/>
  <c r="N131" i="3"/>
  <c r="O131" i="3"/>
  <c r="P131" i="3"/>
  <c r="Q131" i="3"/>
  <c r="R131" i="3"/>
  <c r="S131" i="3"/>
  <c r="N190" i="3"/>
  <c r="O190" i="3"/>
  <c r="P190" i="3"/>
  <c r="Q190" i="3"/>
  <c r="R190" i="3"/>
  <c r="S190" i="3"/>
  <c r="N179" i="3"/>
  <c r="O179" i="3"/>
  <c r="P179" i="3"/>
  <c r="Q179" i="3"/>
  <c r="R179" i="3"/>
  <c r="S179" i="3"/>
  <c r="N186" i="3"/>
  <c r="O186" i="3"/>
  <c r="P186" i="3"/>
  <c r="Q186" i="3"/>
  <c r="R186" i="3"/>
  <c r="S186" i="3"/>
  <c r="N168" i="3"/>
  <c r="O168" i="3"/>
  <c r="P168" i="3"/>
  <c r="Q168" i="3"/>
  <c r="R168" i="3"/>
  <c r="S168" i="3"/>
  <c r="N151" i="3"/>
  <c r="O151" i="3"/>
  <c r="P151" i="3"/>
  <c r="Q151" i="3"/>
  <c r="R151" i="3"/>
  <c r="S151" i="3"/>
  <c r="N160" i="3"/>
  <c r="O160" i="3"/>
  <c r="P160" i="3"/>
  <c r="Q160" i="3"/>
  <c r="R160" i="3"/>
  <c r="S160" i="3"/>
  <c r="N158" i="3"/>
  <c r="O158" i="3"/>
  <c r="P158" i="3"/>
  <c r="Q158" i="3"/>
  <c r="R158" i="3"/>
  <c r="S158" i="3"/>
  <c r="N154" i="3"/>
  <c r="O154" i="3"/>
  <c r="P154" i="3"/>
  <c r="Q154" i="3"/>
  <c r="R154" i="3"/>
  <c r="S154" i="3"/>
  <c r="N169" i="3"/>
  <c r="O169" i="3"/>
  <c r="P169" i="3"/>
  <c r="Q169" i="3"/>
  <c r="R169" i="3"/>
  <c r="S169" i="3"/>
  <c r="N222" i="3"/>
  <c r="O222" i="3"/>
  <c r="P222" i="3"/>
  <c r="Q222" i="3"/>
  <c r="R222" i="3"/>
  <c r="S222" i="3"/>
  <c r="N201" i="3"/>
  <c r="O201" i="3"/>
  <c r="P201" i="3"/>
  <c r="Q201" i="3"/>
  <c r="R201" i="3"/>
  <c r="S201" i="3"/>
  <c r="N183" i="3"/>
  <c r="O183" i="3"/>
  <c r="P183" i="3"/>
  <c r="Q183" i="3"/>
  <c r="R183" i="3"/>
  <c r="S183" i="3"/>
  <c r="N171" i="3"/>
  <c r="O171" i="3"/>
  <c r="P171" i="3"/>
  <c r="Q171" i="3"/>
  <c r="R171" i="3"/>
  <c r="S171" i="3"/>
  <c r="N185" i="3"/>
  <c r="O185" i="3"/>
  <c r="P185" i="3"/>
  <c r="Q185" i="3"/>
  <c r="R185" i="3"/>
  <c r="S185" i="3"/>
  <c r="N161" i="3"/>
  <c r="O161" i="3"/>
  <c r="P161" i="3"/>
  <c r="Q161" i="3"/>
  <c r="R161" i="3"/>
  <c r="S161" i="3"/>
  <c r="N191" i="3"/>
  <c r="O191" i="3"/>
  <c r="P191" i="3"/>
  <c r="Q191" i="3"/>
  <c r="R191" i="3"/>
  <c r="S191" i="3"/>
  <c r="N156" i="3"/>
  <c r="O156" i="3"/>
  <c r="P156" i="3"/>
  <c r="Q156" i="3"/>
  <c r="R156" i="3"/>
  <c r="S156" i="3"/>
  <c r="N184" i="3"/>
  <c r="O184" i="3"/>
  <c r="P184" i="3"/>
  <c r="Q184" i="3"/>
  <c r="R184" i="3"/>
  <c r="S184" i="3"/>
  <c r="N210" i="3"/>
  <c r="O210" i="3"/>
  <c r="P210" i="3"/>
  <c r="Q210" i="3"/>
  <c r="R210" i="3"/>
  <c r="S210" i="3"/>
  <c r="N193" i="3"/>
  <c r="O193" i="3"/>
  <c r="P193" i="3"/>
  <c r="Q193" i="3"/>
  <c r="R193" i="3"/>
  <c r="S193" i="3"/>
  <c r="N238" i="3"/>
  <c r="O238" i="3"/>
  <c r="P238" i="3"/>
  <c r="Q238" i="3"/>
  <c r="R238" i="3"/>
  <c r="S238" i="3"/>
  <c r="N195" i="3"/>
  <c r="O195" i="3"/>
  <c r="P195" i="3"/>
  <c r="Q195" i="3"/>
  <c r="R195" i="3"/>
  <c r="S195" i="3"/>
  <c r="N153" i="3"/>
  <c r="O153" i="3"/>
  <c r="P153" i="3"/>
  <c r="Q153" i="3"/>
  <c r="R153" i="3"/>
  <c r="S153" i="3"/>
  <c r="N181" i="3"/>
  <c r="O181" i="3"/>
  <c r="P181" i="3"/>
  <c r="Q181" i="3"/>
  <c r="R181" i="3"/>
  <c r="S181" i="3"/>
  <c r="N177" i="3"/>
  <c r="O177" i="3"/>
  <c r="P177" i="3"/>
  <c r="Q177" i="3"/>
  <c r="R177" i="3"/>
  <c r="S177" i="3"/>
  <c r="N143" i="3"/>
  <c r="O143" i="3"/>
  <c r="P143" i="3"/>
  <c r="Q143" i="3"/>
  <c r="R143" i="3"/>
  <c r="S143" i="3"/>
  <c r="N237" i="3"/>
  <c r="O237" i="3"/>
  <c r="P237" i="3"/>
  <c r="Q237" i="3"/>
  <c r="R237" i="3"/>
  <c r="S237" i="3"/>
  <c r="N167" i="3"/>
  <c r="O167" i="3"/>
  <c r="P167" i="3"/>
  <c r="Q167" i="3"/>
  <c r="R167" i="3"/>
  <c r="S167" i="3"/>
  <c r="N187" i="3"/>
  <c r="O187" i="3"/>
  <c r="P187" i="3"/>
  <c r="Q187" i="3"/>
  <c r="R187" i="3"/>
  <c r="S187" i="3"/>
  <c r="N135" i="3"/>
  <c r="O135" i="3"/>
  <c r="P135" i="3"/>
  <c r="Q135" i="3"/>
  <c r="R135" i="3"/>
  <c r="S135" i="3"/>
  <c r="N212" i="3"/>
  <c r="O212" i="3"/>
  <c r="P212" i="3"/>
  <c r="Q212" i="3"/>
  <c r="R212" i="3"/>
  <c r="S212" i="3"/>
  <c r="N196" i="3"/>
  <c r="O196" i="3"/>
  <c r="P196" i="3"/>
  <c r="Q196" i="3"/>
  <c r="R196" i="3"/>
  <c r="S196" i="3"/>
  <c r="N223" i="3"/>
  <c r="O223" i="3"/>
  <c r="P223" i="3"/>
  <c r="Q223" i="3"/>
  <c r="R223" i="3"/>
  <c r="S223" i="3"/>
  <c r="N216" i="3"/>
  <c r="O216" i="3"/>
  <c r="P216" i="3"/>
  <c r="Q216" i="3"/>
  <c r="R216" i="3"/>
  <c r="S216" i="3"/>
  <c r="N226" i="3"/>
  <c r="O226" i="3"/>
  <c r="P226" i="3"/>
  <c r="Q226" i="3"/>
  <c r="R226" i="3"/>
  <c r="S226" i="3"/>
  <c r="N128" i="3"/>
  <c r="O128" i="3"/>
  <c r="P128" i="3"/>
  <c r="Q128" i="3"/>
  <c r="R128" i="3"/>
  <c r="S128" i="3"/>
  <c r="N197" i="3"/>
  <c r="O197" i="3"/>
  <c r="P197" i="3"/>
  <c r="Q197" i="3"/>
  <c r="R197" i="3"/>
  <c r="S197" i="3"/>
  <c r="N182" i="3"/>
  <c r="O182" i="3"/>
  <c r="P182" i="3"/>
  <c r="Q182" i="3"/>
  <c r="R182" i="3"/>
  <c r="S182" i="3"/>
  <c r="N208" i="3"/>
  <c r="O208" i="3"/>
  <c r="P208" i="3"/>
  <c r="Q208" i="3"/>
  <c r="R208" i="3"/>
  <c r="S208" i="3"/>
  <c r="N150" i="3"/>
  <c r="O150" i="3"/>
  <c r="P150" i="3"/>
  <c r="Q150" i="3"/>
  <c r="R150" i="3"/>
  <c r="S150" i="3"/>
  <c r="N224" i="3"/>
  <c r="O224" i="3"/>
  <c r="P224" i="3"/>
  <c r="Q224" i="3"/>
  <c r="R224" i="3"/>
  <c r="S224" i="3"/>
  <c r="N219" i="3"/>
  <c r="O219" i="3"/>
  <c r="P219" i="3"/>
  <c r="Q219" i="3"/>
  <c r="R219" i="3"/>
  <c r="S219" i="3"/>
  <c r="N203" i="3"/>
  <c r="O203" i="3"/>
  <c r="P203" i="3"/>
  <c r="Q203" i="3"/>
  <c r="R203" i="3"/>
  <c r="S203" i="3"/>
  <c r="N205" i="3"/>
  <c r="O205" i="3"/>
  <c r="P205" i="3"/>
  <c r="Q205" i="3"/>
  <c r="R205" i="3"/>
  <c r="S205" i="3"/>
  <c r="N220" i="3"/>
  <c r="O220" i="3"/>
  <c r="P220" i="3"/>
  <c r="Q220" i="3"/>
  <c r="R220" i="3"/>
  <c r="S220" i="3"/>
  <c r="N198" i="3"/>
  <c r="O198" i="3"/>
  <c r="P198" i="3"/>
  <c r="Q198" i="3"/>
  <c r="R198" i="3"/>
  <c r="S198" i="3"/>
  <c r="N200" i="3"/>
  <c r="O200" i="3"/>
  <c r="P200" i="3"/>
  <c r="Q200" i="3"/>
  <c r="R200" i="3"/>
  <c r="S200" i="3"/>
  <c r="N206" i="3"/>
  <c r="O206" i="3"/>
  <c r="P206" i="3"/>
  <c r="Q206" i="3"/>
  <c r="R206" i="3"/>
  <c r="S206" i="3"/>
  <c r="N231" i="3"/>
  <c r="O231" i="3"/>
  <c r="P231" i="3"/>
  <c r="Q231" i="3"/>
  <c r="R231" i="3"/>
  <c r="S231" i="3"/>
  <c r="N228" i="3"/>
  <c r="O228" i="3"/>
  <c r="P228" i="3"/>
  <c r="Q228" i="3"/>
  <c r="R228" i="3"/>
  <c r="S228" i="3"/>
  <c r="N129" i="3"/>
  <c r="O129" i="3"/>
  <c r="P129" i="3"/>
  <c r="Q129" i="3"/>
  <c r="R129" i="3"/>
  <c r="S129" i="3"/>
  <c r="N172" i="3"/>
  <c r="O172" i="3"/>
  <c r="P172" i="3"/>
  <c r="Q172" i="3"/>
  <c r="R172" i="3"/>
  <c r="S172" i="3"/>
  <c r="N123" i="3"/>
  <c r="O123" i="3"/>
  <c r="P123" i="3"/>
  <c r="Q123" i="3"/>
  <c r="R123" i="3"/>
  <c r="S123" i="3"/>
  <c r="N174" i="3"/>
  <c r="O174" i="3"/>
  <c r="P174" i="3"/>
  <c r="Q174" i="3"/>
  <c r="R174" i="3"/>
  <c r="S174" i="3"/>
  <c r="N233" i="3"/>
  <c r="O233" i="3"/>
  <c r="P233" i="3"/>
  <c r="Q233" i="3"/>
  <c r="R233" i="3"/>
  <c r="S233" i="3"/>
  <c r="N221" i="3"/>
  <c r="O221" i="3"/>
  <c r="P221" i="3"/>
  <c r="Q221" i="3"/>
  <c r="R221" i="3"/>
  <c r="S221" i="3"/>
  <c r="N236" i="3"/>
  <c r="O236" i="3"/>
  <c r="P236" i="3"/>
  <c r="Q236" i="3"/>
  <c r="R236" i="3"/>
  <c r="S236" i="3"/>
  <c r="N241" i="3"/>
  <c r="O241" i="3"/>
  <c r="P241" i="3"/>
  <c r="Q241" i="3"/>
  <c r="R241" i="3"/>
  <c r="S241" i="3"/>
  <c r="N214" i="3"/>
  <c r="O214" i="3"/>
  <c r="P214" i="3"/>
  <c r="Q214" i="3"/>
  <c r="R214" i="3"/>
  <c r="S214" i="3"/>
  <c r="N243" i="3"/>
  <c r="O243" i="3"/>
  <c r="P243" i="3"/>
  <c r="Q243" i="3"/>
  <c r="R243" i="3"/>
  <c r="S243" i="3"/>
  <c r="N202" i="3"/>
  <c r="O202" i="3"/>
  <c r="P202" i="3"/>
  <c r="Q202" i="3"/>
  <c r="R202" i="3"/>
  <c r="S202" i="3"/>
  <c r="N152" i="3"/>
  <c r="O152" i="3"/>
  <c r="P152" i="3"/>
  <c r="Q152" i="3"/>
  <c r="R152" i="3"/>
  <c r="S152" i="3"/>
  <c r="N230" i="3"/>
  <c r="O230" i="3"/>
  <c r="P230" i="3"/>
  <c r="Q230" i="3"/>
  <c r="R230" i="3"/>
  <c r="S230" i="3"/>
  <c r="N227" i="3"/>
  <c r="O227" i="3"/>
  <c r="P227" i="3"/>
  <c r="Q227" i="3"/>
  <c r="R227" i="3"/>
  <c r="S227" i="3"/>
  <c r="N218" i="3"/>
  <c r="O218" i="3"/>
  <c r="P218" i="3"/>
  <c r="Q218" i="3"/>
  <c r="R218" i="3"/>
  <c r="S218" i="3"/>
  <c r="N229" i="3"/>
  <c r="O229" i="3"/>
  <c r="P229" i="3"/>
  <c r="Q229" i="3"/>
  <c r="R229" i="3"/>
  <c r="S229" i="3"/>
  <c r="N194" i="3"/>
  <c r="O194" i="3"/>
  <c r="P194" i="3"/>
  <c r="Q194" i="3"/>
  <c r="R194" i="3"/>
  <c r="S194" i="3"/>
  <c r="N235" i="3"/>
  <c r="O235" i="3"/>
  <c r="P235" i="3"/>
  <c r="Q235" i="3"/>
  <c r="R235" i="3"/>
  <c r="S235" i="3"/>
  <c r="N209" i="3"/>
  <c r="O209" i="3"/>
  <c r="P209" i="3"/>
  <c r="Q209" i="3"/>
  <c r="R209" i="3"/>
  <c r="S209" i="3"/>
  <c r="N207" i="3"/>
  <c r="O207" i="3"/>
  <c r="P207" i="3"/>
  <c r="Q207" i="3"/>
  <c r="R207" i="3"/>
  <c r="S207" i="3"/>
  <c r="N239" i="3"/>
  <c r="O239" i="3"/>
  <c r="P239" i="3"/>
  <c r="Q239" i="3"/>
  <c r="R239" i="3"/>
  <c r="S239" i="3"/>
  <c r="N240" i="3"/>
  <c r="O240" i="3"/>
  <c r="P240" i="3"/>
  <c r="Q240" i="3"/>
  <c r="R240" i="3"/>
  <c r="S240" i="3"/>
  <c r="N242" i="3"/>
  <c r="O242" i="3"/>
  <c r="P242" i="3"/>
  <c r="Q242" i="3"/>
  <c r="R242" i="3"/>
  <c r="S242" i="3"/>
  <c r="N232" i="3"/>
  <c r="O232" i="3"/>
  <c r="P232" i="3"/>
  <c r="Q232" i="3"/>
  <c r="R232" i="3"/>
  <c r="S232" i="3"/>
  <c r="N234" i="3"/>
  <c r="O234" i="3"/>
  <c r="P234" i="3"/>
  <c r="Q234" i="3"/>
  <c r="R234" i="3"/>
  <c r="S234" i="3"/>
  <c r="N215" i="3"/>
  <c r="O215" i="3"/>
  <c r="P215" i="3"/>
  <c r="Q215" i="3"/>
  <c r="R215" i="3"/>
  <c r="S215" i="3"/>
  <c r="N213" i="3"/>
  <c r="O213" i="3"/>
  <c r="P213" i="3"/>
  <c r="Q213" i="3"/>
  <c r="R213" i="3"/>
  <c r="S213" i="3"/>
  <c r="N244" i="3"/>
  <c r="O244" i="3"/>
  <c r="P244" i="3"/>
  <c r="Q244" i="3"/>
  <c r="R244" i="3"/>
  <c r="S244" i="3"/>
  <c r="N173" i="3"/>
  <c r="O173" i="3"/>
  <c r="P173" i="3"/>
  <c r="Q173" i="3"/>
  <c r="R173" i="3"/>
  <c r="S173" i="3"/>
  <c r="N245" i="3"/>
  <c r="O245" i="3"/>
  <c r="P245" i="3"/>
  <c r="Q245" i="3"/>
  <c r="R245" i="3"/>
  <c r="S245" i="3"/>
  <c r="B1" i="8" l="1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N75" i="6"/>
  <c r="O75" i="6"/>
  <c r="P75" i="6"/>
  <c r="Q75" i="6"/>
  <c r="R75" i="6"/>
  <c r="S75" i="6"/>
  <c r="N82" i="4"/>
  <c r="O82" i="4"/>
  <c r="P82" i="4"/>
  <c r="Q82" i="4"/>
  <c r="R82" i="4"/>
  <c r="S82" i="4"/>
  <c r="N60" i="4"/>
  <c r="O60" i="4"/>
  <c r="P60" i="4"/>
  <c r="Q60" i="4"/>
  <c r="R60" i="4"/>
  <c r="S60" i="4"/>
  <c r="N71" i="4"/>
  <c r="O71" i="4"/>
  <c r="P71" i="4"/>
  <c r="Q71" i="4"/>
  <c r="R71" i="4"/>
  <c r="S71" i="4"/>
  <c r="N68" i="4"/>
  <c r="O68" i="4"/>
  <c r="P68" i="4"/>
  <c r="Q68" i="4"/>
  <c r="R68" i="4"/>
  <c r="S68" i="4"/>
  <c r="N125" i="3"/>
  <c r="O125" i="3"/>
  <c r="P125" i="3"/>
  <c r="Q125" i="3"/>
  <c r="R125" i="3"/>
  <c r="S125" i="3"/>
  <c r="N95" i="3"/>
  <c r="O95" i="3"/>
  <c r="P95" i="3"/>
  <c r="Q95" i="3"/>
  <c r="R95" i="3"/>
  <c r="S95" i="3"/>
  <c r="D86" i="8" l="1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B66" i="8"/>
  <c r="C66" i="8"/>
  <c r="B67" i="8"/>
  <c r="C67" i="8"/>
  <c r="B68" i="8"/>
  <c r="C68" i="8"/>
  <c r="B69" i="8"/>
  <c r="C69" i="8"/>
  <c r="B70" i="8"/>
  <c r="C70" i="8"/>
  <c r="B71" i="8"/>
  <c r="C71" i="8"/>
  <c r="B72" i="8"/>
  <c r="C72" i="8"/>
  <c r="B73" i="8"/>
  <c r="C73" i="8"/>
  <c r="B74" i="8"/>
  <c r="C74" i="8"/>
  <c r="B75" i="8"/>
  <c r="C75" i="8"/>
  <c r="J76" i="8"/>
  <c r="J77" i="8"/>
  <c r="J78" i="8"/>
  <c r="J79" i="8"/>
  <c r="J80" i="8"/>
  <c r="J81" i="8"/>
  <c r="J82" i="8"/>
  <c r="J83" i="8"/>
  <c r="J84" i="8"/>
  <c r="J85" i="8"/>
  <c r="N72" i="6"/>
  <c r="O72" i="6"/>
  <c r="P72" i="6"/>
  <c r="Q72" i="6"/>
  <c r="R72" i="6"/>
  <c r="S72" i="6"/>
  <c r="N62" i="6"/>
  <c r="O62" i="6"/>
  <c r="P62" i="6"/>
  <c r="Q62" i="6"/>
  <c r="R62" i="6"/>
  <c r="S62" i="6"/>
  <c r="N101" i="6"/>
  <c r="O101" i="6"/>
  <c r="P101" i="6"/>
  <c r="Q101" i="6"/>
  <c r="R101" i="6"/>
  <c r="S101" i="6"/>
  <c r="N51" i="6"/>
  <c r="O51" i="6"/>
  <c r="P51" i="6"/>
  <c r="Q51" i="6"/>
  <c r="R51" i="6"/>
  <c r="S51" i="6"/>
  <c r="N67" i="6"/>
  <c r="O67" i="6"/>
  <c r="P67" i="6"/>
  <c r="Q67" i="6"/>
  <c r="R67" i="6"/>
  <c r="S67" i="6"/>
  <c r="N99" i="6"/>
  <c r="O99" i="6"/>
  <c r="P99" i="6"/>
  <c r="Q99" i="6"/>
  <c r="R99" i="6"/>
  <c r="S99" i="6"/>
  <c r="N64" i="4"/>
  <c r="O64" i="4"/>
  <c r="P64" i="4"/>
  <c r="Q64" i="4"/>
  <c r="R64" i="4"/>
  <c r="S64" i="4"/>
  <c r="N76" i="4"/>
  <c r="O76" i="4"/>
  <c r="P76" i="4"/>
  <c r="Q76" i="4"/>
  <c r="R76" i="4"/>
  <c r="S76" i="4"/>
  <c r="N45" i="4"/>
  <c r="O45" i="4"/>
  <c r="P45" i="4"/>
  <c r="Q45" i="4"/>
  <c r="R45" i="4"/>
  <c r="S45" i="4"/>
  <c r="U70" i="10"/>
  <c r="U69" i="10"/>
  <c r="U68" i="10"/>
  <c r="U67" i="10"/>
  <c r="U66" i="10"/>
  <c r="U55" i="10"/>
  <c r="U54" i="10"/>
  <c r="U53" i="10"/>
  <c r="U52" i="10"/>
  <c r="U51" i="10"/>
  <c r="U40" i="10"/>
  <c r="U39" i="10"/>
  <c r="U38" i="10"/>
  <c r="U37" i="10"/>
  <c r="U36" i="10"/>
  <c r="T70" i="10"/>
  <c r="T69" i="10"/>
  <c r="T68" i="10"/>
  <c r="T67" i="10"/>
  <c r="T66" i="10"/>
  <c r="T55" i="10"/>
  <c r="T54" i="10"/>
  <c r="T53" i="10"/>
  <c r="T52" i="10"/>
  <c r="T51" i="10"/>
  <c r="T40" i="10"/>
  <c r="T39" i="10"/>
  <c r="T38" i="10"/>
  <c r="T37" i="10"/>
  <c r="T36" i="10"/>
  <c r="S70" i="10"/>
  <c r="S69" i="10"/>
  <c r="S68" i="10"/>
  <c r="S67" i="10"/>
  <c r="S66" i="10"/>
  <c r="S55" i="10"/>
  <c r="S54" i="10"/>
  <c r="S53" i="10"/>
  <c r="S52" i="10"/>
  <c r="S51" i="10"/>
  <c r="S40" i="10"/>
  <c r="S39" i="10"/>
  <c r="S38" i="10"/>
  <c r="S37" i="10"/>
  <c r="S36" i="10"/>
  <c r="R70" i="10"/>
  <c r="R69" i="10"/>
  <c r="R68" i="10"/>
  <c r="R67" i="10"/>
  <c r="R66" i="10"/>
  <c r="R55" i="10"/>
  <c r="R54" i="10"/>
  <c r="R53" i="10"/>
  <c r="R52" i="10"/>
  <c r="R51" i="10"/>
  <c r="R40" i="10"/>
  <c r="R39" i="10"/>
  <c r="R38" i="10"/>
  <c r="R37" i="10"/>
  <c r="R36" i="10"/>
  <c r="T11" i="10"/>
  <c r="T10" i="10"/>
  <c r="T9" i="10"/>
  <c r="T8" i="10"/>
  <c r="T7" i="10"/>
  <c r="S11" i="10"/>
  <c r="S10" i="10"/>
  <c r="S9" i="10"/>
  <c r="S8" i="10"/>
  <c r="S7" i="10"/>
  <c r="R11" i="10"/>
  <c r="R10" i="10"/>
  <c r="R9" i="10"/>
  <c r="R8" i="10"/>
  <c r="R7" i="10"/>
  <c r="V52" i="10" l="1"/>
  <c r="V55" i="10"/>
  <c r="V54" i="10"/>
  <c r="V66" i="10"/>
  <c r="V69" i="10"/>
  <c r="V67" i="10"/>
  <c r="V68" i="10"/>
  <c r="V70" i="10"/>
  <c r="U71" i="10"/>
  <c r="U56" i="10"/>
  <c r="V51" i="10"/>
  <c r="V53" i="10"/>
  <c r="V38" i="10"/>
  <c r="U41" i="10"/>
  <c r="V39" i="10"/>
  <c r="V40" i="10"/>
  <c r="V37" i="10"/>
  <c r="V36" i="10"/>
  <c r="D1" i="8"/>
  <c r="J71" i="8"/>
  <c r="J72" i="8"/>
  <c r="J73" i="8"/>
  <c r="J74" i="8"/>
  <c r="J75" i="8"/>
  <c r="B61" i="8"/>
  <c r="C61" i="8"/>
  <c r="B62" i="8"/>
  <c r="C62" i="8"/>
  <c r="B63" i="8"/>
  <c r="C63" i="8"/>
  <c r="B64" i="8"/>
  <c r="C64" i="8"/>
  <c r="B65" i="8"/>
  <c r="C65" i="8"/>
  <c r="N56" i="5"/>
  <c r="O56" i="5"/>
  <c r="P56" i="5"/>
  <c r="Q56" i="5"/>
  <c r="R56" i="5"/>
  <c r="S56" i="5"/>
  <c r="N70" i="4"/>
  <c r="O70" i="4"/>
  <c r="P70" i="4"/>
  <c r="Q70" i="4"/>
  <c r="R70" i="4"/>
  <c r="S70" i="4"/>
  <c r="J66" i="8" l="1"/>
  <c r="J67" i="8"/>
  <c r="J68" i="8"/>
  <c r="J69" i="8"/>
  <c r="J70" i="8"/>
  <c r="H56" i="8"/>
  <c r="H57" i="8"/>
  <c r="H58" i="8"/>
  <c r="H59" i="8"/>
  <c r="H60" i="8"/>
  <c r="H61" i="8"/>
  <c r="H62" i="8"/>
  <c r="H63" i="8"/>
  <c r="H64" i="8"/>
  <c r="H65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N41" i="5"/>
  <c r="O41" i="5"/>
  <c r="P41" i="5"/>
  <c r="Q41" i="5"/>
  <c r="R41" i="5"/>
  <c r="S41" i="5"/>
  <c r="N78" i="5"/>
  <c r="O78" i="5"/>
  <c r="P78" i="5"/>
  <c r="Q78" i="5"/>
  <c r="R78" i="5"/>
  <c r="S78" i="5"/>
  <c r="N66" i="5"/>
  <c r="O66" i="5"/>
  <c r="P66" i="5"/>
  <c r="Q66" i="5"/>
  <c r="R66" i="5"/>
  <c r="S66" i="5"/>
  <c r="N55" i="5"/>
  <c r="O55" i="5"/>
  <c r="P55" i="5"/>
  <c r="Q55" i="5"/>
  <c r="R55" i="5"/>
  <c r="S55" i="5"/>
  <c r="N51" i="5"/>
  <c r="O51" i="5"/>
  <c r="P51" i="5"/>
  <c r="Q51" i="5"/>
  <c r="R51" i="5"/>
  <c r="S51" i="5"/>
  <c r="N63" i="5"/>
  <c r="O63" i="5"/>
  <c r="P63" i="5"/>
  <c r="Q63" i="5"/>
  <c r="R63" i="5"/>
  <c r="S63" i="5"/>
  <c r="N54" i="5"/>
  <c r="O54" i="5"/>
  <c r="P54" i="5"/>
  <c r="Q54" i="5"/>
  <c r="R54" i="5"/>
  <c r="S54" i="5"/>
  <c r="N19" i="5"/>
  <c r="O19" i="5"/>
  <c r="P19" i="5"/>
  <c r="Q19" i="5"/>
  <c r="R19" i="5"/>
  <c r="S19" i="5"/>
  <c r="N54" i="3"/>
  <c r="O54" i="3"/>
  <c r="P54" i="3"/>
  <c r="Q54" i="3"/>
  <c r="R54" i="3"/>
  <c r="S54" i="3"/>
  <c r="N69" i="3"/>
  <c r="O69" i="3"/>
  <c r="P69" i="3"/>
  <c r="Q69" i="3"/>
  <c r="R69" i="3"/>
  <c r="S69" i="3"/>
  <c r="N67" i="3"/>
  <c r="O67" i="3"/>
  <c r="P67" i="3"/>
  <c r="Q67" i="3"/>
  <c r="R67" i="3"/>
  <c r="S67" i="3"/>
  <c r="T26" i="10" l="1"/>
  <c r="T25" i="10"/>
  <c r="T24" i="10"/>
  <c r="T23" i="10"/>
  <c r="T22" i="10"/>
  <c r="S26" i="10"/>
  <c r="S25" i="10"/>
  <c r="S24" i="10"/>
  <c r="S23" i="10"/>
  <c r="S22" i="10"/>
  <c r="R26" i="10"/>
  <c r="R25" i="10"/>
  <c r="R24" i="10"/>
  <c r="R23" i="10"/>
  <c r="R22" i="10"/>
  <c r="U23" i="10" l="1"/>
  <c r="U22" i="10"/>
  <c r="U26" i="10"/>
  <c r="U25" i="10"/>
  <c r="U24" i="10"/>
  <c r="T12" i="10"/>
  <c r="U8" i="10"/>
  <c r="T71" i="10"/>
  <c r="S71" i="10"/>
  <c r="R71" i="10"/>
  <c r="T56" i="10"/>
  <c r="S56" i="10"/>
  <c r="R56" i="10"/>
  <c r="S41" i="10"/>
  <c r="T41" i="10"/>
  <c r="R41" i="10"/>
  <c r="T27" i="10"/>
  <c r="S27" i="10"/>
  <c r="R27" i="10"/>
  <c r="S12" i="10"/>
  <c r="U11" i="10"/>
  <c r="U10" i="10"/>
  <c r="U9" i="10"/>
  <c r="U27" i="10" l="1"/>
  <c r="V71" i="10"/>
  <c r="V56" i="10"/>
  <c r="V41" i="10"/>
  <c r="U7" i="10"/>
  <c r="U12" i="10" s="1"/>
  <c r="R12" i="10"/>
  <c r="N29" i="6"/>
  <c r="O29" i="6"/>
  <c r="P29" i="6"/>
  <c r="Q29" i="6"/>
  <c r="R29" i="6"/>
  <c r="S29" i="6"/>
  <c r="N8" i="5"/>
  <c r="O8" i="5"/>
  <c r="P8" i="5"/>
  <c r="Q8" i="5"/>
  <c r="R8" i="5"/>
  <c r="S8" i="5"/>
  <c r="B46" i="8" l="1"/>
  <c r="C46" i="8"/>
  <c r="B47" i="8"/>
  <c r="C47" i="8"/>
  <c r="B48" i="8"/>
  <c r="C48" i="8"/>
  <c r="B49" i="8"/>
  <c r="C49" i="8"/>
  <c r="B50" i="8"/>
  <c r="C50" i="8"/>
  <c r="B51" i="8"/>
  <c r="C51" i="8"/>
  <c r="B52" i="8"/>
  <c r="C52" i="8"/>
  <c r="B53" i="8"/>
  <c r="C53" i="8"/>
  <c r="B54" i="8"/>
  <c r="C54" i="8"/>
  <c r="B55" i="8"/>
  <c r="C55" i="8"/>
  <c r="B56" i="8"/>
  <c r="C56" i="8"/>
  <c r="B57" i="8"/>
  <c r="C57" i="8"/>
  <c r="B58" i="8"/>
  <c r="C58" i="8"/>
  <c r="B59" i="8"/>
  <c r="C59" i="8"/>
  <c r="B60" i="8"/>
  <c r="C6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6" i="8"/>
  <c r="C7" i="8"/>
  <c r="C8" i="8"/>
  <c r="C9" i="8"/>
  <c r="C10" i="8"/>
  <c r="C2" i="8"/>
  <c r="C3" i="8"/>
  <c r="C4" i="8"/>
  <c r="C5" i="8"/>
  <c r="C1" i="8"/>
  <c r="N69" i="6"/>
  <c r="O69" i="6"/>
  <c r="P69" i="6"/>
  <c r="Q69" i="6"/>
  <c r="R69" i="6"/>
  <c r="S69" i="6"/>
  <c r="N39" i="6"/>
  <c r="O39" i="6"/>
  <c r="P39" i="6"/>
  <c r="Q39" i="6"/>
  <c r="R39" i="6"/>
  <c r="S39" i="6"/>
  <c r="N76" i="6"/>
  <c r="O76" i="6"/>
  <c r="P76" i="6"/>
  <c r="Q76" i="6"/>
  <c r="R76" i="6"/>
  <c r="S76" i="6"/>
  <c r="N60" i="6"/>
  <c r="O60" i="6"/>
  <c r="P60" i="6"/>
  <c r="Q60" i="6"/>
  <c r="R60" i="6"/>
  <c r="S60" i="6"/>
  <c r="N43" i="6"/>
  <c r="O43" i="6"/>
  <c r="P43" i="6"/>
  <c r="Q43" i="6"/>
  <c r="R43" i="6"/>
  <c r="S43" i="6"/>
  <c r="N96" i="6"/>
  <c r="O96" i="6"/>
  <c r="P96" i="6"/>
  <c r="Q96" i="6"/>
  <c r="R96" i="6"/>
  <c r="S96" i="6"/>
  <c r="N16" i="6"/>
  <c r="O16" i="6"/>
  <c r="P16" i="6"/>
  <c r="Q16" i="6"/>
  <c r="R16" i="6"/>
  <c r="S16" i="6"/>
  <c r="N11" i="3"/>
  <c r="O11" i="3"/>
  <c r="P11" i="3"/>
  <c r="Q11" i="3"/>
  <c r="R11" i="3"/>
  <c r="S11" i="3"/>
  <c r="N22" i="3"/>
  <c r="N27" i="3"/>
  <c r="N142" i="3"/>
  <c r="N147" i="3"/>
  <c r="N43" i="3"/>
  <c r="N26" i="3"/>
  <c r="N13" i="3"/>
  <c r="N48" i="3"/>
  <c r="N108" i="3"/>
  <c r="N49" i="3"/>
  <c r="N81" i="3"/>
  <c r="N94" i="3"/>
  <c r="N89" i="3"/>
  <c r="N35" i="3"/>
  <c r="N23" i="3"/>
  <c r="N47" i="3"/>
  <c r="N25" i="3"/>
  <c r="N46" i="3"/>
  <c r="N50" i="3"/>
  <c r="N19" i="3"/>
  <c r="N55" i="3"/>
  <c r="N21" i="3"/>
  <c r="N68" i="3"/>
  <c r="N32" i="3"/>
  <c r="N66" i="3"/>
  <c r="N10" i="3"/>
  <c r="N79" i="3"/>
  <c r="N113" i="3"/>
  <c r="N28" i="3"/>
  <c r="N39" i="3"/>
  <c r="N73" i="3"/>
  <c r="N65" i="3"/>
  <c r="N88" i="3"/>
  <c r="N75" i="3"/>
  <c r="N106" i="3"/>
  <c r="N78" i="3"/>
  <c r="N70" i="3"/>
  <c r="N16" i="3"/>
  <c r="N85" i="3"/>
  <c r="N77" i="3"/>
  <c r="N31" i="3"/>
  <c r="N57" i="3"/>
  <c r="N63" i="3"/>
  <c r="N20" i="3"/>
  <c r="N44" i="3"/>
  <c r="N45" i="3"/>
  <c r="N6" i="3"/>
  <c r="N59" i="3"/>
  <c r="N93" i="3"/>
  <c r="N24" i="3"/>
  <c r="N33" i="3"/>
  <c r="N3" i="3"/>
  <c r="N37" i="3"/>
  <c r="N18" i="3"/>
  <c r="N80" i="3"/>
  <c r="N56" i="3"/>
  <c r="N53" i="3"/>
  <c r="N15" i="3"/>
  <c r="N40" i="3"/>
  <c r="N36" i="3"/>
  <c r="N41" i="3"/>
  <c r="N83" i="3"/>
  <c r="N5" i="3"/>
  <c r="N38" i="3"/>
  <c r="N42" i="3"/>
  <c r="N14" i="3"/>
  <c r="N91" i="3"/>
  <c r="N114" i="3"/>
  <c r="N61" i="3"/>
  <c r="N60" i="3"/>
  <c r="N7" i="3"/>
  <c r="N62" i="3"/>
  <c r="N103" i="3"/>
  <c r="N30" i="3"/>
  <c r="N9" i="3"/>
  <c r="N90" i="3"/>
  <c r="N8" i="3"/>
  <c r="N12" i="3"/>
  <c r="N51" i="3"/>
  <c r="N4" i="3"/>
  <c r="N34" i="3"/>
  <c r="N71" i="3"/>
  <c r="N29" i="3"/>
  <c r="O22" i="3"/>
  <c r="O27" i="3"/>
  <c r="O142" i="3"/>
  <c r="O147" i="3"/>
  <c r="O43" i="3"/>
  <c r="O26" i="3"/>
  <c r="O13" i="3"/>
  <c r="O48" i="3"/>
  <c r="O108" i="3"/>
  <c r="O49" i="3"/>
  <c r="O81" i="3"/>
  <c r="O94" i="3"/>
  <c r="O89" i="3"/>
  <c r="O35" i="3"/>
  <c r="O23" i="3"/>
  <c r="O47" i="3"/>
  <c r="O25" i="3"/>
  <c r="O46" i="3"/>
  <c r="O50" i="3"/>
  <c r="O19" i="3"/>
  <c r="O55" i="3"/>
  <c r="O21" i="3"/>
  <c r="O68" i="3"/>
  <c r="O32" i="3"/>
  <c r="O66" i="3"/>
  <c r="O10" i="3"/>
  <c r="O79" i="3"/>
  <c r="O113" i="3"/>
  <c r="O28" i="3"/>
  <c r="O39" i="3"/>
  <c r="O73" i="3"/>
  <c r="O65" i="3"/>
  <c r="O88" i="3"/>
  <c r="O75" i="3"/>
  <c r="O106" i="3"/>
  <c r="O78" i="3"/>
  <c r="O70" i="3"/>
  <c r="O16" i="3"/>
  <c r="O85" i="3"/>
  <c r="O77" i="3"/>
  <c r="O31" i="3"/>
  <c r="O57" i="3"/>
  <c r="O63" i="3"/>
  <c r="O20" i="3"/>
  <c r="O44" i="3"/>
  <c r="O45" i="3"/>
  <c r="O6" i="3"/>
  <c r="O59" i="3"/>
  <c r="O93" i="3"/>
  <c r="O24" i="3"/>
  <c r="O33" i="3"/>
  <c r="O3" i="3"/>
  <c r="O37" i="3"/>
  <c r="O18" i="3"/>
  <c r="O80" i="3"/>
  <c r="O56" i="3"/>
  <c r="O53" i="3"/>
  <c r="O15" i="3"/>
  <c r="O40" i="3"/>
  <c r="O36" i="3"/>
  <c r="O41" i="3"/>
  <c r="O83" i="3"/>
  <c r="O5" i="3"/>
  <c r="O38" i="3"/>
  <c r="O42" i="3"/>
  <c r="O14" i="3"/>
  <c r="O91" i="3"/>
  <c r="O114" i="3"/>
  <c r="O61" i="3"/>
  <c r="O60" i="3"/>
  <c r="O7" i="3"/>
  <c r="O62" i="3"/>
  <c r="O103" i="3"/>
  <c r="O30" i="3"/>
  <c r="O9" i="3"/>
  <c r="O90" i="3"/>
  <c r="O8" i="3"/>
  <c r="O12" i="3"/>
  <c r="O51" i="3"/>
  <c r="O4" i="3"/>
  <c r="O34" i="3"/>
  <c r="O71" i="3"/>
  <c r="O29" i="3"/>
  <c r="P22" i="3"/>
  <c r="P27" i="3"/>
  <c r="P142" i="3"/>
  <c r="P147" i="3"/>
  <c r="P43" i="3"/>
  <c r="P26" i="3"/>
  <c r="P13" i="3"/>
  <c r="P48" i="3"/>
  <c r="P108" i="3"/>
  <c r="P49" i="3"/>
  <c r="P81" i="3"/>
  <c r="P94" i="3"/>
  <c r="P89" i="3"/>
  <c r="P35" i="3"/>
  <c r="P23" i="3"/>
  <c r="P47" i="3"/>
  <c r="P25" i="3"/>
  <c r="P46" i="3"/>
  <c r="P50" i="3"/>
  <c r="P19" i="3"/>
  <c r="P55" i="3"/>
  <c r="P21" i="3"/>
  <c r="P68" i="3"/>
  <c r="P32" i="3"/>
  <c r="P66" i="3"/>
  <c r="P10" i="3"/>
  <c r="P79" i="3"/>
  <c r="P113" i="3"/>
  <c r="P28" i="3"/>
  <c r="P39" i="3"/>
  <c r="P73" i="3"/>
  <c r="P65" i="3"/>
  <c r="P88" i="3"/>
  <c r="P75" i="3"/>
  <c r="P106" i="3"/>
  <c r="P78" i="3"/>
  <c r="P70" i="3"/>
  <c r="P16" i="3"/>
  <c r="P85" i="3"/>
  <c r="P77" i="3"/>
  <c r="P31" i="3"/>
  <c r="P57" i="3"/>
  <c r="P63" i="3"/>
  <c r="P20" i="3"/>
  <c r="P44" i="3"/>
  <c r="P45" i="3"/>
  <c r="P6" i="3"/>
  <c r="P59" i="3"/>
  <c r="P93" i="3"/>
  <c r="P24" i="3"/>
  <c r="P33" i="3"/>
  <c r="P3" i="3"/>
  <c r="P37" i="3"/>
  <c r="P18" i="3"/>
  <c r="P80" i="3"/>
  <c r="P56" i="3"/>
  <c r="P53" i="3"/>
  <c r="P15" i="3"/>
  <c r="P40" i="3"/>
  <c r="P36" i="3"/>
  <c r="P41" i="3"/>
  <c r="P83" i="3"/>
  <c r="P5" i="3"/>
  <c r="P38" i="3"/>
  <c r="P42" i="3"/>
  <c r="P14" i="3"/>
  <c r="P91" i="3"/>
  <c r="P114" i="3"/>
  <c r="P61" i="3"/>
  <c r="P60" i="3"/>
  <c r="P7" i="3"/>
  <c r="P62" i="3"/>
  <c r="P103" i="3"/>
  <c r="P30" i="3"/>
  <c r="P9" i="3"/>
  <c r="P90" i="3"/>
  <c r="P8" i="3"/>
  <c r="P12" i="3"/>
  <c r="P51" i="3"/>
  <c r="P4" i="3"/>
  <c r="P34" i="3"/>
  <c r="P71" i="3"/>
  <c r="P29" i="3"/>
  <c r="Q22" i="3"/>
  <c r="Q27" i="3"/>
  <c r="Q142" i="3"/>
  <c r="Q147" i="3"/>
  <c r="Q43" i="3"/>
  <c r="Q26" i="3"/>
  <c r="Q13" i="3"/>
  <c r="Q48" i="3"/>
  <c r="Q108" i="3"/>
  <c r="Q49" i="3"/>
  <c r="Q81" i="3"/>
  <c r="Q94" i="3"/>
  <c r="Q89" i="3"/>
  <c r="Q35" i="3"/>
  <c r="Q23" i="3"/>
  <c r="Q47" i="3"/>
  <c r="Q25" i="3"/>
  <c r="Q46" i="3"/>
  <c r="Q50" i="3"/>
  <c r="Q19" i="3"/>
  <c r="Q55" i="3"/>
  <c r="Q21" i="3"/>
  <c r="Q68" i="3"/>
  <c r="Q32" i="3"/>
  <c r="Q66" i="3"/>
  <c r="Q10" i="3"/>
  <c r="Q79" i="3"/>
  <c r="Q113" i="3"/>
  <c r="Q28" i="3"/>
  <c r="Q39" i="3"/>
  <c r="Q73" i="3"/>
  <c r="Q65" i="3"/>
  <c r="Q88" i="3"/>
  <c r="Q75" i="3"/>
  <c r="Q106" i="3"/>
  <c r="Q78" i="3"/>
  <c r="Q70" i="3"/>
  <c r="Q16" i="3"/>
  <c r="Q85" i="3"/>
  <c r="Q77" i="3"/>
  <c r="Q31" i="3"/>
  <c r="Q57" i="3"/>
  <c r="Q63" i="3"/>
  <c r="Q20" i="3"/>
  <c r="Q44" i="3"/>
  <c r="Q45" i="3"/>
  <c r="Q6" i="3"/>
  <c r="Q59" i="3"/>
  <c r="Q93" i="3"/>
  <c r="Q24" i="3"/>
  <c r="Q33" i="3"/>
  <c r="Q3" i="3"/>
  <c r="Q37" i="3"/>
  <c r="Q18" i="3"/>
  <c r="Q80" i="3"/>
  <c r="Q56" i="3"/>
  <c r="Q53" i="3"/>
  <c r="Q15" i="3"/>
  <c r="Q40" i="3"/>
  <c r="Q36" i="3"/>
  <c r="Q41" i="3"/>
  <c r="Q83" i="3"/>
  <c r="Q5" i="3"/>
  <c r="Q38" i="3"/>
  <c r="Q42" i="3"/>
  <c r="Q14" i="3"/>
  <c r="Q91" i="3"/>
  <c r="Q114" i="3"/>
  <c r="Q61" i="3"/>
  <c r="Q60" i="3"/>
  <c r="Q7" i="3"/>
  <c r="Q62" i="3"/>
  <c r="Q103" i="3"/>
  <c r="Q30" i="3"/>
  <c r="Q9" i="3"/>
  <c r="Q90" i="3"/>
  <c r="Q8" i="3"/>
  <c r="Q12" i="3"/>
  <c r="Q51" i="3"/>
  <c r="Q4" i="3"/>
  <c r="Q34" i="3"/>
  <c r="Q71" i="3"/>
  <c r="Q29" i="3"/>
  <c r="R22" i="3"/>
  <c r="R27" i="3"/>
  <c r="R142" i="3"/>
  <c r="R147" i="3"/>
  <c r="R43" i="3"/>
  <c r="R26" i="3"/>
  <c r="R13" i="3"/>
  <c r="R48" i="3"/>
  <c r="R108" i="3"/>
  <c r="R49" i="3"/>
  <c r="R81" i="3"/>
  <c r="R94" i="3"/>
  <c r="R89" i="3"/>
  <c r="R35" i="3"/>
  <c r="R23" i="3"/>
  <c r="R47" i="3"/>
  <c r="R25" i="3"/>
  <c r="R46" i="3"/>
  <c r="R50" i="3"/>
  <c r="R19" i="3"/>
  <c r="R55" i="3"/>
  <c r="R21" i="3"/>
  <c r="R68" i="3"/>
  <c r="R32" i="3"/>
  <c r="R66" i="3"/>
  <c r="R10" i="3"/>
  <c r="R79" i="3"/>
  <c r="R113" i="3"/>
  <c r="R28" i="3"/>
  <c r="R39" i="3"/>
  <c r="R73" i="3"/>
  <c r="R65" i="3"/>
  <c r="R88" i="3"/>
  <c r="R75" i="3"/>
  <c r="R106" i="3"/>
  <c r="R78" i="3"/>
  <c r="R70" i="3"/>
  <c r="R16" i="3"/>
  <c r="R85" i="3"/>
  <c r="R77" i="3"/>
  <c r="R31" i="3"/>
  <c r="R57" i="3"/>
  <c r="R63" i="3"/>
  <c r="R20" i="3"/>
  <c r="R44" i="3"/>
  <c r="R45" i="3"/>
  <c r="R6" i="3"/>
  <c r="R59" i="3"/>
  <c r="R93" i="3"/>
  <c r="R24" i="3"/>
  <c r="R33" i="3"/>
  <c r="R3" i="3"/>
  <c r="R37" i="3"/>
  <c r="R18" i="3"/>
  <c r="R80" i="3"/>
  <c r="R56" i="3"/>
  <c r="R53" i="3"/>
  <c r="R15" i="3"/>
  <c r="R40" i="3"/>
  <c r="R36" i="3"/>
  <c r="R41" i="3"/>
  <c r="R83" i="3"/>
  <c r="R5" i="3"/>
  <c r="R38" i="3"/>
  <c r="R42" i="3"/>
  <c r="R14" i="3"/>
  <c r="R91" i="3"/>
  <c r="R114" i="3"/>
  <c r="R61" i="3"/>
  <c r="R60" i="3"/>
  <c r="R7" i="3"/>
  <c r="R62" i="3"/>
  <c r="R103" i="3"/>
  <c r="R30" i="3"/>
  <c r="R9" i="3"/>
  <c r="R90" i="3"/>
  <c r="R8" i="3"/>
  <c r="R12" i="3"/>
  <c r="R51" i="3"/>
  <c r="R4" i="3"/>
  <c r="R34" i="3"/>
  <c r="R71" i="3"/>
  <c r="R29" i="3"/>
  <c r="S22" i="3"/>
  <c r="S27" i="3"/>
  <c r="S142" i="3"/>
  <c r="S147" i="3"/>
  <c r="S43" i="3"/>
  <c r="S26" i="3"/>
  <c r="S13" i="3"/>
  <c r="S48" i="3"/>
  <c r="S108" i="3"/>
  <c r="S49" i="3"/>
  <c r="S81" i="3"/>
  <c r="S94" i="3"/>
  <c r="S89" i="3"/>
  <c r="S35" i="3"/>
  <c r="S23" i="3"/>
  <c r="S47" i="3"/>
  <c r="S25" i="3"/>
  <c r="S46" i="3"/>
  <c r="S50" i="3"/>
  <c r="S19" i="3"/>
  <c r="S55" i="3"/>
  <c r="S21" i="3"/>
  <c r="S68" i="3"/>
  <c r="S32" i="3"/>
  <c r="S66" i="3"/>
  <c r="S10" i="3"/>
  <c r="S79" i="3"/>
  <c r="S113" i="3"/>
  <c r="S28" i="3"/>
  <c r="S39" i="3"/>
  <c r="S73" i="3"/>
  <c r="S65" i="3"/>
  <c r="S88" i="3"/>
  <c r="S75" i="3"/>
  <c r="S106" i="3"/>
  <c r="S78" i="3"/>
  <c r="S70" i="3"/>
  <c r="S16" i="3"/>
  <c r="S85" i="3"/>
  <c r="S77" i="3"/>
  <c r="S31" i="3"/>
  <c r="S57" i="3"/>
  <c r="S63" i="3"/>
  <c r="S20" i="3"/>
  <c r="S44" i="3"/>
  <c r="S45" i="3"/>
  <c r="S6" i="3"/>
  <c r="S59" i="3"/>
  <c r="S93" i="3"/>
  <c r="S24" i="3"/>
  <c r="S33" i="3"/>
  <c r="S3" i="3"/>
  <c r="S37" i="3"/>
  <c r="S18" i="3"/>
  <c r="S80" i="3"/>
  <c r="S56" i="3"/>
  <c r="S53" i="3"/>
  <c r="S15" i="3"/>
  <c r="S40" i="3"/>
  <c r="S36" i="3"/>
  <c r="S41" i="3"/>
  <c r="S83" i="3"/>
  <c r="S5" i="3"/>
  <c r="S38" i="3"/>
  <c r="S42" i="3"/>
  <c r="S14" i="3"/>
  <c r="S91" i="3"/>
  <c r="S114" i="3"/>
  <c r="S61" i="3"/>
  <c r="S60" i="3"/>
  <c r="S7" i="3"/>
  <c r="S62" i="3"/>
  <c r="S103" i="3"/>
  <c r="S30" i="3"/>
  <c r="S9" i="3"/>
  <c r="S90" i="3"/>
  <c r="S8" i="3"/>
  <c r="S12" i="3"/>
  <c r="S51" i="3"/>
  <c r="S4" i="3"/>
  <c r="S34" i="3"/>
  <c r="S71" i="3"/>
  <c r="S29" i="3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D81" i="8"/>
  <c r="D82" i="8"/>
  <c r="D83" i="8"/>
  <c r="D84" i="8"/>
  <c r="D85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5" i="8"/>
  <c r="B4" i="8"/>
  <c r="B3" i="8"/>
  <c r="B2" i="8"/>
  <c r="N10" i="5"/>
  <c r="O10" i="5"/>
  <c r="P10" i="5"/>
  <c r="Q10" i="5"/>
  <c r="R10" i="5"/>
  <c r="S10" i="5"/>
  <c r="N18" i="5"/>
  <c r="O18" i="5"/>
  <c r="P18" i="5"/>
  <c r="Q18" i="5"/>
  <c r="R18" i="5"/>
  <c r="S18" i="5"/>
  <c r="N5" i="5"/>
  <c r="O5" i="5"/>
  <c r="P5" i="5"/>
  <c r="Q5" i="5"/>
  <c r="R5" i="5"/>
  <c r="S5" i="5"/>
  <c r="N6" i="5"/>
  <c r="O6" i="5"/>
  <c r="P6" i="5"/>
  <c r="Q6" i="5"/>
  <c r="R6" i="5"/>
  <c r="S6" i="5"/>
  <c r="N3" i="6"/>
  <c r="O3" i="6"/>
  <c r="P3" i="6"/>
  <c r="Q3" i="6"/>
  <c r="R3" i="6"/>
  <c r="S3" i="6"/>
  <c r="N20" i="6"/>
  <c r="O20" i="6"/>
  <c r="P20" i="6"/>
  <c r="Q20" i="6"/>
  <c r="R20" i="6"/>
  <c r="S20" i="6"/>
  <c r="N83" i="6"/>
  <c r="O83" i="6"/>
  <c r="P83" i="6"/>
  <c r="Q83" i="6"/>
  <c r="R83" i="6"/>
  <c r="S83" i="6"/>
  <c r="N7" i="6"/>
  <c r="O7" i="6"/>
  <c r="P7" i="6"/>
  <c r="Q7" i="6"/>
  <c r="R7" i="6"/>
  <c r="S7" i="6"/>
  <c r="N40" i="6"/>
  <c r="O40" i="6"/>
  <c r="P40" i="6"/>
  <c r="Q40" i="6"/>
  <c r="R40" i="6"/>
  <c r="S40" i="6"/>
  <c r="N94" i="6"/>
  <c r="O94" i="6"/>
  <c r="P94" i="6"/>
  <c r="Q94" i="6"/>
  <c r="R94" i="6"/>
  <c r="S94" i="6"/>
  <c r="J61" i="8"/>
  <c r="J62" i="8"/>
  <c r="J63" i="8"/>
  <c r="J64" i="8"/>
  <c r="J65" i="8"/>
  <c r="N25" i="6"/>
  <c r="O25" i="6"/>
  <c r="P25" i="6"/>
  <c r="Q25" i="6"/>
  <c r="R25" i="6"/>
  <c r="S25" i="6"/>
  <c r="N12" i="4"/>
  <c r="O12" i="4"/>
  <c r="P12" i="4"/>
  <c r="Q12" i="4"/>
  <c r="R12" i="4"/>
  <c r="S12" i="4"/>
  <c r="N24" i="4"/>
  <c r="O24" i="4"/>
  <c r="P24" i="4"/>
  <c r="Q24" i="4"/>
  <c r="R24" i="4"/>
  <c r="S24" i="4"/>
  <c r="N16" i="4"/>
  <c r="O16" i="4"/>
  <c r="P16" i="4"/>
  <c r="Q16" i="4"/>
  <c r="R16" i="4"/>
  <c r="S16" i="4"/>
  <c r="N56" i="4"/>
  <c r="O56" i="4"/>
  <c r="P56" i="4"/>
  <c r="Q56" i="4"/>
  <c r="R56" i="4"/>
  <c r="S56" i="4"/>
  <c r="N28" i="6"/>
  <c r="O28" i="6"/>
  <c r="P28" i="6"/>
  <c r="Q28" i="6"/>
  <c r="R28" i="6"/>
  <c r="S28" i="6"/>
  <c r="N28" i="4"/>
  <c r="O28" i="4"/>
  <c r="P28" i="4"/>
  <c r="Q28" i="4"/>
  <c r="R28" i="4"/>
  <c r="S28" i="4"/>
  <c r="N58" i="4"/>
  <c r="O58" i="4"/>
  <c r="P58" i="4"/>
  <c r="Q58" i="4"/>
  <c r="R58" i="4"/>
  <c r="S58" i="4"/>
  <c r="N27" i="4"/>
  <c r="O27" i="4"/>
  <c r="P27" i="4"/>
  <c r="Q27" i="4"/>
  <c r="R27" i="4"/>
  <c r="S27" i="4"/>
  <c r="D76" i="8"/>
  <c r="D77" i="8"/>
  <c r="D78" i="8"/>
  <c r="D79" i="8"/>
  <c r="D80" i="8"/>
  <c r="D71" i="8"/>
  <c r="D72" i="8"/>
  <c r="D73" i="8"/>
  <c r="D74" i="8"/>
  <c r="D75" i="8"/>
  <c r="D66" i="8"/>
  <c r="D67" i="8"/>
  <c r="D68" i="8"/>
  <c r="D69" i="8"/>
  <c r="D70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4" i="8"/>
  <c r="F5" i="8"/>
  <c r="F3" i="8"/>
  <c r="F2" i="8"/>
  <c r="F1" i="8"/>
  <c r="N62" i="4"/>
  <c r="O62" i="4"/>
  <c r="P62" i="4"/>
  <c r="Q62" i="4"/>
  <c r="R62" i="4"/>
  <c r="S62" i="4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3" i="8"/>
  <c r="J4" i="8"/>
  <c r="J5" i="8"/>
  <c r="J2" i="8"/>
  <c r="J1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3" i="8"/>
  <c r="H4" i="8"/>
  <c r="H5" i="8"/>
  <c r="H2" i="8"/>
  <c r="H1" i="8"/>
  <c r="N65" i="4"/>
  <c r="O65" i="4"/>
  <c r="P65" i="4"/>
  <c r="Q65" i="4"/>
  <c r="R65" i="4"/>
  <c r="S65" i="4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3" i="8"/>
  <c r="D4" i="8"/>
  <c r="D5" i="8"/>
  <c r="D2" i="8"/>
  <c r="N39" i="5"/>
  <c r="O39" i="5"/>
  <c r="P39" i="5"/>
  <c r="Q39" i="5"/>
  <c r="R39" i="5"/>
  <c r="S39" i="5"/>
  <c r="N7" i="5"/>
  <c r="O7" i="5"/>
  <c r="P7" i="5"/>
  <c r="Q7" i="5"/>
  <c r="R7" i="5"/>
  <c r="S7" i="5"/>
  <c r="N4" i="5"/>
  <c r="O4" i="5"/>
  <c r="P4" i="5"/>
  <c r="Q4" i="5"/>
  <c r="R4" i="5"/>
  <c r="S4" i="5"/>
  <c r="N38" i="5"/>
  <c r="O38" i="5"/>
  <c r="P38" i="5"/>
  <c r="Q38" i="5"/>
  <c r="R38" i="5"/>
  <c r="S38" i="5"/>
  <c r="N49" i="4"/>
  <c r="O49" i="4"/>
  <c r="P49" i="4"/>
  <c r="R49" i="4"/>
  <c r="Q49" i="4"/>
  <c r="S49" i="4"/>
  <c r="N12" i="5"/>
  <c r="O12" i="5"/>
  <c r="P12" i="5"/>
  <c r="R12" i="5"/>
  <c r="Q12" i="5"/>
  <c r="S12" i="5"/>
  <c r="N64" i="6"/>
  <c r="O64" i="6"/>
  <c r="P64" i="6"/>
  <c r="R64" i="6"/>
  <c r="Q64" i="6"/>
  <c r="S64" i="6"/>
  <c r="N38" i="6"/>
  <c r="O38" i="6"/>
  <c r="P38" i="6"/>
  <c r="R38" i="6"/>
  <c r="Q38" i="6"/>
  <c r="S38" i="6"/>
  <c r="N48" i="6"/>
  <c r="O48" i="6"/>
  <c r="P48" i="6"/>
  <c r="R48" i="6"/>
  <c r="Q48" i="6"/>
  <c r="S48" i="6"/>
  <c r="N9" i="6"/>
  <c r="O9" i="6"/>
  <c r="P9" i="6"/>
  <c r="R9" i="6"/>
  <c r="Q9" i="6"/>
  <c r="S9" i="6"/>
  <c r="N46" i="5"/>
  <c r="O46" i="5"/>
  <c r="P46" i="5"/>
  <c r="R46" i="5"/>
  <c r="Q46" i="5"/>
  <c r="S46" i="5"/>
  <c r="N69" i="4"/>
  <c r="O69" i="4"/>
  <c r="P69" i="4"/>
  <c r="R69" i="4"/>
  <c r="Q69" i="4"/>
  <c r="S69" i="4"/>
  <c r="N35" i="5"/>
  <c r="N29" i="5"/>
  <c r="N65" i="5"/>
  <c r="N11" i="5"/>
  <c r="N44" i="5"/>
  <c r="N32" i="5"/>
  <c r="N24" i="5"/>
  <c r="N83" i="5"/>
  <c r="N16" i="5"/>
  <c r="N47" i="5"/>
  <c r="N45" i="5"/>
  <c r="N22" i="5"/>
  <c r="N23" i="5"/>
  <c r="N30" i="5"/>
  <c r="N50" i="5"/>
  <c r="N20" i="5"/>
  <c r="N21" i="5"/>
  <c r="N33" i="5"/>
  <c r="N31" i="5"/>
  <c r="N42" i="5"/>
  <c r="N53" i="5"/>
  <c r="N43" i="5"/>
  <c r="N60" i="5"/>
  <c r="N61" i="5"/>
  <c r="N72" i="5"/>
  <c r="N26" i="5"/>
  <c r="N9" i="5"/>
  <c r="N17" i="5"/>
  <c r="N34" i="5"/>
  <c r="N58" i="5"/>
  <c r="N27" i="5"/>
  <c r="N3" i="5"/>
  <c r="N52" i="5"/>
  <c r="N36" i="5"/>
  <c r="N69" i="5"/>
  <c r="N64" i="5"/>
  <c r="N67" i="5"/>
  <c r="N25" i="5"/>
  <c r="N15" i="5"/>
  <c r="N28" i="5"/>
  <c r="N37" i="5"/>
  <c r="N68" i="5"/>
  <c r="N49" i="5"/>
  <c r="N71" i="5"/>
  <c r="N77" i="5"/>
  <c r="N14" i="5"/>
  <c r="N13" i="5"/>
  <c r="N48" i="5"/>
  <c r="O35" i="5"/>
  <c r="O29" i="5"/>
  <c r="O65" i="5"/>
  <c r="O11" i="5"/>
  <c r="O44" i="5"/>
  <c r="O32" i="5"/>
  <c r="O24" i="5"/>
  <c r="O83" i="5"/>
  <c r="O16" i="5"/>
  <c r="O47" i="5"/>
  <c r="O45" i="5"/>
  <c r="O22" i="5"/>
  <c r="O23" i="5"/>
  <c r="O30" i="5"/>
  <c r="O50" i="5"/>
  <c r="O20" i="5"/>
  <c r="O21" i="5"/>
  <c r="O33" i="5"/>
  <c r="O31" i="5"/>
  <c r="O42" i="5"/>
  <c r="O53" i="5"/>
  <c r="O43" i="5"/>
  <c r="O60" i="5"/>
  <c r="O61" i="5"/>
  <c r="O72" i="5"/>
  <c r="O26" i="5"/>
  <c r="O9" i="5"/>
  <c r="O17" i="5"/>
  <c r="O34" i="5"/>
  <c r="O58" i="5"/>
  <c r="O27" i="5"/>
  <c r="O3" i="5"/>
  <c r="O52" i="5"/>
  <c r="O36" i="5"/>
  <c r="O69" i="5"/>
  <c r="O64" i="5"/>
  <c r="O67" i="5"/>
  <c r="O25" i="5"/>
  <c r="O15" i="5"/>
  <c r="O28" i="5"/>
  <c r="O37" i="5"/>
  <c r="O68" i="5"/>
  <c r="O49" i="5"/>
  <c r="O71" i="5"/>
  <c r="O77" i="5"/>
  <c r="O14" i="5"/>
  <c r="O13" i="5"/>
  <c r="O48" i="5"/>
  <c r="P35" i="5"/>
  <c r="P29" i="5"/>
  <c r="P65" i="5"/>
  <c r="P11" i="5"/>
  <c r="P44" i="5"/>
  <c r="P32" i="5"/>
  <c r="P24" i="5"/>
  <c r="P83" i="5"/>
  <c r="P16" i="5"/>
  <c r="P47" i="5"/>
  <c r="P45" i="5"/>
  <c r="P22" i="5"/>
  <c r="P23" i="5"/>
  <c r="P30" i="5"/>
  <c r="P50" i="5"/>
  <c r="P20" i="5"/>
  <c r="P21" i="5"/>
  <c r="P33" i="5"/>
  <c r="P31" i="5"/>
  <c r="P42" i="5"/>
  <c r="P53" i="5"/>
  <c r="P43" i="5"/>
  <c r="P60" i="5"/>
  <c r="P61" i="5"/>
  <c r="P72" i="5"/>
  <c r="P26" i="5"/>
  <c r="P9" i="5"/>
  <c r="P17" i="5"/>
  <c r="P34" i="5"/>
  <c r="P58" i="5"/>
  <c r="P27" i="5"/>
  <c r="P3" i="5"/>
  <c r="P52" i="5"/>
  <c r="P36" i="5"/>
  <c r="P69" i="5"/>
  <c r="P64" i="5"/>
  <c r="P67" i="5"/>
  <c r="P25" i="5"/>
  <c r="P15" i="5"/>
  <c r="P28" i="5"/>
  <c r="P37" i="5"/>
  <c r="P68" i="5"/>
  <c r="P49" i="5"/>
  <c r="P71" i="5"/>
  <c r="P77" i="5"/>
  <c r="P14" i="5"/>
  <c r="P13" i="5"/>
  <c r="P48" i="5"/>
  <c r="R35" i="5"/>
  <c r="R29" i="5"/>
  <c r="R65" i="5"/>
  <c r="R11" i="5"/>
  <c r="R44" i="5"/>
  <c r="R32" i="5"/>
  <c r="R24" i="5"/>
  <c r="R83" i="5"/>
  <c r="R16" i="5"/>
  <c r="R47" i="5"/>
  <c r="R45" i="5"/>
  <c r="R22" i="5"/>
  <c r="R23" i="5"/>
  <c r="R30" i="5"/>
  <c r="R50" i="5"/>
  <c r="R20" i="5"/>
  <c r="R21" i="5"/>
  <c r="R33" i="5"/>
  <c r="R31" i="5"/>
  <c r="R42" i="5"/>
  <c r="R53" i="5"/>
  <c r="R43" i="5"/>
  <c r="R60" i="5"/>
  <c r="R61" i="5"/>
  <c r="R72" i="5"/>
  <c r="R26" i="5"/>
  <c r="R9" i="5"/>
  <c r="R17" i="5"/>
  <c r="R34" i="5"/>
  <c r="R58" i="5"/>
  <c r="R27" i="5"/>
  <c r="R3" i="5"/>
  <c r="R52" i="5"/>
  <c r="R36" i="5"/>
  <c r="R69" i="5"/>
  <c r="R64" i="5"/>
  <c r="R67" i="5"/>
  <c r="R25" i="5"/>
  <c r="R15" i="5"/>
  <c r="R28" i="5"/>
  <c r="R37" i="5"/>
  <c r="R68" i="5"/>
  <c r="R49" i="5"/>
  <c r="R71" i="5"/>
  <c r="R77" i="5"/>
  <c r="R14" i="5"/>
  <c r="R13" i="5"/>
  <c r="R48" i="5"/>
  <c r="Q35" i="5"/>
  <c r="Q29" i="5"/>
  <c r="Q65" i="5"/>
  <c r="Q11" i="5"/>
  <c r="Q44" i="5"/>
  <c r="Q32" i="5"/>
  <c r="Q24" i="5"/>
  <c r="Q83" i="5"/>
  <c r="Q16" i="5"/>
  <c r="Q47" i="5"/>
  <c r="Q45" i="5"/>
  <c r="Q22" i="5"/>
  <c r="Q23" i="5"/>
  <c r="Q30" i="5"/>
  <c r="Q50" i="5"/>
  <c r="Q20" i="5"/>
  <c r="Q21" i="5"/>
  <c r="Q33" i="5"/>
  <c r="Q31" i="5"/>
  <c r="Q42" i="5"/>
  <c r="Q53" i="5"/>
  <c r="Q43" i="5"/>
  <c r="Q60" i="5"/>
  <c r="Q61" i="5"/>
  <c r="Q72" i="5"/>
  <c r="Q26" i="5"/>
  <c r="Q9" i="5"/>
  <c r="Q17" i="5"/>
  <c r="Q34" i="5"/>
  <c r="Q58" i="5"/>
  <c r="Q27" i="5"/>
  <c r="Q3" i="5"/>
  <c r="Q52" i="5"/>
  <c r="Q36" i="5"/>
  <c r="Q69" i="5"/>
  <c r="Q64" i="5"/>
  <c r="Q67" i="5"/>
  <c r="Q25" i="5"/>
  <c r="Q15" i="5"/>
  <c r="Q28" i="5"/>
  <c r="Q37" i="5"/>
  <c r="Q68" i="5"/>
  <c r="Q49" i="5"/>
  <c r="Q71" i="5"/>
  <c r="Q77" i="5"/>
  <c r="Q14" i="5"/>
  <c r="Q13" i="5"/>
  <c r="Q48" i="5"/>
  <c r="S35" i="5"/>
  <c r="S29" i="5"/>
  <c r="S65" i="5"/>
  <c r="S11" i="5"/>
  <c r="S44" i="5"/>
  <c r="S32" i="5"/>
  <c r="S24" i="5"/>
  <c r="S83" i="5"/>
  <c r="S16" i="5"/>
  <c r="S47" i="5"/>
  <c r="S45" i="5"/>
  <c r="S22" i="5"/>
  <c r="S23" i="5"/>
  <c r="S30" i="5"/>
  <c r="S50" i="5"/>
  <c r="S20" i="5"/>
  <c r="S21" i="5"/>
  <c r="S33" i="5"/>
  <c r="S31" i="5"/>
  <c r="S42" i="5"/>
  <c r="S53" i="5"/>
  <c r="S43" i="5"/>
  <c r="S60" i="5"/>
  <c r="S61" i="5"/>
  <c r="S72" i="5"/>
  <c r="S26" i="5"/>
  <c r="S9" i="5"/>
  <c r="S17" i="5"/>
  <c r="S34" i="5"/>
  <c r="S58" i="5"/>
  <c r="S27" i="5"/>
  <c r="S3" i="5"/>
  <c r="S52" i="5"/>
  <c r="S36" i="5"/>
  <c r="S69" i="5"/>
  <c r="S64" i="5"/>
  <c r="S67" i="5"/>
  <c r="S25" i="5"/>
  <c r="S15" i="5"/>
  <c r="S28" i="5"/>
  <c r="S37" i="5"/>
  <c r="S68" i="5"/>
  <c r="S49" i="5"/>
  <c r="S71" i="5"/>
  <c r="S77" i="5"/>
  <c r="S14" i="5"/>
  <c r="S13" i="5"/>
  <c r="S48" i="5"/>
  <c r="N43" i="4"/>
  <c r="O43" i="4"/>
  <c r="P43" i="4"/>
  <c r="R43" i="4"/>
  <c r="Q43" i="4"/>
  <c r="S43" i="4"/>
  <c r="N44" i="4"/>
  <c r="N48" i="4"/>
  <c r="N75" i="4"/>
  <c r="N6" i="4"/>
  <c r="N21" i="4"/>
  <c r="N23" i="4"/>
  <c r="N50" i="4"/>
  <c r="N20" i="4"/>
  <c r="N42" i="4"/>
  <c r="N41" i="4"/>
  <c r="N40" i="4"/>
  <c r="N38" i="4"/>
  <c r="N36" i="4"/>
  <c r="N53" i="4"/>
  <c r="N46" i="4"/>
  <c r="N10" i="4"/>
  <c r="N5" i="4"/>
  <c r="N47" i="4"/>
  <c r="N34" i="4"/>
  <c r="N61" i="4"/>
  <c r="N4" i="4"/>
  <c r="N37" i="4"/>
  <c r="N3" i="4"/>
  <c r="N17" i="4"/>
  <c r="N19" i="4"/>
  <c r="N18" i="4"/>
  <c r="N8" i="4"/>
  <c r="N72" i="4"/>
  <c r="N74" i="4"/>
  <c r="N13" i="4"/>
  <c r="N15" i="4"/>
  <c r="N33" i="4"/>
  <c r="N29" i="4"/>
  <c r="N54" i="4"/>
  <c r="N30" i="4"/>
  <c r="N9" i="4"/>
  <c r="N63" i="4"/>
  <c r="N35" i="4"/>
  <c r="N26" i="4"/>
  <c r="N25" i="4"/>
  <c r="N22" i="4"/>
  <c r="N11" i="4"/>
  <c r="N66" i="4"/>
  <c r="N57" i="4"/>
  <c r="N14" i="4"/>
  <c r="N31" i="4"/>
  <c r="N7" i="4"/>
  <c r="N32" i="4"/>
  <c r="O44" i="4"/>
  <c r="O48" i="4"/>
  <c r="O75" i="4"/>
  <c r="O6" i="4"/>
  <c r="O21" i="4"/>
  <c r="O23" i="4"/>
  <c r="O50" i="4"/>
  <c r="O20" i="4"/>
  <c r="O42" i="4"/>
  <c r="O41" i="4"/>
  <c r="O40" i="4"/>
  <c r="O38" i="4"/>
  <c r="O36" i="4"/>
  <c r="O53" i="4"/>
  <c r="O46" i="4"/>
  <c r="O10" i="4"/>
  <c r="O5" i="4"/>
  <c r="O47" i="4"/>
  <c r="O34" i="4"/>
  <c r="O61" i="4"/>
  <c r="O4" i="4"/>
  <c r="O37" i="4"/>
  <c r="O3" i="4"/>
  <c r="O17" i="4"/>
  <c r="O19" i="4"/>
  <c r="O18" i="4"/>
  <c r="O8" i="4"/>
  <c r="O72" i="4"/>
  <c r="O74" i="4"/>
  <c r="O13" i="4"/>
  <c r="O15" i="4"/>
  <c r="O33" i="4"/>
  <c r="O29" i="4"/>
  <c r="O54" i="4"/>
  <c r="O30" i="4"/>
  <c r="O9" i="4"/>
  <c r="O63" i="4"/>
  <c r="O35" i="4"/>
  <c r="O26" i="4"/>
  <c r="O25" i="4"/>
  <c r="O22" i="4"/>
  <c r="O11" i="4"/>
  <c r="O66" i="4"/>
  <c r="O57" i="4"/>
  <c r="O14" i="4"/>
  <c r="O31" i="4"/>
  <c r="O7" i="4"/>
  <c r="O32" i="4"/>
  <c r="P44" i="4"/>
  <c r="P48" i="4"/>
  <c r="P75" i="4"/>
  <c r="P6" i="4"/>
  <c r="P21" i="4"/>
  <c r="P23" i="4"/>
  <c r="P50" i="4"/>
  <c r="P20" i="4"/>
  <c r="P42" i="4"/>
  <c r="P41" i="4"/>
  <c r="P40" i="4"/>
  <c r="P38" i="4"/>
  <c r="P36" i="4"/>
  <c r="P53" i="4"/>
  <c r="P46" i="4"/>
  <c r="P10" i="4"/>
  <c r="P5" i="4"/>
  <c r="P47" i="4"/>
  <c r="P34" i="4"/>
  <c r="P61" i="4"/>
  <c r="P4" i="4"/>
  <c r="P37" i="4"/>
  <c r="P3" i="4"/>
  <c r="P17" i="4"/>
  <c r="P19" i="4"/>
  <c r="P18" i="4"/>
  <c r="P8" i="4"/>
  <c r="P72" i="4"/>
  <c r="P74" i="4"/>
  <c r="P13" i="4"/>
  <c r="P15" i="4"/>
  <c r="P33" i="4"/>
  <c r="P29" i="4"/>
  <c r="P54" i="4"/>
  <c r="P30" i="4"/>
  <c r="P9" i="4"/>
  <c r="P63" i="4"/>
  <c r="P35" i="4"/>
  <c r="P26" i="4"/>
  <c r="P25" i="4"/>
  <c r="P22" i="4"/>
  <c r="P11" i="4"/>
  <c r="P66" i="4"/>
  <c r="P57" i="4"/>
  <c r="P14" i="4"/>
  <c r="P31" i="4"/>
  <c r="P7" i="4"/>
  <c r="P32" i="4"/>
  <c r="R44" i="4"/>
  <c r="R48" i="4"/>
  <c r="R75" i="4"/>
  <c r="R6" i="4"/>
  <c r="R21" i="4"/>
  <c r="R23" i="4"/>
  <c r="R50" i="4"/>
  <c r="R20" i="4"/>
  <c r="R42" i="4"/>
  <c r="R41" i="4"/>
  <c r="R40" i="4"/>
  <c r="R38" i="4"/>
  <c r="R36" i="4"/>
  <c r="R53" i="4"/>
  <c r="R46" i="4"/>
  <c r="R10" i="4"/>
  <c r="R5" i="4"/>
  <c r="R47" i="4"/>
  <c r="R34" i="4"/>
  <c r="R61" i="4"/>
  <c r="R4" i="4"/>
  <c r="R37" i="4"/>
  <c r="R3" i="4"/>
  <c r="R17" i="4"/>
  <c r="R19" i="4"/>
  <c r="R18" i="4"/>
  <c r="R8" i="4"/>
  <c r="R72" i="4"/>
  <c r="R74" i="4"/>
  <c r="R13" i="4"/>
  <c r="R15" i="4"/>
  <c r="R33" i="4"/>
  <c r="R29" i="4"/>
  <c r="R54" i="4"/>
  <c r="R30" i="4"/>
  <c r="R9" i="4"/>
  <c r="R63" i="4"/>
  <c r="R35" i="4"/>
  <c r="R26" i="4"/>
  <c r="R25" i="4"/>
  <c r="R22" i="4"/>
  <c r="R11" i="4"/>
  <c r="R66" i="4"/>
  <c r="R57" i="4"/>
  <c r="R14" i="4"/>
  <c r="R31" i="4"/>
  <c r="R7" i="4"/>
  <c r="R32" i="4"/>
  <c r="Q44" i="4"/>
  <c r="Q48" i="4"/>
  <c r="Q75" i="4"/>
  <c r="Q6" i="4"/>
  <c r="Q21" i="4"/>
  <c r="Q23" i="4"/>
  <c r="Q50" i="4"/>
  <c r="Q20" i="4"/>
  <c r="Q42" i="4"/>
  <c r="Q41" i="4"/>
  <c r="Q40" i="4"/>
  <c r="Q38" i="4"/>
  <c r="Q36" i="4"/>
  <c r="Q53" i="4"/>
  <c r="Q46" i="4"/>
  <c r="Q10" i="4"/>
  <c r="Q5" i="4"/>
  <c r="Q47" i="4"/>
  <c r="Q34" i="4"/>
  <c r="Q61" i="4"/>
  <c r="Q4" i="4"/>
  <c r="Q37" i="4"/>
  <c r="Q3" i="4"/>
  <c r="Q17" i="4"/>
  <c r="Q19" i="4"/>
  <c r="Q18" i="4"/>
  <c r="Q8" i="4"/>
  <c r="Q72" i="4"/>
  <c r="Q74" i="4"/>
  <c r="Q13" i="4"/>
  <c r="Q15" i="4"/>
  <c r="Q33" i="4"/>
  <c r="Q29" i="4"/>
  <c r="Q54" i="4"/>
  <c r="Q30" i="4"/>
  <c r="Q9" i="4"/>
  <c r="Q63" i="4"/>
  <c r="Q35" i="4"/>
  <c r="Q26" i="4"/>
  <c r="Q25" i="4"/>
  <c r="Q22" i="4"/>
  <c r="Q11" i="4"/>
  <c r="Q66" i="4"/>
  <c r="Q57" i="4"/>
  <c r="Q14" i="4"/>
  <c r="Q31" i="4"/>
  <c r="Q7" i="4"/>
  <c r="Q32" i="4"/>
  <c r="S44" i="4"/>
  <c r="S48" i="4"/>
  <c r="S75" i="4"/>
  <c r="S6" i="4"/>
  <c r="S21" i="4"/>
  <c r="S23" i="4"/>
  <c r="S50" i="4"/>
  <c r="S20" i="4"/>
  <c r="S42" i="4"/>
  <c r="S41" i="4"/>
  <c r="S40" i="4"/>
  <c r="S38" i="4"/>
  <c r="S36" i="4"/>
  <c r="S53" i="4"/>
  <c r="S46" i="4"/>
  <c r="S10" i="4"/>
  <c r="S5" i="4"/>
  <c r="S47" i="4"/>
  <c r="S34" i="4"/>
  <c r="S61" i="4"/>
  <c r="S4" i="4"/>
  <c r="S37" i="4"/>
  <c r="S3" i="4"/>
  <c r="S17" i="4"/>
  <c r="S19" i="4"/>
  <c r="S18" i="4"/>
  <c r="S8" i="4"/>
  <c r="S72" i="4"/>
  <c r="S74" i="4"/>
  <c r="S13" i="4"/>
  <c r="S15" i="4"/>
  <c r="S33" i="4"/>
  <c r="S29" i="4"/>
  <c r="S54" i="4"/>
  <c r="S30" i="4"/>
  <c r="S9" i="4"/>
  <c r="S63" i="4"/>
  <c r="S35" i="4"/>
  <c r="S26" i="4"/>
  <c r="S25" i="4"/>
  <c r="S22" i="4"/>
  <c r="S11" i="4"/>
  <c r="S66" i="4"/>
  <c r="S57" i="4"/>
  <c r="S14" i="4"/>
  <c r="S31" i="4"/>
  <c r="S7" i="4"/>
  <c r="S32" i="4"/>
  <c r="N37" i="6"/>
  <c r="O37" i="6"/>
  <c r="P37" i="6"/>
  <c r="R37" i="6"/>
  <c r="Q37" i="6"/>
  <c r="S37" i="6"/>
  <c r="N27" i="6"/>
  <c r="N22" i="6"/>
  <c r="N44" i="6"/>
  <c r="N45" i="6"/>
  <c r="N10" i="6"/>
  <c r="N73" i="6"/>
  <c r="N5" i="6"/>
  <c r="N13" i="6"/>
  <c r="N31" i="6"/>
  <c r="N57" i="6"/>
  <c r="N49" i="6"/>
  <c r="N41" i="6"/>
  <c r="N36" i="6"/>
  <c r="N34" i="6"/>
  <c r="N19" i="6"/>
  <c r="N86" i="6"/>
  <c r="N12" i="6"/>
  <c r="N66" i="6"/>
  <c r="N52" i="6"/>
  <c r="N35" i="6"/>
  <c r="N63" i="6"/>
  <c r="N14" i="6"/>
  <c r="N81" i="6"/>
  <c r="N53" i="6"/>
  <c r="N50" i="6"/>
  <c r="N59" i="6"/>
  <c r="N42" i="6"/>
  <c r="N15" i="6"/>
  <c r="N33" i="6"/>
  <c r="N46" i="6"/>
  <c r="N24" i="6"/>
  <c r="N30" i="6"/>
  <c r="N56" i="6"/>
  <c r="N23" i="6"/>
  <c r="N68" i="6"/>
  <c r="N26" i="6"/>
  <c r="N4" i="6"/>
  <c r="N78" i="6"/>
  <c r="N77" i="6"/>
  <c r="N11" i="6"/>
  <c r="N54" i="6"/>
  <c r="N17" i="6"/>
  <c r="N8" i="6"/>
  <c r="N32" i="6"/>
  <c r="N47" i="6"/>
  <c r="N21" i="6"/>
  <c r="N61" i="6"/>
  <c r="N18" i="6"/>
  <c r="N6" i="6"/>
  <c r="O27" i="6"/>
  <c r="O22" i="6"/>
  <c r="O44" i="6"/>
  <c r="O45" i="6"/>
  <c r="O10" i="6"/>
  <c r="O73" i="6"/>
  <c r="O5" i="6"/>
  <c r="O13" i="6"/>
  <c r="O31" i="6"/>
  <c r="O57" i="6"/>
  <c r="O49" i="6"/>
  <c r="O41" i="6"/>
  <c r="O36" i="6"/>
  <c r="O34" i="6"/>
  <c r="O19" i="6"/>
  <c r="O86" i="6"/>
  <c r="O12" i="6"/>
  <c r="O66" i="6"/>
  <c r="O52" i="6"/>
  <c r="O35" i="6"/>
  <c r="O63" i="6"/>
  <c r="O14" i="6"/>
  <c r="O81" i="6"/>
  <c r="O53" i="6"/>
  <c r="O50" i="6"/>
  <c r="O59" i="6"/>
  <c r="O42" i="6"/>
  <c r="O15" i="6"/>
  <c r="O33" i="6"/>
  <c r="O46" i="6"/>
  <c r="O24" i="6"/>
  <c r="O30" i="6"/>
  <c r="O56" i="6"/>
  <c r="O23" i="6"/>
  <c r="O68" i="6"/>
  <c r="O26" i="6"/>
  <c r="O4" i="6"/>
  <c r="O78" i="6"/>
  <c r="O77" i="6"/>
  <c r="O11" i="6"/>
  <c r="O54" i="6"/>
  <c r="O17" i="6"/>
  <c r="O8" i="6"/>
  <c r="O32" i="6"/>
  <c r="O47" i="6"/>
  <c r="O21" i="6"/>
  <c r="O61" i="6"/>
  <c r="O18" i="6"/>
  <c r="O6" i="6"/>
  <c r="P27" i="6"/>
  <c r="P22" i="6"/>
  <c r="P44" i="6"/>
  <c r="P45" i="6"/>
  <c r="P10" i="6"/>
  <c r="P73" i="6"/>
  <c r="P5" i="6"/>
  <c r="P13" i="6"/>
  <c r="P31" i="6"/>
  <c r="P57" i="6"/>
  <c r="P49" i="6"/>
  <c r="P41" i="6"/>
  <c r="P36" i="6"/>
  <c r="P34" i="6"/>
  <c r="P19" i="6"/>
  <c r="P86" i="6"/>
  <c r="P12" i="6"/>
  <c r="P66" i="6"/>
  <c r="P52" i="6"/>
  <c r="P35" i="6"/>
  <c r="P63" i="6"/>
  <c r="P14" i="6"/>
  <c r="P81" i="6"/>
  <c r="P53" i="6"/>
  <c r="P50" i="6"/>
  <c r="P59" i="6"/>
  <c r="P42" i="6"/>
  <c r="P15" i="6"/>
  <c r="P33" i="6"/>
  <c r="P46" i="6"/>
  <c r="P24" i="6"/>
  <c r="P30" i="6"/>
  <c r="P56" i="6"/>
  <c r="P23" i="6"/>
  <c r="P68" i="6"/>
  <c r="P26" i="6"/>
  <c r="P4" i="6"/>
  <c r="P78" i="6"/>
  <c r="P77" i="6"/>
  <c r="P11" i="6"/>
  <c r="P54" i="6"/>
  <c r="P17" i="6"/>
  <c r="P8" i="6"/>
  <c r="P32" i="6"/>
  <c r="P47" i="6"/>
  <c r="P21" i="6"/>
  <c r="P61" i="6"/>
  <c r="P18" i="6"/>
  <c r="P6" i="6"/>
  <c r="R27" i="6"/>
  <c r="R22" i="6"/>
  <c r="R44" i="6"/>
  <c r="R45" i="6"/>
  <c r="R10" i="6"/>
  <c r="R73" i="6"/>
  <c r="R5" i="6"/>
  <c r="R13" i="6"/>
  <c r="R31" i="6"/>
  <c r="R57" i="6"/>
  <c r="R49" i="6"/>
  <c r="R41" i="6"/>
  <c r="R36" i="6"/>
  <c r="R34" i="6"/>
  <c r="R19" i="6"/>
  <c r="R86" i="6"/>
  <c r="R12" i="6"/>
  <c r="R66" i="6"/>
  <c r="R52" i="6"/>
  <c r="R35" i="6"/>
  <c r="R63" i="6"/>
  <c r="R14" i="6"/>
  <c r="R81" i="6"/>
  <c r="R53" i="6"/>
  <c r="R50" i="6"/>
  <c r="R59" i="6"/>
  <c r="R42" i="6"/>
  <c r="R15" i="6"/>
  <c r="R33" i="6"/>
  <c r="R46" i="6"/>
  <c r="R24" i="6"/>
  <c r="R30" i="6"/>
  <c r="R56" i="6"/>
  <c r="R23" i="6"/>
  <c r="R68" i="6"/>
  <c r="R26" i="6"/>
  <c r="R4" i="6"/>
  <c r="R78" i="6"/>
  <c r="R77" i="6"/>
  <c r="R11" i="6"/>
  <c r="R54" i="6"/>
  <c r="R17" i="6"/>
  <c r="R8" i="6"/>
  <c r="R32" i="6"/>
  <c r="R47" i="6"/>
  <c r="R21" i="6"/>
  <c r="R61" i="6"/>
  <c r="R18" i="6"/>
  <c r="R6" i="6"/>
  <c r="Q27" i="6"/>
  <c r="Q22" i="6"/>
  <c r="Q44" i="6"/>
  <c r="Q45" i="6"/>
  <c r="Q10" i="6"/>
  <c r="Q73" i="6"/>
  <c r="Q5" i="6"/>
  <c r="Q13" i="6"/>
  <c r="Q31" i="6"/>
  <c r="Q57" i="6"/>
  <c r="Q49" i="6"/>
  <c r="Q41" i="6"/>
  <c r="Q36" i="6"/>
  <c r="Q34" i="6"/>
  <c r="Q19" i="6"/>
  <c r="Q86" i="6"/>
  <c r="Q12" i="6"/>
  <c r="Q66" i="6"/>
  <c r="Q52" i="6"/>
  <c r="Q35" i="6"/>
  <c r="Q63" i="6"/>
  <c r="Q14" i="6"/>
  <c r="Q81" i="6"/>
  <c r="Q53" i="6"/>
  <c r="Q50" i="6"/>
  <c r="Q59" i="6"/>
  <c r="Q42" i="6"/>
  <c r="Q15" i="6"/>
  <c r="Q33" i="6"/>
  <c r="Q46" i="6"/>
  <c r="Q24" i="6"/>
  <c r="Q30" i="6"/>
  <c r="Q56" i="6"/>
  <c r="Q23" i="6"/>
  <c r="Q68" i="6"/>
  <c r="Q26" i="6"/>
  <c r="Q4" i="6"/>
  <c r="Q78" i="6"/>
  <c r="Q77" i="6"/>
  <c r="Q11" i="6"/>
  <c r="Q54" i="6"/>
  <c r="Q17" i="6"/>
  <c r="Q8" i="6"/>
  <c r="Q32" i="6"/>
  <c r="Q47" i="6"/>
  <c r="Q21" i="6"/>
  <c r="Q61" i="6"/>
  <c r="Q18" i="6"/>
  <c r="Q6" i="6"/>
  <c r="S27" i="6"/>
  <c r="S22" i="6"/>
  <c r="S44" i="6"/>
  <c r="S45" i="6"/>
  <c r="S10" i="6"/>
  <c r="S73" i="6"/>
  <c r="S5" i="6"/>
  <c r="S13" i="6"/>
  <c r="S31" i="6"/>
  <c r="S57" i="6"/>
  <c r="S49" i="6"/>
  <c r="S41" i="6"/>
  <c r="S36" i="6"/>
  <c r="S34" i="6"/>
  <c r="S19" i="6"/>
  <c r="S86" i="6"/>
  <c r="S12" i="6"/>
  <c r="S66" i="6"/>
  <c r="S52" i="6"/>
  <c r="S35" i="6"/>
  <c r="S63" i="6"/>
  <c r="S14" i="6"/>
  <c r="S81" i="6"/>
  <c r="S53" i="6"/>
  <c r="S50" i="6"/>
  <c r="S59" i="6"/>
  <c r="S42" i="6"/>
  <c r="S15" i="6"/>
  <c r="S33" i="6"/>
  <c r="S46" i="6"/>
  <c r="S24" i="6"/>
  <c r="S30" i="6"/>
  <c r="S56" i="6"/>
  <c r="S23" i="6"/>
  <c r="S68" i="6"/>
  <c r="S26" i="6"/>
  <c r="S4" i="6"/>
  <c r="S78" i="6"/>
  <c r="S77" i="6"/>
  <c r="S11" i="6"/>
  <c r="S54" i="6"/>
  <c r="S17" i="6"/>
  <c r="S8" i="6"/>
  <c r="S32" i="6"/>
  <c r="S47" i="6"/>
  <c r="S21" i="6"/>
  <c r="S61" i="6"/>
  <c r="S18" i="6"/>
  <c r="S6" i="6"/>
  <c r="Z116" i="6" l="1"/>
  <c r="Z134" i="6"/>
  <c r="Z141" i="6"/>
  <c r="Z111" i="6"/>
  <c r="Z125" i="6"/>
  <c r="Z135" i="6"/>
  <c r="Z146" i="6"/>
  <c r="Z140" i="6"/>
  <c r="Z91" i="6"/>
  <c r="Z71" i="6"/>
  <c r="Z70" i="6"/>
  <c r="Z142" i="6"/>
  <c r="Z120" i="6"/>
  <c r="Z131" i="6"/>
  <c r="Z148" i="6"/>
  <c r="Z121" i="6"/>
  <c r="X121" i="6" s="1"/>
  <c r="Y121" i="6" s="1"/>
  <c r="Z130" i="6"/>
  <c r="Z113" i="6"/>
  <c r="Z137" i="6"/>
  <c r="Z106" i="6"/>
  <c r="Z115" i="6"/>
  <c r="Z97" i="6"/>
  <c r="Z104" i="6"/>
  <c r="Z108" i="6"/>
  <c r="Z117" i="6"/>
  <c r="Z143" i="6"/>
  <c r="Z80" i="6"/>
  <c r="Z85" i="6"/>
  <c r="X85" i="6" s="1"/>
  <c r="Y85" i="6" s="1"/>
  <c r="Z107" i="6"/>
  <c r="Z95" i="6"/>
  <c r="Z123" i="6"/>
  <c r="Z92" i="6"/>
  <c r="Z144" i="6"/>
  <c r="Z128" i="6"/>
  <c r="Z119" i="6"/>
  <c r="Z126" i="6"/>
  <c r="Z122" i="6"/>
  <c r="Z82" i="6"/>
  <c r="Z129" i="6"/>
  <c r="Z87" i="6"/>
  <c r="X87" i="6" s="1"/>
  <c r="Y87" i="6" s="1"/>
  <c r="Z105" i="6"/>
  <c r="Z145" i="6"/>
  <c r="Z88" i="6"/>
  <c r="Z133" i="6"/>
  <c r="Z58" i="6"/>
  <c r="Z114" i="6"/>
  <c r="Z79" i="6"/>
  <c r="Z138" i="6"/>
  <c r="Z147" i="6"/>
  <c r="Z118" i="6"/>
  <c r="Z127" i="6"/>
  <c r="Z90" i="6"/>
  <c r="Z93" i="6"/>
  <c r="Z112" i="6"/>
  <c r="Z102" i="6"/>
  <c r="Z98" i="6"/>
  <c r="Z109" i="6"/>
  <c r="Z136" i="6"/>
  <c r="Z55" i="6"/>
  <c r="Z89" i="6"/>
  <c r="Z139" i="6"/>
  <c r="Z124" i="6"/>
  <c r="Z100" i="6"/>
  <c r="Z65" i="6"/>
  <c r="X65" i="6" s="1"/>
  <c r="Y65" i="6" s="1"/>
  <c r="Z84" i="6"/>
  <c r="Z110" i="6"/>
  <c r="X110" i="6" s="1"/>
  <c r="Y110" i="6" s="1"/>
  <c r="Z74" i="6"/>
  <c r="Z103" i="6"/>
  <c r="Z149" i="6"/>
  <c r="Z132" i="6"/>
  <c r="V143" i="6"/>
  <c r="V148" i="6"/>
  <c r="V141" i="6"/>
  <c r="V126" i="6"/>
  <c r="V140" i="6"/>
  <c r="V98" i="6"/>
  <c r="V105" i="6"/>
  <c r="V103" i="6"/>
  <c r="V109" i="6"/>
  <c r="V71" i="6"/>
  <c r="V97" i="6"/>
  <c r="V110" i="6"/>
  <c r="V122" i="6"/>
  <c r="V135" i="6"/>
  <c r="V111" i="6"/>
  <c r="V124" i="6"/>
  <c r="V74" i="6"/>
  <c r="V125" i="6"/>
  <c r="V55" i="6"/>
  <c r="V137" i="6"/>
  <c r="V104" i="6"/>
  <c r="V136" i="6"/>
  <c r="V114" i="6"/>
  <c r="V134" i="6"/>
  <c r="V127" i="6"/>
  <c r="V118" i="6"/>
  <c r="V144" i="6"/>
  <c r="V131" i="6"/>
  <c r="V120" i="6"/>
  <c r="V113" i="6"/>
  <c r="V92" i="6"/>
  <c r="V119" i="6"/>
  <c r="V123" i="6"/>
  <c r="V146" i="6"/>
  <c r="V117" i="6"/>
  <c r="V115" i="6"/>
  <c r="V145" i="6"/>
  <c r="V142" i="6"/>
  <c r="V102" i="6"/>
  <c r="V58" i="6"/>
  <c r="V95" i="6"/>
  <c r="V79" i="6"/>
  <c r="V106" i="6"/>
  <c r="V121" i="6"/>
  <c r="U121" i="6" s="1"/>
  <c r="V133" i="6"/>
  <c r="V139" i="6"/>
  <c r="V82" i="6"/>
  <c r="V129" i="6"/>
  <c r="V149" i="6"/>
  <c r="V70" i="6"/>
  <c r="V65" i="6"/>
  <c r="V116" i="6"/>
  <c r="V100" i="6"/>
  <c r="V108" i="6"/>
  <c r="V85" i="6"/>
  <c r="V138" i="6"/>
  <c r="V91" i="6"/>
  <c r="V107" i="6"/>
  <c r="V132" i="6"/>
  <c r="V80" i="6"/>
  <c r="V90" i="6"/>
  <c r="V128" i="6"/>
  <c r="V112" i="6"/>
  <c r="V87" i="6"/>
  <c r="V130" i="6"/>
  <c r="V88" i="6"/>
  <c r="V93" i="6"/>
  <c r="V147" i="6"/>
  <c r="V89" i="6"/>
  <c r="V84" i="6"/>
  <c r="W143" i="6"/>
  <c r="W149" i="6"/>
  <c r="W133" i="6"/>
  <c r="W71" i="6"/>
  <c r="W103" i="6"/>
  <c r="W124" i="6"/>
  <c r="W115" i="6"/>
  <c r="W90" i="6"/>
  <c r="W137" i="6"/>
  <c r="W139" i="6"/>
  <c r="W97" i="6"/>
  <c r="W70" i="6"/>
  <c r="W128" i="6"/>
  <c r="W120" i="6"/>
  <c r="W93" i="6"/>
  <c r="W92" i="6"/>
  <c r="W91" i="6"/>
  <c r="W134" i="6"/>
  <c r="W141" i="6"/>
  <c r="W102" i="6"/>
  <c r="W89" i="6"/>
  <c r="W116" i="6"/>
  <c r="W55" i="6"/>
  <c r="W111" i="6"/>
  <c r="W123" i="6"/>
  <c r="W100" i="6"/>
  <c r="W112" i="6"/>
  <c r="W114" i="6"/>
  <c r="W144" i="6"/>
  <c r="W113" i="6"/>
  <c r="W79" i="6"/>
  <c r="W127" i="6"/>
  <c r="W122" i="6"/>
  <c r="W146" i="6"/>
  <c r="W125" i="6"/>
  <c r="W118" i="6"/>
  <c r="W129" i="6"/>
  <c r="W85" i="6"/>
  <c r="W145" i="6"/>
  <c r="W95" i="6"/>
  <c r="W109" i="6"/>
  <c r="W108" i="6"/>
  <c r="W126" i="6"/>
  <c r="W147" i="6"/>
  <c r="W106" i="6"/>
  <c r="W131" i="6"/>
  <c r="W117" i="6"/>
  <c r="W121" i="6"/>
  <c r="W107" i="6"/>
  <c r="W80" i="6"/>
  <c r="W132" i="6"/>
  <c r="W58" i="6"/>
  <c r="W84" i="6"/>
  <c r="W119" i="6"/>
  <c r="W148" i="6"/>
  <c r="W110" i="6"/>
  <c r="W105" i="6"/>
  <c r="W138" i="6"/>
  <c r="W142" i="6"/>
  <c r="W87" i="6"/>
  <c r="W98" i="6"/>
  <c r="W88" i="6"/>
  <c r="W140" i="6"/>
  <c r="W82" i="6"/>
  <c r="W136" i="6"/>
  <c r="W74" i="6"/>
  <c r="W130" i="6"/>
  <c r="W104" i="6"/>
  <c r="W135" i="6"/>
  <c r="W65" i="6"/>
  <c r="AC139" i="6"/>
  <c r="AC125" i="6"/>
  <c r="AC148" i="6"/>
  <c r="AC118" i="6"/>
  <c r="AC108" i="6"/>
  <c r="AC97" i="6"/>
  <c r="AC131" i="6"/>
  <c r="AC127" i="6"/>
  <c r="AC109" i="6"/>
  <c r="AC105" i="6"/>
  <c r="AC144" i="6"/>
  <c r="AC95" i="6"/>
  <c r="AC87" i="6"/>
  <c r="AC116" i="6"/>
  <c r="AC98" i="6"/>
  <c r="AC129" i="6"/>
  <c r="AC70" i="6"/>
  <c r="AC143" i="6"/>
  <c r="AC141" i="6"/>
  <c r="AC126" i="6"/>
  <c r="AC107" i="6"/>
  <c r="AC82" i="6"/>
  <c r="AC88" i="6"/>
  <c r="AC114" i="6"/>
  <c r="AC128" i="6"/>
  <c r="AC65" i="6"/>
  <c r="AC89" i="6"/>
  <c r="AC90" i="6"/>
  <c r="AC123" i="6"/>
  <c r="AC133" i="6"/>
  <c r="AC121" i="6"/>
  <c r="AC93" i="6"/>
  <c r="AC142" i="6"/>
  <c r="AC138" i="6"/>
  <c r="AC145" i="6"/>
  <c r="AC136" i="6"/>
  <c r="AC85" i="6"/>
  <c r="AC111" i="6"/>
  <c r="AC137" i="6"/>
  <c r="AC113" i="6"/>
  <c r="AC79" i="6"/>
  <c r="AC84" i="6"/>
  <c r="AC55" i="6"/>
  <c r="AC117" i="6"/>
  <c r="AC140" i="6"/>
  <c r="AC130" i="6"/>
  <c r="AC102" i="6"/>
  <c r="AC134" i="6"/>
  <c r="X134" i="6" s="1"/>
  <c r="Y134" i="6" s="1"/>
  <c r="AC135" i="6"/>
  <c r="AC110" i="6"/>
  <c r="AC104" i="6"/>
  <c r="AC124" i="6"/>
  <c r="AC115" i="6"/>
  <c r="AC106" i="6"/>
  <c r="AC92" i="6"/>
  <c r="AC100" i="6"/>
  <c r="AC122" i="6"/>
  <c r="AC112" i="6"/>
  <c r="AC146" i="6"/>
  <c r="AC120" i="6"/>
  <c r="AC147" i="6"/>
  <c r="AC80" i="6"/>
  <c r="AC149" i="6"/>
  <c r="AC58" i="6"/>
  <c r="AC103" i="6"/>
  <c r="AC71" i="6"/>
  <c r="AC74" i="6"/>
  <c r="AC132" i="6"/>
  <c r="AC119" i="6"/>
  <c r="AC91" i="6"/>
  <c r="AA135" i="6"/>
  <c r="AA142" i="6"/>
  <c r="AA141" i="6"/>
  <c r="AA137" i="6"/>
  <c r="AA130" i="6"/>
  <c r="AA97" i="6"/>
  <c r="AA85" i="6"/>
  <c r="AA84" i="6"/>
  <c r="AA136" i="6"/>
  <c r="AA148" i="6"/>
  <c r="AA123" i="6"/>
  <c r="AA107" i="6"/>
  <c r="X107" i="6" s="1"/>
  <c r="Y107" i="6" s="1"/>
  <c r="AA87" i="6"/>
  <c r="AA119" i="6"/>
  <c r="AA92" i="6"/>
  <c r="AA125" i="6"/>
  <c r="AA95" i="6"/>
  <c r="AA146" i="6"/>
  <c r="AA132" i="6"/>
  <c r="AA128" i="6"/>
  <c r="AA93" i="6"/>
  <c r="AA117" i="6"/>
  <c r="AA111" i="6"/>
  <c r="AA131" i="6"/>
  <c r="AA143" i="6"/>
  <c r="AA120" i="6"/>
  <c r="AA121" i="6"/>
  <c r="AA58" i="6"/>
  <c r="AA74" i="6"/>
  <c r="AA144" i="6"/>
  <c r="AA122" i="6"/>
  <c r="AA114" i="6"/>
  <c r="AA102" i="6"/>
  <c r="AA110" i="6"/>
  <c r="AA104" i="6"/>
  <c r="AA115" i="6"/>
  <c r="AA145" i="6"/>
  <c r="AA55" i="6"/>
  <c r="AA65" i="6"/>
  <c r="AA103" i="6"/>
  <c r="AA105" i="6"/>
  <c r="AA71" i="6"/>
  <c r="AA126" i="6"/>
  <c r="AA147" i="6"/>
  <c r="AA139" i="6"/>
  <c r="AA140" i="6"/>
  <c r="AA108" i="6"/>
  <c r="AA113" i="6"/>
  <c r="X113" i="6" s="1"/>
  <c r="Y113" i="6" s="1"/>
  <c r="AA124" i="6"/>
  <c r="AA138" i="6"/>
  <c r="AA116" i="6"/>
  <c r="AA89" i="6"/>
  <c r="AA106" i="6"/>
  <c r="AA79" i="6"/>
  <c r="AA134" i="6"/>
  <c r="AA80" i="6"/>
  <c r="AA90" i="6"/>
  <c r="AA91" i="6"/>
  <c r="AA100" i="6"/>
  <c r="AA88" i="6"/>
  <c r="AA82" i="6"/>
  <c r="AA129" i="6"/>
  <c r="AA127" i="6"/>
  <c r="AA118" i="6"/>
  <c r="AA112" i="6"/>
  <c r="AA98" i="6"/>
  <c r="AA70" i="6"/>
  <c r="AA109" i="6"/>
  <c r="AA149" i="6"/>
  <c r="AA133" i="6"/>
  <c r="AB137" i="6"/>
  <c r="AB135" i="6"/>
  <c r="AB70" i="6"/>
  <c r="AB102" i="6"/>
  <c r="AB113" i="6"/>
  <c r="AB129" i="6"/>
  <c r="AB121" i="6"/>
  <c r="AB133" i="6"/>
  <c r="AB88" i="6"/>
  <c r="AB92" i="6"/>
  <c r="AB90" i="6"/>
  <c r="AB104" i="6"/>
  <c r="AB110" i="6"/>
  <c r="AB122" i="6"/>
  <c r="AB142" i="6"/>
  <c r="AB144" i="6"/>
  <c r="AB116" i="6"/>
  <c r="AB123" i="6"/>
  <c r="AB100" i="6"/>
  <c r="AB95" i="6"/>
  <c r="AB125" i="6"/>
  <c r="AB119" i="6"/>
  <c r="AB55" i="6"/>
  <c r="AB140" i="6"/>
  <c r="AB65" i="6"/>
  <c r="AB82" i="6"/>
  <c r="AB58" i="6"/>
  <c r="AB130" i="6"/>
  <c r="AB124" i="6"/>
  <c r="AB136" i="6"/>
  <c r="AB118" i="6"/>
  <c r="AB115" i="6"/>
  <c r="AB120" i="6"/>
  <c r="AB106" i="6"/>
  <c r="AB74" i="6"/>
  <c r="AB79" i="6"/>
  <c r="AB111" i="6"/>
  <c r="AB146" i="6"/>
  <c r="AB134" i="6"/>
  <c r="AB89" i="6"/>
  <c r="AB141" i="6"/>
  <c r="AB103" i="6"/>
  <c r="AB87" i="6"/>
  <c r="AB145" i="6"/>
  <c r="AB143" i="6"/>
  <c r="AB147" i="6"/>
  <c r="X147" i="6" s="1"/>
  <c r="Y147" i="6" s="1"/>
  <c r="AB80" i="6"/>
  <c r="AB105" i="6"/>
  <c r="AB91" i="6"/>
  <c r="AB138" i="6"/>
  <c r="AB128" i="6"/>
  <c r="AB132" i="6"/>
  <c r="AB139" i="6"/>
  <c r="AB85" i="6"/>
  <c r="AB109" i="6"/>
  <c r="AB108" i="6"/>
  <c r="AB127" i="6"/>
  <c r="AB126" i="6"/>
  <c r="AB117" i="6"/>
  <c r="AB107" i="6"/>
  <c r="AB114" i="6"/>
  <c r="AB71" i="6"/>
  <c r="AB131" i="6"/>
  <c r="AB93" i="6"/>
  <c r="AB148" i="6"/>
  <c r="AB149" i="6"/>
  <c r="AB112" i="6"/>
  <c r="AB98" i="6"/>
  <c r="AB97" i="6"/>
  <c r="AB84" i="6"/>
  <c r="AB122" i="5"/>
  <c r="AB112" i="5"/>
  <c r="AB89" i="5"/>
  <c r="AB105" i="5"/>
  <c r="AB62" i="5"/>
  <c r="AB100" i="5"/>
  <c r="AB86" i="5"/>
  <c r="AB104" i="5"/>
  <c r="AB108" i="5"/>
  <c r="AB75" i="5"/>
  <c r="AB97" i="5"/>
  <c r="AB116" i="5"/>
  <c r="AB110" i="5"/>
  <c r="AB118" i="5"/>
  <c r="AB115" i="5"/>
  <c r="AB101" i="5"/>
  <c r="AB113" i="5"/>
  <c r="AB103" i="5"/>
  <c r="AB111" i="5"/>
  <c r="AB82" i="5"/>
  <c r="AB76" i="5"/>
  <c r="AB121" i="5"/>
  <c r="AB85" i="5"/>
  <c r="AB57" i="5"/>
  <c r="AB88" i="5"/>
  <c r="AB117" i="5"/>
  <c r="AB81" i="5"/>
  <c r="AB99" i="5"/>
  <c r="AB123" i="5"/>
  <c r="AB124" i="5"/>
  <c r="AB109" i="5"/>
  <c r="AB119" i="5"/>
  <c r="AB90" i="5"/>
  <c r="AB73" i="5"/>
  <c r="AB107" i="5"/>
  <c r="AB74" i="5"/>
  <c r="AB98" i="5"/>
  <c r="AB106" i="5"/>
  <c r="AB102" i="5"/>
  <c r="AB87" i="5"/>
  <c r="AB84" i="5"/>
  <c r="AB93" i="5"/>
  <c r="AB95" i="5"/>
  <c r="AB120" i="5"/>
  <c r="AB80" i="5"/>
  <c r="AB70" i="5"/>
  <c r="AB59" i="5"/>
  <c r="AB91" i="5"/>
  <c r="AB79" i="5"/>
  <c r="AB94" i="5"/>
  <c r="AB92" i="5"/>
  <c r="AB114" i="5"/>
  <c r="AB96" i="5"/>
  <c r="AB40" i="5"/>
  <c r="W105" i="5"/>
  <c r="W73" i="5"/>
  <c r="W90" i="5"/>
  <c r="W102" i="5"/>
  <c r="W119" i="5"/>
  <c r="W118" i="5"/>
  <c r="W96" i="5"/>
  <c r="W117" i="5"/>
  <c r="W93" i="5"/>
  <c r="W91" i="5"/>
  <c r="W108" i="5"/>
  <c r="W103" i="5"/>
  <c r="W110" i="5"/>
  <c r="W89" i="5"/>
  <c r="W81" i="5"/>
  <c r="W112" i="5"/>
  <c r="W107" i="5"/>
  <c r="W106" i="5"/>
  <c r="W74" i="5"/>
  <c r="W124" i="5"/>
  <c r="W70" i="5"/>
  <c r="W104" i="5"/>
  <c r="W111" i="5"/>
  <c r="W113" i="5"/>
  <c r="W122" i="5"/>
  <c r="W99" i="5"/>
  <c r="W88" i="5"/>
  <c r="W75" i="5"/>
  <c r="W85" i="5"/>
  <c r="W116" i="5"/>
  <c r="W121" i="5"/>
  <c r="W120" i="5"/>
  <c r="W80" i="5"/>
  <c r="W79" i="5"/>
  <c r="W92" i="5"/>
  <c r="W82" i="5"/>
  <c r="W94" i="5"/>
  <c r="W84" i="5"/>
  <c r="W87" i="5"/>
  <c r="W62" i="5"/>
  <c r="W97" i="5"/>
  <c r="W115" i="5"/>
  <c r="W98" i="5"/>
  <c r="W109" i="5"/>
  <c r="W123" i="5"/>
  <c r="W76" i="5"/>
  <c r="W101" i="5"/>
  <c r="W59" i="5"/>
  <c r="W57" i="5"/>
  <c r="W40" i="5"/>
  <c r="W95" i="5"/>
  <c r="W86" i="5"/>
  <c r="W114" i="5"/>
  <c r="W100" i="5"/>
  <c r="AA82" i="5"/>
  <c r="AA74" i="5"/>
  <c r="AA124" i="5"/>
  <c r="AA113" i="5"/>
  <c r="AA104" i="5"/>
  <c r="AA108" i="5"/>
  <c r="AA75" i="5"/>
  <c r="AA112" i="5"/>
  <c r="AA106" i="5"/>
  <c r="AA90" i="5"/>
  <c r="AA76" i="5"/>
  <c r="AA118" i="5"/>
  <c r="AA88" i="5"/>
  <c r="AA70" i="5"/>
  <c r="AA80" i="5"/>
  <c r="AA109" i="5"/>
  <c r="AA79" i="5"/>
  <c r="AA110" i="5"/>
  <c r="AA121" i="5"/>
  <c r="AA85" i="5"/>
  <c r="AA101" i="5"/>
  <c r="AA73" i="5"/>
  <c r="AA62" i="5"/>
  <c r="AA123" i="5"/>
  <c r="AA84" i="5"/>
  <c r="AA114" i="5"/>
  <c r="AA96" i="5"/>
  <c r="AA102" i="5"/>
  <c r="AA92" i="5"/>
  <c r="AA117" i="5"/>
  <c r="AA111" i="5"/>
  <c r="AA57" i="5"/>
  <c r="AA119" i="5"/>
  <c r="AA95" i="5"/>
  <c r="AA122" i="5"/>
  <c r="AA81" i="5"/>
  <c r="AA91" i="5"/>
  <c r="AA115" i="5"/>
  <c r="AA120" i="5"/>
  <c r="AA103" i="5"/>
  <c r="AA97" i="5"/>
  <c r="AA93" i="5"/>
  <c r="AA98" i="5"/>
  <c r="AA100" i="5"/>
  <c r="AA40" i="5"/>
  <c r="AA99" i="5"/>
  <c r="AA59" i="5"/>
  <c r="AA107" i="5"/>
  <c r="AA94" i="5"/>
  <c r="AA86" i="5"/>
  <c r="AA116" i="5"/>
  <c r="AA105" i="5"/>
  <c r="AA87" i="5"/>
  <c r="AA89" i="5"/>
  <c r="AC86" i="5"/>
  <c r="AC117" i="5"/>
  <c r="AC111" i="5"/>
  <c r="AC74" i="5"/>
  <c r="AC82" i="5"/>
  <c r="AC113" i="5"/>
  <c r="AC93" i="5"/>
  <c r="AC91" i="5"/>
  <c r="AC79" i="5"/>
  <c r="AC102" i="5"/>
  <c r="AC73" i="5"/>
  <c r="AC122" i="5"/>
  <c r="AC114" i="5"/>
  <c r="AC103" i="5"/>
  <c r="AC94" i="5"/>
  <c r="AC118" i="5"/>
  <c r="AC85" i="5"/>
  <c r="AC75" i="5"/>
  <c r="AC119" i="5"/>
  <c r="AC97" i="5"/>
  <c r="AC87" i="5"/>
  <c r="AC59" i="5"/>
  <c r="AC123" i="5"/>
  <c r="AC76" i="5"/>
  <c r="AC120" i="5"/>
  <c r="AC100" i="5"/>
  <c r="AC80" i="5"/>
  <c r="AC84" i="5"/>
  <c r="AC116" i="5"/>
  <c r="AC101" i="5"/>
  <c r="AC57" i="5"/>
  <c r="AC106" i="5"/>
  <c r="AC96" i="5"/>
  <c r="AC40" i="5"/>
  <c r="AC115" i="5"/>
  <c r="AC62" i="5"/>
  <c r="AC70" i="5"/>
  <c r="AC107" i="5"/>
  <c r="AC112" i="5"/>
  <c r="AC81" i="5"/>
  <c r="AC89" i="5"/>
  <c r="AC104" i="5"/>
  <c r="AC105" i="5"/>
  <c r="AC88" i="5"/>
  <c r="AC108" i="5"/>
  <c r="AC92" i="5"/>
  <c r="AC95" i="5"/>
  <c r="AC110" i="5"/>
  <c r="AC124" i="5"/>
  <c r="AC109" i="5"/>
  <c r="AC98" i="5"/>
  <c r="AC99" i="5"/>
  <c r="AC121" i="5"/>
  <c r="AC90" i="5"/>
  <c r="V98" i="5"/>
  <c r="V110" i="5"/>
  <c r="V111" i="5"/>
  <c r="V96" i="5"/>
  <c r="V70" i="5"/>
  <c r="U70" i="5" s="1"/>
  <c r="V104" i="5"/>
  <c r="V59" i="5"/>
  <c r="V108" i="5"/>
  <c r="V92" i="5"/>
  <c r="V102" i="5"/>
  <c r="V73" i="5"/>
  <c r="V100" i="5"/>
  <c r="V105" i="5"/>
  <c r="V103" i="5"/>
  <c r="V124" i="5"/>
  <c r="V80" i="5"/>
  <c r="V88" i="5"/>
  <c r="U88" i="5" s="1"/>
  <c r="V57" i="5"/>
  <c r="V76" i="5"/>
  <c r="V115" i="5"/>
  <c r="V97" i="5"/>
  <c r="V62" i="5"/>
  <c r="V87" i="5"/>
  <c r="V118" i="5"/>
  <c r="V109" i="5"/>
  <c r="V122" i="5"/>
  <c r="V114" i="5"/>
  <c r="V120" i="5"/>
  <c r="V95" i="5"/>
  <c r="V93" i="5"/>
  <c r="V74" i="5"/>
  <c r="V40" i="5"/>
  <c r="V82" i="5"/>
  <c r="V121" i="5"/>
  <c r="V116" i="5"/>
  <c r="V85" i="5"/>
  <c r="V75" i="5"/>
  <c r="V119" i="5"/>
  <c r="V86" i="5"/>
  <c r="V101" i="5"/>
  <c r="V123" i="5"/>
  <c r="V99" i="5"/>
  <c r="U99" i="5" s="1"/>
  <c r="V91" i="5"/>
  <c r="V79" i="5"/>
  <c r="V106" i="5"/>
  <c r="V107" i="5"/>
  <c r="V112" i="5"/>
  <c r="U112" i="5" s="1"/>
  <c r="V81" i="5"/>
  <c r="V89" i="5"/>
  <c r="V84" i="5"/>
  <c r="V113" i="5"/>
  <c r="V117" i="5"/>
  <c r="V90" i="5"/>
  <c r="V94" i="5"/>
  <c r="Z95" i="5"/>
  <c r="Z105" i="5"/>
  <c r="X105" i="5" s="1"/>
  <c r="Y105" i="5" s="1"/>
  <c r="Z93" i="5"/>
  <c r="Z91" i="5"/>
  <c r="Z97" i="5"/>
  <c r="X97" i="5" s="1"/>
  <c r="Y97" i="5" s="1"/>
  <c r="Z74" i="5"/>
  <c r="X74" i="5" s="1"/>
  <c r="Y74" i="5" s="1"/>
  <c r="Z82" i="5"/>
  <c r="Z86" i="5"/>
  <c r="X86" i="5" s="1"/>
  <c r="Y86" i="5" s="1"/>
  <c r="Z117" i="5"/>
  <c r="Z110" i="5"/>
  <c r="Z40" i="5"/>
  <c r="Z100" i="5"/>
  <c r="X100" i="5" s="1"/>
  <c r="Y100" i="5" s="1"/>
  <c r="Z98" i="5"/>
  <c r="X98" i="5" s="1"/>
  <c r="Y98" i="5" s="1"/>
  <c r="Z118" i="5"/>
  <c r="Z102" i="5"/>
  <c r="X102" i="5" s="1"/>
  <c r="Y102" i="5" s="1"/>
  <c r="Z73" i="5"/>
  <c r="Z121" i="5"/>
  <c r="X121" i="5" s="1"/>
  <c r="Y121" i="5" s="1"/>
  <c r="Z116" i="5"/>
  <c r="X116" i="5" s="1"/>
  <c r="Y116" i="5" s="1"/>
  <c r="Z85" i="5"/>
  <c r="Z75" i="5"/>
  <c r="Z107" i="5"/>
  <c r="Z111" i="5"/>
  <c r="X111" i="5" s="1"/>
  <c r="Y111" i="5" s="1"/>
  <c r="Z103" i="5"/>
  <c r="Z94" i="5"/>
  <c r="X94" i="5" s="1"/>
  <c r="Y94" i="5" s="1"/>
  <c r="Z70" i="5"/>
  <c r="X70" i="5" s="1"/>
  <c r="Y70" i="5" s="1"/>
  <c r="Z123" i="5"/>
  <c r="Z99" i="5"/>
  <c r="X99" i="5" s="1"/>
  <c r="Y99" i="5" s="1"/>
  <c r="Z115" i="5"/>
  <c r="Z96" i="5"/>
  <c r="X96" i="5" s="1"/>
  <c r="Y96" i="5" s="1"/>
  <c r="Z109" i="5"/>
  <c r="X109" i="5" s="1"/>
  <c r="Y109" i="5" s="1"/>
  <c r="Z87" i="5"/>
  <c r="Z79" i="5"/>
  <c r="Z113" i="5"/>
  <c r="Z88" i="5"/>
  <c r="X88" i="5" s="1"/>
  <c r="Y88" i="5" s="1"/>
  <c r="Z101" i="5"/>
  <c r="Z57" i="5"/>
  <c r="X57" i="5" s="1"/>
  <c r="Y57" i="5" s="1"/>
  <c r="Z76" i="5"/>
  <c r="Z122" i="5"/>
  <c r="Z106" i="5"/>
  <c r="X106" i="5" s="1"/>
  <c r="Y106" i="5" s="1"/>
  <c r="Z80" i="5"/>
  <c r="X80" i="5" s="1"/>
  <c r="Y80" i="5" s="1"/>
  <c r="Z84" i="5"/>
  <c r="X84" i="5" s="1"/>
  <c r="Y84" i="5" s="1"/>
  <c r="Z124" i="5"/>
  <c r="X124" i="5" s="1"/>
  <c r="Y124" i="5" s="1"/>
  <c r="Z114" i="5"/>
  <c r="X114" i="5" s="1"/>
  <c r="Y114" i="5" s="1"/>
  <c r="Z112" i="5"/>
  <c r="X112" i="5" s="1"/>
  <c r="Y112" i="5" s="1"/>
  <c r="Z120" i="5"/>
  <c r="X120" i="5" s="1"/>
  <c r="Y120" i="5" s="1"/>
  <c r="Z62" i="5"/>
  <c r="Z104" i="5"/>
  <c r="Z59" i="5"/>
  <c r="X59" i="5" s="1"/>
  <c r="Y59" i="5" s="1"/>
  <c r="Z108" i="5"/>
  <c r="Z92" i="5"/>
  <c r="Z81" i="5"/>
  <c r="Z89" i="5"/>
  <c r="Z119" i="5"/>
  <c r="X119" i="5" s="1"/>
  <c r="Y119" i="5" s="1"/>
  <c r="Z90" i="5"/>
  <c r="X90" i="5" s="1"/>
  <c r="Y90" i="5" s="1"/>
  <c r="AC183" i="4"/>
  <c r="AC163" i="4"/>
  <c r="AC132" i="4"/>
  <c r="AC134" i="4"/>
  <c r="AC187" i="4"/>
  <c r="AC102" i="4"/>
  <c r="AC119" i="4"/>
  <c r="AC114" i="4"/>
  <c r="AC59" i="4"/>
  <c r="AC89" i="4"/>
  <c r="AC159" i="4"/>
  <c r="AC122" i="4"/>
  <c r="AC85" i="4"/>
  <c r="AC167" i="4"/>
  <c r="AC129" i="4"/>
  <c r="AC144" i="4"/>
  <c r="AC121" i="4"/>
  <c r="AC93" i="4"/>
  <c r="AC88" i="4"/>
  <c r="AC115" i="4"/>
  <c r="AC145" i="4"/>
  <c r="AC126" i="4"/>
  <c r="AC83" i="4"/>
  <c r="AC118" i="4"/>
  <c r="AC51" i="4"/>
  <c r="AC99" i="4"/>
  <c r="AC77" i="4"/>
  <c r="AC162" i="4"/>
  <c r="AC156" i="4"/>
  <c r="AC101" i="4"/>
  <c r="AC127" i="4"/>
  <c r="AC116" i="4"/>
  <c r="AC141" i="4"/>
  <c r="AC104" i="4"/>
  <c r="AC130" i="4"/>
  <c r="AC128" i="4"/>
  <c r="AC178" i="4"/>
  <c r="AC92" i="4"/>
  <c r="AC80" i="4"/>
  <c r="AC182" i="4"/>
  <c r="AC176" i="4"/>
  <c r="AC79" i="4"/>
  <c r="AC139" i="4"/>
  <c r="AC84" i="4"/>
  <c r="AC150" i="4"/>
  <c r="AC78" i="4"/>
  <c r="AC110" i="4"/>
  <c r="AC174" i="4"/>
  <c r="AC175" i="4"/>
  <c r="AC81" i="4"/>
  <c r="AC137" i="4"/>
  <c r="AC166" i="4"/>
  <c r="AC95" i="4"/>
  <c r="AC108" i="4"/>
  <c r="AC55" i="4"/>
  <c r="AC188" i="4"/>
  <c r="AC135" i="4"/>
  <c r="AC109" i="4"/>
  <c r="AC172" i="4"/>
  <c r="AC153" i="4"/>
  <c r="AC143" i="4"/>
  <c r="AC103" i="4"/>
  <c r="AC173" i="4"/>
  <c r="AC117" i="4"/>
  <c r="AC186" i="4"/>
  <c r="AC67" i="4"/>
  <c r="AC181" i="4"/>
  <c r="AC152" i="4"/>
  <c r="AC87" i="4"/>
  <c r="AC96" i="4"/>
  <c r="AC136" i="4"/>
  <c r="AC160" i="4"/>
  <c r="AC158" i="4"/>
  <c r="AC164" i="4"/>
  <c r="AC105" i="4"/>
  <c r="AC171" i="4"/>
  <c r="AC123" i="4"/>
  <c r="AC168" i="4"/>
  <c r="AC177" i="4"/>
  <c r="AC146" i="4"/>
  <c r="AC131" i="4"/>
  <c r="AC111" i="4"/>
  <c r="AC161" i="4"/>
  <c r="AC39" i="4"/>
  <c r="AC140" i="4"/>
  <c r="AC169" i="4"/>
  <c r="AC112" i="4"/>
  <c r="AC148" i="4"/>
  <c r="AC165" i="4"/>
  <c r="AC73" i="4"/>
  <c r="AC155" i="4"/>
  <c r="AC142" i="4"/>
  <c r="AC113" i="4"/>
  <c r="AC107" i="4"/>
  <c r="AC120" i="4"/>
  <c r="AC90" i="4"/>
  <c r="AC147" i="4"/>
  <c r="AC86" i="4"/>
  <c r="AC52" i="4"/>
  <c r="AC189" i="4"/>
  <c r="AC106" i="4"/>
  <c r="AC100" i="4"/>
  <c r="AC179" i="4"/>
  <c r="AC184" i="4"/>
  <c r="AC97" i="4"/>
  <c r="AC180" i="4"/>
  <c r="AC154" i="4"/>
  <c r="AC98" i="4"/>
  <c r="AC94" i="4"/>
  <c r="AC157" i="4"/>
  <c r="AC91" i="4"/>
  <c r="AC138" i="4"/>
  <c r="AC151" i="4"/>
  <c r="AC149" i="4"/>
  <c r="AC133" i="4"/>
  <c r="AC185" i="4"/>
  <c r="AC125" i="4"/>
  <c r="AC124" i="4"/>
  <c r="AC170" i="4"/>
  <c r="AA179" i="4"/>
  <c r="AA152" i="4"/>
  <c r="AA180" i="4"/>
  <c r="AA174" i="4"/>
  <c r="AA159" i="4"/>
  <c r="AA146" i="4"/>
  <c r="AA126" i="4"/>
  <c r="AA186" i="4"/>
  <c r="AA181" i="4"/>
  <c r="AA104" i="4"/>
  <c r="AA170" i="4"/>
  <c r="AA177" i="4"/>
  <c r="AA148" i="4"/>
  <c r="AA162" i="4"/>
  <c r="AA144" i="4"/>
  <c r="AA106" i="4"/>
  <c r="AA107" i="4"/>
  <c r="AA169" i="4"/>
  <c r="AA176" i="4"/>
  <c r="AA130" i="4"/>
  <c r="AA93" i="4"/>
  <c r="AA151" i="4"/>
  <c r="AA147" i="4"/>
  <c r="AA135" i="4"/>
  <c r="AA109" i="4"/>
  <c r="AA52" i="4"/>
  <c r="AA161" i="4"/>
  <c r="AA91" i="4"/>
  <c r="AA158" i="4"/>
  <c r="AA153" i="4"/>
  <c r="AA112" i="4"/>
  <c r="AA141" i="4"/>
  <c r="AA184" i="4"/>
  <c r="AA175" i="4"/>
  <c r="AA173" i="4"/>
  <c r="AA185" i="4"/>
  <c r="AA97" i="4"/>
  <c r="AA155" i="4"/>
  <c r="AA79" i="4"/>
  <c r="AA154" i="4"/>
  <c r="AA142" i="4"/>
  <c r="AA139" i="4"/>
  <c r="AA165" i="4"/>
  <c r="AA95" i="4"/>
  <c r="AA171" i="4"/>
  <c r="AA138" i="4"/>
  <c r="AA189" i="4"/>
  <c r="AA113" i="4"/>
  <c r="AA137" i="4"/>
  <c r="AA100" i="4"/>
  <c r="AA167" i="4"/>
  <c r="AA150" i="4"/>
  <c r="AA119" i="4"/>
  <c r="AA105" i="4"/>
  <c r="AA127" i="4"/>
  <c r="AA83" i="4"/>
  <c r="AA145" i="4"/>
  <c r="AA101" i="4"/>
  <c r="AA77" i="4"/>
  <c r="AA166" i="4"/>
  <c r="AA88" i="4"/>
  <c r="AA90" i="4"/>
  <c r="AA80" i="4"/>
  <c r="AA116" i="4"/>
  <c r="AA115" i="4"/>
  <c r="AA136" i="4"/>
  <c r="AA118" i="4"/>
  <c r="AA89" i="4"/>
  <c r="AA117" i="4"/>
  <c r="AA157" i="4"/>
  <c r="AA122" i="4"/>
  <c r="AA188" i="4"/>
  <c r="AA132" i="4"/>
  <c r="AA168" i="4"/>
  <c r="AA163" i="4"/>
  <c r="AA164" i="4"/>
  <c r="AA143" i="4"/>
  <c r="AA102" i="4"/>
  <c r="AA111" i="4"/>
  <c r="AA108" i="4"/>
  <c r="AA98" i="4"/>
  <c r="AA94" i="4"/>
  <c r="AA78" i="4"/>
  <c r="AA160" i="4"/>
  <c r="AA131" i="4"/>
  <c r="AA129" i="4"/>
  <c r="AA73" i="4"/>
  <c r="AA133" i="4"/>
  <c r="AA59" i="4"/>
  <c r="AA114" i="4"/>
  <c r="AA187" i="4"/>
  <c r="AA123" i="4"/>
  <c r="AA121" i="4"/>
  <c r="AA51" i="4"/>
  <c r="AA85" i="4"/>
  <c r="AA124" i="4"/>
  <c r="AA149" i="4"/>
  <c r="AA134" i="4"/>
  <c r="AA92" i="4"/>
  <c r="AA183" i="4"/>
  <c r="AA178" i="4"/>
  <c r="AA110" i="4"/>
  <c r="AA67" i="4"/>
  <c r="AA125" i="4"/>
  <c r="AA140" i="4"/>
  <c r="AA99" i="4"/>
  <c r="AA87" i="4"/>
  <c r="AA81" i="4"/>
  <c r="AA120" i="4"/>
  <c r="AA103" i="4"/>
  <c r="AA39" i="4"/>
  <c r="AA86" i="4"/>
  <c r="AA156" i="4"/>
  <c r="AA128" i="4"/>
  <c r="AA182" i="4"/>
  <c r="AA96" i="4"/>
  <c r="AA84" i="4"/>
  <c r="AA55" i="4"/>
  <c r="AA172" i="4"/>
  <c r="AB186" i="4"/>
  <c r="AB159" i="4"/>
  <c r="AB169" i="4"/>
  <c r="AB165" i="4"/>
  <c r="AB178" i="4"/>
  <c r="AB147" i="4"/>
  <c r="AB167" i="4"/>
  <c r="AB174" i="4"/>
  <c r="X174" i="4" s="1"/>
  <c r="Y174" i="4" s="1"/>
  <c r="AB89" i="4"/>
  <c r="AB170" i="4"/>
  <c r="AB177" i="4"/>
  <c r="AB185" i="4"/>
  <c r="AB129" i="4"/>
  <c r="AB135" i="4"/>
  <c r="AB188" i="4"/>
  <c r="AB187" i="4"/>
  <c r="AB158" i="4"/>
  <c r="AB132" i="4"/>
  <c r="AB153" i="4"/>
  <c r="AB136" i="4"/>
  <c r="AB162" i="4"/>
  <c r="AB130" i="4"/>
  <c r="AB152" i="4"/>
  <c r="AB79" i="4"/>
  <c r="AB97" i="4"/>
  <c r="AB77" i="4"/>
  <c r="AB108" i="4"/>
  <c r="AB145" i="4"/>
  <c r="AB95" i="4"/>
  <c r="AB175" i="4"/>
  <c r="AB184" i="4"/>
  <c r="AB138" i="4"/>
  <c r="AB146" i="4"/>
  <c r="AB137" i="4"/>
  <c r="AB148" i="4"/>
  <c r="AB161" i="4"/>
  <c r="AB171" i="4"/>
  <c r="AB180" i="4"/>
  <c r="AB98" i="4"/>
  <c r="AB125" i="4"/>
  <c r="AB126" i="4"/>
  <c r="AB105" i="4"/>
  <c r="AB113" i="4"/>
  <c r="AB183" i="4"/>
  <c r="AB134" i="4"/>
  <c r="AB131" i="4"/>
  <c r="AB122" i="4"/>
  <c r="AB110" i="4"/>
  <c r="AB160" i="4"/>
  <c r="AB85" i="4"/>
  <c r="AB164" i="4"/>
  <c r="AB102" i="4"/>
  <c r="AB173" i="4"/>
  <c r="AB104" i="4"/>
  <c r="AB117" i="4"/>
  <c r="AB182" i="4"/>
  <c r="AB163" i="4"/>
  <c r="AB80" i="4"/>
  <c r="AB55" i="4"/>
  <c r="AB99" i="4"/>
  <c r="AB112" i="4"/>
  <c r="AB111" i="4"/>
  <c r="AB155" i="4"/>
  <c r="AB179" i="4"/>
  <c r="AB151" i="4"/>
  <c r="AB93" i="4"/>
  <c r="AB114" i="4"/>
  <c r="AB168" i="4"/>
  <c r="AB91" i="4"/>
  <c r="AB124" i="4"/>
  <c r="AB157" i="4"/>
  <c r="AB109" i="4"/>
  <c r="AB59" i="4"/>
  <c r="AB143" i="4"/>
  <c r="AB52" i="4"/>
  <c r="AB176" i="4"/>
  <c r="AB123" i="4"/>
  <c r="AB166" i="4"/>
  <c r="AB139" i="4"/>
  <c r="AB133" i="4"/>
  <c r="AB90" i="4"/>
  <c r="AB118" i="4"/>
  <c r="AB156" i="4"/>
  <c r="AB94" i="4"/>
  <c r="AB100" i="4"/>
  <c r="AB84" i="4"/>
  <c r="AB73" i="4"/>
  <c r="AB172" i="4"/>
  <c r="AB121" i="4"/>
  <c r="AB116" i="4"/>
  <c r="AB128" i="4"/>
  <c r="AB96" i="4"/>
  <c r="AB181" i="4"/>
  <c r="AB154" i="4"/>
  <c r="AB81" i="4"/>
  <c r="AB92" i="4"/>
  <c r="AB149" i="4"/>
  <c r="AB87" i="4"/>
  <c r="AB189" i="4"/>
  <c r="AB144" i="4"/>
  <c r="AB140" i="4"/>
  <c r="AB150" i="4"/>
  <c r="AB120" i="4"/>
  <c r="AB106" i="4"/>
  <c r="AB119" i="4"/>
  <c r="AB86" i="4"/>
  <c r="AB115" i="4"/>
  <c r="AB141" i="4"/>
  <c r="AB67" i="4"/>
  <c r="AB78" i="4"/>
  <c r="AB101" i="4"/>
  <c r="AB127" i="4"/>
  <c r="AB39" i="4"/>
  <c r="AB107" i="4"/>
  <c r="AB83" i="4"/>
  <c r="AB142" i="4"/>
  <c r="AB51" i="4"/>
  <c r="AB103" i="4"/>
  <c r="AB88" i="4"/>
  <c r="Z140" i="4"/>
  <c r="X140" i="4" s="1"/>
  <c r="Y140" i="4" s="1"/>
  <c r="Z152" i="4"/>
  <c r="Z142" i="4"/>
  <c r="X142" i="4" s="1"/>
  <c r="Y142" i="4" s="1"/>
  <c r="Z120" i="4"/>
  <c r="Z67" i="4"/>
  <c r="Z178" i="4"/>
  <c r="Z104" i="4"/>
  <c r="X104" i="4" s="1"/>
  <c r="Y104" i="4" s="1"/>
  <c r="Z146" i="4"/>
  <c r="X146" i="4" s="1"/>
  <c r="Y146" i="4" s="1"/>
  <c r="Z134" i="4"/>
  <c r="X134" i="4" s="1"/>
  <c r="Y134" i="4" s="1"/>
  <c r="Z151" i="4"/>
  <c r="X151" i="4" s="1"/>
  <c r="Y151" i="4" s="1"/>
  <c r="Z102" i="4"/>
  <c r="Z118" i="4"/>
  <c r="Z119" i="4"/>
  <c r="Z126" i="4"/>
  <c r="Z163" i="4"/>
  <c r="X163" i="4" s="1"/>
  <c r="Y163" i="4" s="1"/>
  <c r="Z128" i="4"/>
  <c r="Z95" i="4"/>
  <c r="X95" i="4" s="1"/>
  <c r="Y95" i="4" s="1"/>
  <c r="Z87" i="4"/>
  <c r="Z39" i="4"/>
  <c r="X39" i="4" s="1"/>
  <c r="Y39" i="4" s="1"/>
  <c r="Z129" i="4"/>
  <c r="X129" i="4" s="1"/>
  <c r="Y129" i="4" s="1"/>
  <c r="Z92" i="4"/>
  <c r="X92" i="4" s="1"/>
  <c r="Y92" i="4" s="1"/>
  <c r="Z158" i="4"/>
  <c r="Z171" i="4"/>
  <c r="Z91" i="4"/>
  <c r="Z86" i="4"/>
  <c r="Z137" i="4"/>
  <c r="Z131" i="4"/>
  <c r="X131" i="4" s="1"/>
  <c r="Y131" i="4" s="1"/>
  <c r="Z183" i="4"/>
  <c r="Z188" i="4"/>
  <c r="X188" i="4" s="1"/>
  <c r="Y188" i="4" s="1"/>
  <c r="Z136" i="4"/>
  <c r="Z160" i="4"/>
  <c r="Z100" i="4"/>
  <c r="Z88" i="4"/>
  <c r="X88" i="4" s="1"/>
  <c r="Y88" i="4" s="1"/>
  <c r="Z121" i="4"/>
  <c r="X121" i="4" s="1"/>
  <c r="Y121" i="4" s="1"/>
  <c r="Z98" i="4"/>
  <c r="Z186" i="4"/>
  <c r="X186" i="4" s="1"/>
  <c r="Y186" i="4" s="1"/>
  <c r="Z130" i="4"/>
  <c r="X130" i="4" s="1"/>
  <c r="Y130" i="4" s="1"/>
  <c r="Z73" i="4"/>
  <c r="Z123" i="4"/>
  <c r="X123" i="4" s="1"/>
  <c r="Y123" i="4" s="1"/>
  <c r="Z94" i="4"/>
  <c r="Z174" i="4"/>
  <c r="Z106" i="4"/>
  <c r="Z170" i="4"/>
  <c r="X170" i="4" s="1"/>
  <c r="Y170" i="4" s="1"/>
  <c r="Z172" i="4"/>
  <c r="Z117" i="4"/>
  <c r="X117" i="4" s="1"/>
  <c r="Y117" i="4" s="1"/>
  <c r="Z167" i="4"/>
  <c r="X167" i="4" s="1"/>
  <c r="Y167" i="4" s="1"/>
  <c r="Z159" i="4"/>
  <c r="Z78" i="4"/>
  <c r="Z81" i="4"/>
  <c r="X81" i="4" s="1"/>
  <c r="Y81" i="4" s="1"/>
  <c r="Z169" i="4"/>
  <c r="X169" i="4" s="1"/>
  <c r="Y169" i="4" s="1"/>
  <c r="Z181" i="4"/>
  <c r="X181" i="4" s="1"/>
  <c r="Y181" i="4" s="1"/>
  <c r="Z113" i="4"/>
  <c r="X113" i="4" s="1"/>
  <c r="Y113" i="4" s="1"/>
  <c r="Z155" i="4"/>
  <c r="X155" i="4" s="1"/>
  <c r="Y155" i="4" s="1"/>
  <c r="Z124" i="4"/>
  <c r="Z125" i="4"/>
  <c r="X125" i="4" s="1"/>
  <c r="Y125" i="4" s="1"/>
  <c r="Z179" i="4"/>
  <c r="Z84" i="4"/>
  <c r="X84" i="4" s="1"/>
  <c r="Y84" i="4" s="1"/>
  <c r="Z51" i="4"/>
  <c r="X51" i="4" s="1"/>
  <c r="Y51" i="4" s="1"/>
  <c r="Z180" i="4"/>
  <c r="Z189" i="4"/>
  <c r="Z187" i="4"/>
  <c r="Z150" i="4"/>
  <c r="Z109" i="4"/>
  <c r="X109" i="4" s="1"/>
  <c r="Y109" i="4" s="1"/>
  <c r="Z112" i="4"/>
  <c r="Z139" i="4"/>
  <c r="X139" i="4" s="1"/>
  <c r="Y139" i="4" s="1"/>
  <c r="Z83" i="4"/>
  <c r="X83" i="4" s="1"/>
  <c r="Y83" i="4" s="1"/>
  <c r="Z89" i="4"/>
  <c r="X89" i="4" s="1"/>
  <c r="Y89" i="4" s="1"/>
  <c r="Z143" i="4"/>
  <c r="Z165" i="4"/>
  <c r="X165" i="4" s="1"/>
  <c r="Y165" i="4" s="1"/>
  <c r="Z164" i="4"/>
  <c r="X164" i="4" s="1"/>
  <c r="Y164" i="4" s="1"/>
  <c r="Z97" i="4"/>
  <c r="Z141" i="4"/>
  <c r="Z101" i="4"/>
  <c r="X101" i="4" s="1"/>
  <c r="Y101" i="4" s="1"/>
  <c r="Z96" i="4"/>
  <c r="Z135" i="4"/>
  <c r="X135" i="4" s="1"/>
  <c r="Y135" i="4" s="1"/>
  <c r="Z182" i="4"/>
  <c r="Z85" i="4"/>
  <c r="Z184" i="4"/>
  <c r="X184" i="4" s="1"/>
  <c r="Y184" i="4" s="1"/>
  <c r="Z107" i="4"/>
  <c r="X107" i="4" s="1"/>
  <c r="Y107" i="4" s="1"/>
  <c r="Z103" i="4"/>
  <c r="X103" i="4" s="1"/>
  <c r="Y103" i="4" s="1"/>
  <c r="Z79" i="4"/>
  <c r="X79" i="4" s="1"/>
  <c r="Y79" i="4" s="1"/>
  <c r="Z116" i="4"/>
  <c r="Z177" i="4"/>
  <c r="X177" i="4" s="1"/>
  <c r="Y177" i="4" s="1"/>
  <c r="Z145" i="4"/>
  <c r="X145" i="4" s="1"/>
  <c r="Y145" i="4" s="1"/>
  <c r="Z157" i="4"/>
  <c r="X157" i="4" s="1"/>
  <c r="Y157" i="4" s="1"/>
  <c r="Z114" i="4"/>
  <c r="X114" i="4" s="1"/>
  <c r="Y114" i="4" s="1"/>
  <c r="Z138" i="4"/>
  <c r="X138" i="4" s="1"/>
  <c r="Y138" i="4" s="1"/>
  <c r="Z110" i="4"/>
  <c r="Z80" i="4"/>
  <c r="X80" i="4" s="1"/>
  <c r="Y80" i="4" s="1"/>
  <c r="Z162" i="4"/>
  <c r="Z52" i="4"/>
  <c r="X52" i="4" s="1"/>
  <c r="Y52" i="4" s="1"/>
  <c r="Z132" i="4"/>
  <c r="Z153" i="4"/>
  <c r="X153" i="4" s="1"/>
  <c r="Y153" i="4" s="1"/>
  <c r="Z90" i="4"/>
  <c r="Z154" i="4"/>
  <c r="X154" i="4" s="1"/>
  <c r="Y154" i="4" s="1"/>
  <c r="Z148" i="4"/>
  <c r="Z173" i="4"/>
  <c r="X173" i="4" s="1"/>
  <c r="Y173" i="4" s="1"/>
  <c r="Z168" i="4"/>
  <c r="Z185" i="4"/>
  <c r="X185" i="4" s="1"/>
  <c r="Y185" i="4" s="1"/>
  <c r="Z166" i="4"/>
  <c r="Z144" i="4"/>
  <c r="Z156" i="4"/>
  <c r="Z175" i="4"/>
  <c r="X175" i="4" s="1"/>
  <c r="Y175" i="4" s="1"/>
  <c r="Z111" i="4"/>
  <c r="Z176" i="4"/>
  <c r="X176" i="4" s="1"/>
  <c r="Y176" i="4" s="1"/>
  <c r="Z122" i="4"/>
  <c r="Z149" i="4"/>
  <c r="Z93" i="4"/>
  <c r="Z59" i="4"/>
  <c r="X59" i="4" s="1"/>
  <c r="Y59" i="4" s="1"/>
  <c r="Z127" i="4"/>
  <c r="Z108" i="4"/>
  <c r="X108" i="4" s="1"/>
  <c r="Y108" i="4" s="1"/>
  <c r="Z99" i="4"/>
  <c r="Z161" i="4"/>
  <c r="Z77" i="4"/>
  <c r="Z55" i="4"/>
  <c r="X55" i="4" s="1"/>
  <c r="Y55" i="4" s="1"/>
  <c r="Z115" i="4"/>
  <c r="Z147" i="4"/>
  <c r="X147" i="4" s="1"/>
  <c r="Y147" i="4" s="1"/>
  <c r="Z133" i="4"/>
  <c r="Z105" i="4"/>
  <c r="W168" i="4"/>
  <c r="W124" i="4"/>
  <c r="W114" i="4"/>
  <c r="W91" i="4"/>
  <c r="W149" i="4"/>
  <c r="W121" i="4"/>
  <c r="W132" i="4"/>
  <c r="W151" i="4"/>
  <c r="W73" i="4"/>
  <c r="W167" i="4"/>
  <c r="W145" i="4"/>
  <c r="W147" i="4"/>
  <c r="W106" i="4"/>
  <c r="W131" i="4"/>
  <c r="W137" i="4"/>
  <c r="W182" i="4"/>
  <c r="W185" i="4"/>
  <c r="W142" i="4"/>
  <c r="W133" i="4"/>
  <c r="W141" i="4"/>
  <c r="W186" i="4"/>
  <c r="W130" i="4"/>
  <c r="W176" i="4"/>
  <c r="W187" i="4"/>
  <c r="W59" i="4"/>
  <c r="W143" i="4"/>
  <c r="W105" i="4"/>
  <c r="W161" i="4"/>
  <c r="W136" i="4"/>
  <c r="W120" i="4"/>
  <c r="W100" i="4"/>
  <c r="W173" i="4"/>
  <c r="W158" i="4"/>
  <c r="W128" i="4"/>
  <c r="W172" i="4"/>
  <c r="W157" i="4"/>
  <c r="W178" i="4"/>
  <c r="W155" i="4"/>
  <c r="W115" i="4"/>
  <c r="W97" i="4"/>
  <c r="W101" i="4"/>
  <c r="W166" i="4"/>
  <c r="W117" i="4"/>
  <c r="W55" i="4"/>
  <c r="W122" i="4"/>
  <c r="W184" i="4"/>
  <c r="W134" i="4"/>
  <c r="W162" i="4"/>
  <c r="W170" i="4"/>
  <c r="W181" i="4"/>
  <c r="W177" i="4"/>
  <c r="W163" i="4"/>
  <c r="W150" i="4"/>
  <c r="W51" i="4"/>
  <c r="W175" i="4"/>
  <c r="W94" i="4"/>
  <c r="W52" i="4"/>
  <c r="W109" i="4"/>
  <c r="W85" i="4"/>
  <c r="W92" i="4"/>
  <c r="W113" i="4"/>
  <c r="W116" i="4"/>
  <c r="W188" i="4"/>
  <c r="W179" i="4"/>
  <c r="W95" i="4"/>
  <c r="W189" i="4"/>
  <c r="W160" i="4"/>
  <c r="W111" i="4"/>
  <c r="W108" i="4"/>
  <c r="W83" i="4"/>
  <c r="W125" i="4"/>
  <c r="W110" i="4"/>
  <c r="W96" i="4"/>
  <c r="W80" i="4"/>
  <c r="W138" i="4"/>
  <c r="W154" i="4"/>
  <c r="W127" i="4"/>
  <c r="W118" i="4"/>
  <c r="W165" i="4"/>
  <c r="W164" i="4"/>
  <c r="W119" i="4"/>
  <c r="W86" i="4"/>
  <c r="W104" i="4"/>
  <c r="W112" i="4"/>
  <c r="W81" i="4"/>
  <c r="W153" i="4"/>
  <c r="W93" i="4"/>
  <c r="W102" i="4"/>
  <c r="W159" i="4"/>
  <c r="W90" i="4"/>
  <c r="W89" i="4"/>
  <c r="W169" i="4"/>
  <c r="W88" i="4"/>
  <c r="W67" i="4"/>
  <c r="W98" i="4"/>
  <c r="W103" i="4"/>
  <c r="W78" i="4"/>
  <c r="W183" i="4"/>
  <c r="W156" i="4"/>
  <c r="W139" i="4"/>
  <c r="W140" i="4"/>
  <c r="W129" i="4"/>
  <c r="W87" i="4"/>
  <c r="W77" i="4"/>
  <c r="W39" i="4"/>
  <c r="W99" i="4"/>
  <c r="W180" i="4"/>
  <c r="W146" i="4"/>
  <c r="W171" i="4"/>
  <c r="W126" i="4"/>
  <c r="W107" i="4"/>
  <c r="W148" i="4"/>
  <c r="W123" i="4"/>
  <c r="W144" i="4"/>
  <c r="W152" i="4"/>
  <c r="W84" i="4"/>
  <c r="W174" i="4"/>
  <c r="W79" i="4"/>
  <c r="W135" i="4"/>
  <c r="V182" i="4"/>
  <c r="V172" i="4"/>
  <c r="V158" i="4"/>
  <c r="V171" i="4"/>
  <c r="V145" i="4"/>
  <c r="U145" i="4" s="1"/>
  <c r="V55" i="4"/>
  <c r="V130" i="4"/>
  <c r="V141" i="4"/>
  <c r="V150" i="4"/>
  <c r="V154" i="4"/>
  <c r="V161" i="4"/>
  <c r="V144" i="4"/>
  <c r="V102" i="4"/>
  <c r="V101" i="4"/>
  <c r="V164" i="4"/>
  <c r="U164" i="4" s="1"/>
  <c r="V123" i="4"/>
  <c r="V120" i="4"/>
  <c r="V188" i="4"/>
  <c r="U188" i="4" s="1"/>
  <c r="V136" i="4"/>
  <c r="V184" i="4"/>
  <c r="V140" i="4"/>
  <c r="U140" i="4" s="1"/>
  <c r="V108" i="4"/>
  <c r="V185" i="4"/>
  <c r="U185" i="4" s="1"/>
  <c r="V180" i="4"/>
  <c r="V105" i="4"/>
  <c r="V163" i="4"/>
  <c r="V157" i="4"/>
  <c r="U157" i="4" s="1"/>
  <c r="V129" i="4"/>
  <c r="U129" i="4" s="1"/>
  <c r="V127" i="4"/>
  <c r="V113" i="4"/>
  <c r="U113" i="4" s="1"/>
  <c r="V124" i="4"/>
  <c r="V168" i="4"/>
  <c r="V96" i="4"/>
  <c r="V118" i="4"/>
  <c r="V151" i="4"/>
  <c r="U151" i="4" s="1"/>
  <c r="V152" i="4"/>
  <c r="V162" i="4"/>
  <c r="V138" i="4"/>
  <c r="V73" i="4"/>
  <c r="V156" i="4"/>
  <c r="V178" i="4"/>
  <c r="V122" i="4"/>
  <c r="V146" i="4"/>
  <c r="U146" i="4" s="1"/>
  <c r="V133" i="4"/>
  <c r="V181" i="4"/>
  <c r="V155" i="4"/>
  <c r="V153" i="4"/>
  <c r="U153" i="4" s="1"/>
  <c r="V80" i="4"/>
  <c r="V93" i="4"/>
  <c r="V186" i="4"/>
  <c r="U186" i="4" s="1"/>
  <c r="V106" i="4"/>
  <c r="V177" i="4"/>
  <c r="U177" i="4" s="1"/>
  <c r="V174" i="4"/>
  <c r="U174" i="4" s="1"/>
  <c r="V183" i="4"/>
  <c r="V187" i="4"/>
  <c r="V148" i="4"/>
  <c r="V85" i="4"/>
  <c r="V160" i="4"/>
  <c r="V137" i="4"/>
  <c r="V139" i="4"/>
  <c r="V100" i="4"/>
  <c r="V67" i="4"/>
  <c r="V52" i="4"/>
  <c r="U52" i="4" s="1"/>
  <c r="V126" i="4"/>
  <c r="V128" i="4"/>
  <c r="V81" i="4"/>
  <c r="V176" i="4"/>
  <c r="V131" i="4"/>
  <c r="V117" i="4"/>
  <c r="V89" i="4"/>
  <c r="V94" i="4"/>
  <c r="V104" i="4"/>
  <c r="V142" i="4"/>
  <c r="V78" i="4"/>
  <c r="V110" i="4"/>
  <c r="V119" i="4"/>
  <c r="V147" i="4"/>
  <c r="U147" i="4" s="1"/>
  <c r="V167" i="4"/>
  <c r="V170" i="4"/>
  <c r="V132" i="4"/>
  <c r="V79" i="4"/>
  <c r="V175" i="4"/>
  <c r="V84" i="4"/>
  <c r="U84" i="4" s="1"/>
  <c r="V95" i="4"/>
  <c r="U95" i="4" s="1"/>
  <c r="V121" i="4"/>
  <c r="U121" i="4" s="1"/>
  <c r="V111" i="4"/>
  <c r="V91" i="4"/>
  <c r="V143" i="4"/>
  <c r="V149" i="4"/>
  <c r="V165" i="4"/>
  <c r="V189" i="4"/>
  <c r="V114" i="4"/>
  <c r="U114" i="4" s="1"/>
  <c r="V179" i="4"/>
  <c r="V59" i="4"/>
  <c r="V135" i="4"/>
  <c r="U135" i="4" s="1"/>
  <c r="V169" i="4"/>
  <c r="V87" i="4"/>
  <c r="V115" i="4"/>
  <c r="V98" i="4"/>
  <c r="V166" i="4"/>
  <c r="V83" i="4"/>
  <c r="U83" i="4" s="1"/>
  <c r="V173" i="4"/>
  <c r="V103" i="4"/>
  <c r="U103" i="4" s="1"/>
  <c r="V159" i="4"/>
  <c r="V99" i="4"/>
  <c r="V86" i="4"/>
  <c r="V109" i="4"/>
  <c r="U109" i="4" s="1"/>
  <c r="V92" i="4"/>
  <c r="V39" i="4"/>
  <c r="V112" i="4"/>
  <c r="V116" i="4"/>
  <c r="V51" i="4"/>
  <c r="U51" i="4" s="1"/>
  <c r="V107" i="4"/>
  <c r="U107" i="4" s="1"/>
  <c r="V77" i="4"/>
  <c r="V88" i="4"/>
  <c r="V97" i="4"/>
  <c r="V134" i="4"/>
  <c r="V90" i="4"/>
  <c r="V125" i="4"/>
  <c r="U125" i="4" s="1"/>
  <c r="AC153" i="3"/>
  <c r="AC178" i="3"/>
  <c r="AC245" i="3"/>
  <c r="AC188" i="3"/>
  <c r="AC240" i="3"/>
  <c r="AC234" i="3"/>
  <c r="AC64" i="3"/>
  <c r="AC105" i="3"/>
  <c r="AC216" i="3"/>
  <c r="AC99" i="3"/>
  <c r="AC119" i="3"/>
  <c r="AC159" i="3"/>
  <c r="AC181" i="3"/>
  <c r="AC160" i="3"/>
  <c r="AC200" i="3"/>
  <c r="AC128" i="3"/>
  <c r="AC164" i="3"/>
  <c r="AC231" i="3"/>
  <c r="AC177" i="3"/>
  <c r="AC211" i="3"/>
  <c r="AC196" i="3"/>
  <c r="AC133" i="3"/>
  <c r="AC198" i="3"/>
  <c r="AC122" i="3"/>
  <c r="AC98" i="3"/>
  <c r="AC92" i="3"/>
  <c r="AC172" i="3"/>
  <c r="AC167" i="3"/>
  <c r="AC157" i="3"/>
  <c r="AC120" i="3"/>
  <c r="AC165" i="3"/>
  <c r="AC158" i="3"/>
  <c r="AC126" i="3"/>
  <c r="AC206" i="3"/>
  <c r="AC138" i="3"/>
  <c r="AC242" i="3"/>
  <c r="AC185" i="3"/>
  <c r="AC183" i="3"/>
  <c r="AC137" i="3"/>
  <c r="AC141" i="3"/>
  <c r="AC129" i="3"/>
  <c r="AC220" i="3"/>
  <c r="AC180" i="3"/>
  <c r="AC226" i="3"/>
  <c r="AC168" i="3"/>
  <c r="AC235" i="3"/>
  <c r="AC102" i="3"/>
  <c r="AC238" i="3"/>
  <c r="AC228" i="3"/>
  <c r="AC143" i="3"/>
  <c r="AC203" i="3"/>
  <c r="AC145" i="3"/>
  <c r="AC215" i="3"/>
  <c r="AC197" i="3"/>
  <c r="AC139" i="3"/>
  <c r="AC179" i="3"/>
  <c r="AC213" i="3"/>
  <c r="AC131" i="3"/>
  <c r="AC124" i="3"/>
  <c r="AC154" i="3"/>
  <c r="AC150" i="3"/>
  <c r="AC97" i="3"/>
  <c r="AC192" i="3"/>
  <c r="AC209" i="3"/>
  <c r="AC130" i="3"/>
  <c r="AC110" i="3"/>
  <c r="AC121" i="3"/>
  <c r="AC223" i="3"/>
  <c r="AC117" i="3"/>
  <c r="AC195" i="3"/>
  <c r="AC225" i="3"/>
  <c r="AC87" i="3"/>
  <c r="AC109" i="3"/>
  <c r="AC186" i="3"/>
  <c r="AC163" i="3"/>
  <c r="AC132" i="3"/>
  <c r="AC239" i="3"/>
  <c r="AC152" i="3"/>
  <c r="AC221" i="3"/>
  <c r="AC182" i="3"/>
  <c r="AC187" i="3"/>
  <c r="AC100" i="3"/>
  <c r="AC127" i="3"/>
  <c r="AC136" i="3"/>
  <c r="AC74" i="3"/>
  <c r="AC116" i="3"/>
  <c r="AC151" i="3"/>
  <c r="AC148" i="3"/>
  <c r="AC76" i="3"/>
  <c r="AC194" i="3"/>
  <c r="AC202" i="3"/>
  <c r="AC233" i="3"/>
  <c r="AC244" i="3"/>
  <c r="AC118" i="3"/>
  <c r="AC219" i="3"/>
  <c r="AC134" i="3"/>
  <c r="AC162" i="3"/>
  <c r="AC101" i="3"/>
  <c r="AC17" i="3"/>
  <c r="AC72" i="3"/>
  <c r="AC208" i="3"/>
  <c r="AC155" i="3"/>
  <c r="AC166" i="3"/>
  <c r="AC169" i="3"/>
  <c r="AC176" i="3"/>
  <c r="AC170" i="3"/>
  <c r="AC229" i="3"/>
  <c r="AC243" i="3"/>
  <c r="AC199" i="3"/>
  <c r="AC224" i="3"/>
  <c r="AC104" i="3"/>
  <c r="AC191" i="3"/>
  <c r="AC140" i="3"/>
  <c r="AC175" i="3"/>
  <c r="AC204" i="3"/>
  <c r="AC201" i="3"/>
  <c r="AC52" i="3"/>
  <c r="AC173" i="3"/>
  <c r="AC218" i="3"/>
  <c r="AC214" i="3"/>
  <c r="AC232" i="3"/>
  <c r="AC193" i="3"/>
  <c r="AC174" i="3"/>
  <c r="AC184" i="3"/>
  <c r="AC161" i="3"/>
  <c r="AC115" i="3"/>
  <c r="AC111" i="3"/>
  <c r="AC171" i="3"/>
  <c r="AC112" i="3"/>
  <c r="AC227" i="3"/>
  <c r="AC241" i="3"/>
  <c r="AC210" i="3"/>
  <c r="AC123" i="3"/>
  <c r="AC156" i="3"/>
  <c r="AC222" i="3"/>
  <c r="AC217" i="3"/>
  <c r="AC237" i="3"/>
  <c r="AC107" i="3"/>
  <c r="AC190" i="3"/>
  <c r="AC96" i="3"/>
  <c r="AC82" i="3"/>
  <c r="AC230" i="3"/>
  <c r="AC236" i="3"/>
  <c r="AC58" i="3"/>
  <c r="AC86" i="3"/>
  <c r="AC207" i="3"/>
  <c r="AC205" i="3"/>
  <c r="AC212" i="3"/>
  <c r="AC189" i="3"/>
  <c r="AC135" i="3"/>
  <c r="AC84" i="3"/>
  <c r="AC146" i="3"/>
  <c r="AC149" i="3"/>
  <c r="AC144" i="3"/>
  <c r="V193" i="3"/>
  <c r="V245" i="3"/>
  <c r="V235" i="3"/>
  <c r="V58" i="3"/>
  <c r="V233" i="3"/>
  <c r="V210" i="3"/>
  <c r="V218" i="3"/>
  <c r="V205" i="3"/>
  <c r="V203" i="3"/>
  <c r="V152" i="3"/>
  <c r="V196" i="3"/>
  <c r="V178" i="3"/>
  <c r="V140" i="3"/>
  <c r="V64" i="3"/>
  <c r="V211" i="3"/>
  <c r="V242" i="3"/>
  <c r="V174" i="3"/>
  <c r="V135" i="3"/>
  <c r="V170" i="3"/>
  <c r="V182" i="3"/>
  <c r="V236" i="3"/>
  <c r="V221" i="3"/>
  <c r="V240" i="3"/>
  <c r="V239" i="3"/>
  <c r="V145" i="3"/>
  <c r="V232" i="3"/>
  <c r="V161" i="3"/>
  <c r="V156" i="3"/>
  <c r="V132" i="3"/>
  <c r="V119" i="3"/>
  <c r="V122" i="3"/>
  <c r="V131" i="3"/>
  <c r="V226" i="3"/>
  <c r="V159" i="3"/>
  <c r="V241" i="3"/>
  <c r="V228" i="3"/>
  <c r="V201" i="3"/>
  <c r="V212" i="3"/>
  <c r="V185" i="3"/>
  <c r="V206" i="3"/>
  <c r="V229" i="3"/>
  <c r="V181" i="3"/>
  <c r="V198" i="3"/>
  <c r="V187" i="3"/>
  <c r="V188" i="3"/>
  <c r="V137" i="3"/>
  <c r="V179" i="3"/>
  <c r="V243" i="3"/>
  <c r="V207" i="3"/>
  <c r="V237" i="3"/>
  <c r="V169" i="3"/>
  <c r="V84" i="3"/>
  <c r="V224" i="3"/>
  <c r="V199" i="3"/>
  <c r="V120" i="3"/>
  <c r="V166" i="3"/>
  <c r="V168" i="3"/>
  <c r="V213" i="3"/>
  <c r="V209" i="3"/>
  <c r="V219" i="3"/>
  <c r="V184" i="3"/>
  <c r="V222" i="3"/>
  <c r="V157" i="3"/>
  <c r="V194" i="3"/>
  <c r="V230" i="3"/>
  <c r="V215" i="3"/>
  <c r="V86" i="3"/>
  <c r="V173" i="3"/>
  <c r="V220" i="3"/>
  <c r="V208" i="3"/>
  <c r="V225" i="3"/>
  <c r="V99" i="3"/>
  <c r="V123" i="3"/>
  <c r="V76" i="3"/>
  <c r="V102" i="3"/>
  <c r="V165" i="3"/>
  <c r="V160" i="3"/>
  <c r="V200" i="3"/>
  <c r="V214" i="3"/>
  <c r="V128" i="3"/>
  <c r="V202" i="3"/>
  <c r="V143" i="3"/>
  <c r="V227" i="3"/>
  <c r="V139" i="3"/>
  <c r="V238" i="3"/>
  <c r="V244" i="3"/>
  <c r="V129" i="3"/>
  <c r="V195" i="3"/>
  <c r="V189" i="3"/>
  <c r="V126" i="3"/>
  <c r="V154" i="3"/>
  <c r="V153" i="3"/>
  <c r="V148" i="3"/>
  <c r="V167" i="3"/>
  <c r="V183" i="3"/>
  <c r="V197" i="3"/>
  <c r="V111" i="3"/>
  <c r="V115" i="3"/>
  <c r="V52" i="3"/>
  <c r="V121" i="3"/>
  <c r="V87" i="3"/>
  <c r="V164" i="3"/>
  <c r="V127" i="3"/>
  <c r="V217" i="3"/>
  <c r="V124" i="3"/>
  <c r="V150" i="3"/>
  <c r="V109" i="3"/>
  <c r="V138" i="3"/>
  <c r="V204" i="3"/>
  <c r="V107" i="3"/>
  <c r="V112" i="3"/>
  <c r="V180" i="3"/>
  <c r="V74" i="3"/>
  <c r="V100" i="3"/>
  <c r="V223" i="3"/>
  <c r="V172" i="3"/>
  <c r="V231" i="3"/>
  <c r="V141" i="3"/>
  <c r="V158" i="3"/>
  <c r="V72" i="3"/>
  <c r="V136" i="3"/>
  <c r="V118" i="3"/>
  <c r="V92" i="3"/>
  <c r="V130" i="3"/>
  <c r="V155" i="3"/>
  <c r="V149" i="3"/>
  <c r="V144" i="3"/>
  <c r="V133" i="3"/>
  <c r="V151" i="3"/>
  <c r="V192" i="3"/>
  <c r="V17" i="3"/>
  <c r="V162" i="3"/>
  <c r="V175" i="3"/>
  <c r="V234" i="3"/>
  <c r="V216" i="3"/>
  <c r="V177" i="3"/>
  <c r="V176" i="3"/>
  <c r="V186" i="3"/>
  <c r="V104" i="3"/>
  <c r="V117" i="3"/>
  <c r="V105" i="3"/>
  <c r="V82" i="3"/>
  <c r="V134" i="3"/>
  <c r="V96" i="3"/>
  <c r="V171" i="3"/>
  <c r="V191" i="3"/>
  <c r="V116" i="3"/>
  <c r="V190" i="3"/>
  <c r="V146" i="3"/>
  <c r="V97" i="3"/>
  <c r="V101" i="3"/>
  <c r="V163" i="3"/>
  <c r="V110" i="3"/>
  <c r="V98" i="3"/>
  <c r="W205" i="3"/>
  <c r="W235" i="3"/>
  <c r="W244" i="3"/>
  <c r="W232" i="3"/>
  <c r="W166" i="3"/>
  <c r="W216" i="3"/>
  <c r="W170" i="3"/>
  <c r="W76" i="3"/>
  <c r="W177" i="3"/>
  <c r="W231" i="3"/>
  <c r="W102" i="3"/>
  <c r="W204" i="3"/>
  <c r="W173" i="3"/>
  <c r="W161" i="3"/>
  <c r="W183" i="3"/>
  <c r="W201" i="3"/>
  <c r="W182" i="3"/>
  <c r="W239" i="3"/>
  <c r="W145" i="3"/>
  <c r="W198" i="3"/>
  <c r="W213" i="3"/>
  <c r="W164" i="3"/>
  <c r="W187" i="3"/>
  <c r="W123" i="3"/>
  <c r="W104" i="3"/>
  <c r="W111" i="3"/>
  <c r="W171" i="3"/>
  <c r="W191" i="3"/>
  <c r="W237" i="3"/>
  <c r="W148" i="3"/>
  <c r="W245" i="3"/>
  <c r="W165" i="3"/>
  <c r="W99" i="3"/>
  <c r="W242" i="3"/>
  <c r="W132" i="3"/>
  <c r="W175" i="3"/>
  <c r="W223" i="3"/>
  <c r="W119" i="3"/>
  <c r="W146" i="3"/>
  <c r="W190" i="3"/>
  <c r="W219" i="3"/>
  <c r="W139" i="3"/>
  <c r="W208" i="3"/>
  <c r="W167" i="3"/>
  <c r="W196" i="3"/>
  <c r="W240" i="3"/>
  <c r="W133" i="3"/>
  <c r="W100" i="3"/>
  <c r="W159" i="3"/>
  <c r="W199" i="3"/>
  <c r="W197" i="3"/>
  <c r="W188" i="3"/>
  <c r="W136" i="3"/>
  <c r="W186" i="3"/>
  <c r="W209" i="3"/>
  <c r="W157" i="3"/>
  <c r="W193" i="3"/>
  <c r="W150" i="3"/>
  <c r="W129" i="3"/>
  <c r="W143" i="3"/>
  <c r="W225" i="3"/>
  <c r="W195" i="3"/>
  <c r="W156" i="3"/>
  <c r="W224" i="3"/>
  <c r="W120" i="3"/>
  <c r="W149" i="3"/>
  <c r="W151" i="3"/>
  <c r="W234" i="3"/>
  <c r="W207" i="3"/>
  <c r="W172" i="3"/>
  <c r="W215" i="3"/>
  <c r="W228" i="3"/>
  <c r="W155" i="3"/>
  <c r="W52" i="3"/>
  <c r="W72" i="3"/>
  <c r="W87" i="3"/>
  <c r="W238" i="3"/>
  <c r="W220" i="3"/>
  <c r="W98" i="3"/>
  <c r="W122" i="3"/>
  <c r="W158" i="3"/>
  <c r="W101" i="3"/>
  <c r="W174" i="3"/>
  <c r="W128" i="3"/>
  <c r="W153" i="3"/>
  <c r="W230" i="3"/>
  <c r="W236" i="3"/>
  <c r="W203" i="3"/>
  <c r="W154" i="3"/>
  <c r="W179" i="3"/>
  <c r="W126" i="3"/>
  <c r="W121" i="3"/>
  <c r="W189" i="3"/>
  <c r="W86" i="3"/>
  <c r="W117" i="3"/>
  <c r="W176" i="3"/>
  <c r="W82" i="3"/>
  <c r="W74" i="3"/>
  <c r="W169" i="3"/>
  <c r="W206" i="3"/>
  <c r="W226" i="3"/>
  <c r="W152" i="3"/>
  <c r="W221" i="3"/>
  <c r="W64" i="3"/>
  <c r="W217" i="3"/>
  <c r="W110" i="3"/>
  <c r="W107" i="3"/>
  <c r="W140" i="3"/>
  <c r="W141" i="3"/>
  <c r="W184" i="3"/>
  <c r="W200" i="3"/>
  <c r="W194" i="3"/>
  <c r="W202" i="3"/>
  <c r="W233" i="3"/>
  <c r="W210" i="3"/>
  <c r="W185" i="3"/>
  <c r="W160" i="3"/>
  <c r="W131" i="3"/>
  <c r="W137" i="3"/>
  <c r="W115" i="3"/>
  <c r="W178" i="3"/>
  <c r="W58" i="3"/>
  <c r="W180" i="3"/>
  <c r="W127" i="3"/>
  <c r="W112" i="3"/>
  <c r="W84" i="3"/>
  <c r="W109" i="3"/>
  <c r="W229" i="3"/>
  <c r="W243" i="3"/>
  <c r="W116" i="3"/>
  <c r="W130" i="3"/>
  <c r="W118" i="3"/>
  <c r="W138" i="3"/>
  <c r="W135" i="3"/>
  <c r="W218" i="3"/>
  <c r="W214" i="3"/>
  <c r="W212" i="3"/>
  <c r="W168" i="3"/>
  <c r="W211" i="3"/>
  <c r="W97" i="3"/>
  <c r="W124" i="3"/>
  <c r="W162" i="3"/>
  <c r="W192" i="3"/>
  <c r="W17" i="3"/>
  <c r="W144" i="3"/>
  <c r="W181" i="3"/>
  <c r="W222" i="3"/>
  <c r="W227" i="3"/>
  <c r="W241" i="3"/>
  <c r="W163" i="3"/>
  <c r="W134" i="3"/>
  <c r="W92" i="3"/>
  <c r="W105" i="3"/>
  <c r="W96" i="3"/>
  <c r="Z244" i="3"/>
  <c r="Z237" i="3"/>
  <c r="Z165" i="3"/>
  <c r="Z225" i="3"/>
  <c r="Z126" i="3"/>
  <c r="Z168" i="3"/>
  <c r="Z180" i="3"/>
  <c r="Z87" i="3"/>
  <c r="Z150" i="3"/>
  <c r="Z156" i="3"/>
  <c r="Z184" i="3"/>
  <c r="Z110" i="3"/>
  <c r="Z173" i="3"/>
  <c r="Z152" i="3"/>
  <c r="Z206" i="3"/>
  <c r="Z107" i="3"/>
  <c r="Z230" i="3"/>
  <c r="Z182" i="3"/>
  <c r="Z185" i="3"/>
  <c r="Z183" i="3"/>
  <c r="Z186" i="3"/>
  <c r="Z145" i="3"/>
  <c r="Z149" i="3"/>
  <c r="Z162" i="3"/>
  <c r="Z213" i="3"/>
  <c r="Z64" i="3"/>
  <c r="Z191" i="3"/>
  <c r="Z243" i="3"/>
  <c r="Z202" i="3"/>
  <c r="Z203" i="3"/>
  <c r="Z210" i="3"/>
  <c r="Z158" i="3"/>
  <c r="Z190" i="3"/>
  <c r="Z74" i="3"/>
  <c r="Z131" i="3"/>
  <c r="Z207" i="3"/>
  <c r="Z72" i="3"/>
  <c r="Z178" i="3"/>
  <c r="Z135" i="3"/>
  <c r="Z222" i="3"/>
  <c r="Z241" i="3"/>
  <c r="Z122" i="3"/>
  <c r="Z214" i="3"/>
  <c r="Z216" i="3"/>
  <c r="Z111" i="3"/>
  <c r="Z242" i="3"/>
  <c r="Z208" i="3"/>
  <c r="Z104" i="3"/>
  <c r="Z160" i="3"/>
  <c r="Z195" i="3"/>
  <c r="Z146" i="3"/>
  <c r="Z211" i="3"/>
  <c r="Z130" i="3"/>
  <c r="Z171" i="3"/>
  <c r="Z239" i="3"/>
  <c r="Z221" i="3"/>
  <c r="Z177" i="3"/>
  <c r="Z112" i="3"/>
  <c r="Z236" i="3"/>
  <c r="Z228" i="3"/>
  <c r="Z143" i="3"/>
  <c r="Z204" i="3"/>
  <c r="Z209" i="3"/>
  <c r="Z151" i="3"/>
  <c r="Z169" i="3"/>
  <c r="Z129" i="3"/>
  <c r="Z161" i="3"/>
  <c r="Z166" i="3"/>
  <c r="Z174" i="3"/>
  <c r="Z105" i="3"/>
  <c r="Z229" i="3"/>
  <c r="Z197" i="3"/>
  <c r="Z181" i="3"/>
  <c r="Z217" i="3"/>
  <c r="Z124" i="3"/>
  <c r="Z194" i="3"/>
  <c r="Z233" i="3"/>
  <c r="Z212" i="3"/>
  <c r="Z198" i="3"/>
  <c r="Z179" i="3"/>
  <c r="Z154" i="3"/>
  <c r="Z232" i="3"/>
  <c r="Z17" i="3"/>
  <c r="Z224" i="3"/>
  <c r="Z227" i="3"/>
  <c r="Z231" i="3"/>
  <c r="Z128" i="3"/>
  <c r="Z116" i="3"/>
  <c r="Z136" i="3"/>
  <c r="Z218" i="3"/>
  <c r="Z176" i="3"/>
  <c r="Z245" i="3"/>
  <c r="Z235" i="3"/>
  <c r="Z219" i="3"/>
  <c r="Z238" i="3"/>
  <c r="Z98" i="3"/>
  <c r="Z133" i="3"/>
  <c r="Z199" i="3"/>
  <c r="Z92" i="3"/>
  <c r="Z134" i="3"/>
  <c r="Z157" i="3"/>
  <c r="Z127" i="3"/>
  <c r="Z97" i="3"/>
  <c r="Z193" i="3"/>
  <c r="Z175" i="3"/>
  <c r="Z120" i="3"/>
  <c r="Z119" i="3"/>
  <c r="Z99" i="3"/>
  <c r="Z76" i="3"/>
  <c r="Z139" i="3"/>
  <c r="Z132" i="3"/>
  <c r="Z109" i="3"/>
  <c r="Z96" i="3"/>
  <c r="Z123" i="3"/>
  <c r="Z215" i="3"/>
  <c r="Z153" i="3"/>
  <c r="Z234" i="3"/>
  <c r="Z223" i="3"/>
  <c r="Z102" i="3"/>
  <c r="Z115" i="3"/>
  <c r="Z172" i="3"/>
  <c r="Z187" i="3"/>
  <c r="Z226" i="3"/>
  <c r="Z170" i="3"/>
  <c r="Z196" i="3"/>
  <c r="Z164" i="3"/>
  <c r="Z188" i="3"/>
  <c r="Z82" i="3"/>
  <c r="Z117" i="3"/>
  <c r="Z189" i="3"/>
  <c r="Z159" i="3"/>
  <c r="Z100" i="3"/>
  <c r="Z58" i="3"/>
  <c r="Z140" i="3"/>
  <c r="Z52" i="3"/>
  <c r="Z167" i="3"/>
  <c r="Z84" i="3"/>
  <c r="Z240" i="3"/>
  <c r="Z200" i="3"/>
  <c r="Z201" i="3"/>
  <c r="Z220" i="3"/>
  <c r="Z101" i="3"/>
  <c r="Z86" i="3"/>
  <c r="Z137" i="3"/>
  <c r="Z121" i="3"/>
  <c r="Z148" i="3"/>
  <c r="Z144" i="3"/>
  <c r="Z138" i="3"/>
  <c r="Z118" i="3"/>
  <c r="Z205" i="3"/>
  <c r="Z141" i="3"/>
  <c r="Z155" i="3"/>
  <c r="Z163" i="3"/>
  <c r="Z192" i="3"/>
  <c r="AA172" i="3"/>
  <c r="AA219" i="3"/>
  <c r="AA240" i="3"/>
  <c r="AA152" i="3"/>
  <c r="AA206" i="3"/>
  <c r="AA179" i="3"/>
  <c r="AA205" i="3"/>
  <c r="AA193" i="3"/>
  <c r="AA224" i="3"/>
  <c r="AA235" i="3"/>
  <c r="AA245" i="3"/>
  <c r="AA167" i="3"/>
  <c r="AA121" i="3"/>
  <c r="AA211" i="3"/>
  <c r="AA173" i="3"/>
  <c r="AA239" i="3"/>
  <c r="AA215" i="3"/>
  <c r="AA84" i="3"/>
  <c r="AA150" i="3"/>
  <c r="AA187" i="3"/>
  <c r="AA209" i="3"/>
  <c r="AA226" i="3"/>
  <c r="AA146" i="3"/>
  <c r="AA82" i="3"/>
  <c r="AA126" i="3"/>
  <c r="AA244" i="3"/>
  <c r="AA207" i="3"/>
  <c r="AA104" i="3"/>
  <c r="AA191" i="3"/>
  <c r="AA156" i="3"/>
  <c r="AA221" i="3"/>
  <c r="AA201" i="3"/>
  <c r="AA196" i="3"/>
  <c r="AA109" i="3"/>
  <c r="AA123" i="3"/>
  <c r="AA149" i="3"/>
  <c r="AA135" i="3"/>
  <c r="AA229" i="3"/>
  <c r="AA154" i="3"/>
  <c r="AA176" i="3"/>
  <c r="AA96" i="3"/>
  <c r="AA234" i="3"/>
  <c r="AA184" i="3"/>
  <c r="AA174" i="3"/>
  <c r="AA138" i="3"/>
  <c r="AA181" i="3"/>
  <c r="AA213" i="3"/>
  <c r="AA128" i="3"/>
  <c r="AA130" i="3"/>
  <c r="AA168" i="3"/>
  <c r="AA232" i="3"/>
  <c r="AA153" i="3"/>
  <c r="AA97" i="3"/>
  <c r="AA112" i="3"/>
  <c r="AA102" i="3"/>
  <c r="AA136" i="3"/>
  <c r="AA144" i="3"/>
  <c r="AA164" i="3"/>
  <c r="AA218" i="3"/>
  <c r="AA228" i="3"/>
  <c r="AA160" i="3"/>
  <c r="AA64" i="3"/>
  <c r="AA189" i="3"/>
  <c r="AA163" i="3"/>
  <c r="AA99" i="3"/>
  <c r="AA220" i="3"/>
  <c r="AA238" i="3"/>
  <c r="AA171" i="3"/>
  <c r="AA177" i="3"/>
  <c r="AA165" i="3"/>
  <c r="AA145" i="3"/>
  <c r="AA58" i="3"/>
  <c r="AA230" i="3"/>
  <c r="AA131" i="3"/>
  <c r="AA129" i="3"/>
  <c r="AA216" i="3"/>
  <c r="AA161" i="3"/>
  <c r="AA158" i="3"/>
  <c r="AA190" i="3"/>
  <c r="AA17" i="3"/>
  <c r="AA118" i="3"/>
  <c r="AA92" i="3"/>
  <c r="AA222" i="3"/>
  <c r="AA227" i="3"/>
  <c r="AA197" i="3"/>
  <c r="AA120" i="3"/>
  <c r="AA115" i="3"/>
  <c r="AA117" i="3"/>
  <c r="AA157" i="3"/>
  <c r="AA100" i="3"/>
  <c r="AA202" i="3"/>
  <c r="AA210" i="3"/>
  <c r="AA192" i="3"/>
  <c r="AA116" i="3"/>
  <c r="AA199" i="3"/>
  <c r="AA76" i="3"/>
  <c r="AA223" i="3"/>
  <c r="AA231" i="3"/>
  <c r="AA87" i="3"/>
  <c r="AA72" i="3"/>
  <c r="AA86" i="3"/>
  <c r="AA217" i="3"/>
  <c r="AA139" i="3"/>
  <c r="AA214" i="3"/>
  <c r="AA212" i="3"/>
  <c r="AA185" i="3"/>
  <c r="AA198" i="3"/>
  <c r="AA237" i="3"/>
  <c r="AA183" i="3"/>
  <c r="AA151" i="3"/>
  <c r="AA111" i="3"/>
  <c r="AA162" i="3"/>
  <c r="AA180" i="3"/>
  <c r="AA188" i="3"/>
  <c r="AA52" i="3"/>
  <c r="AA155" i="3"/>
  <c r="AA225" i="3"/>
  <c r="AA243" i="3"/>
  <c r="AA178" i="3"/>
  <c r="AA119" i="3"/>
  <c r="AA132" i="3"/>
  <c r="AA141" i="3"/>
  <c r="AA127" i="3"/>
  <c r="AA124" i="3"/>
  <c r="AA236" i="3"/>
  <c r="AA203" i="3"/>
  <c r="AA143" i="3"/>
  <c r="AA74" i="3"/>
  <c r="AA159" i="3"/>
  <c r="AA148" i="3"/>
  <c r="AA122" i="3"/>
  <c r="AA242" i="3"/>
  <c r="AA200" i="3"/>
  <c r="AA241" i="3"/>
  <c r="AA175" i="3"/>
  <c r="AA170" i="3"/>
  <c r="AA133" i="3"/>
  <c r="AA140" i="3"/>
  <c r="AA98" i="3"/>
  <c r="AA194" i="3"/>
  <c r="AA233" i="3"/>
  <c r="AA182" i="3"/>
  <c r="AA208" i="3"/>
  <c r="AA195" i="3"/>
  <c r="AA169" i="3"/>
  <c r="AA186" i="3"/>
  <c r="AA204" i="3"/>
  <c r="AA166" i="3"/>
  <c r="AA110" i="3"/>
  <c r="AA105" i="3"/>
  <c r="AA134" i="3"/>
  <c r="AA107" i="3"/>
  <c r="AA137" i="3"/>
  <c r="AA101" i="3"/>
  <c r="AB240" i="3"/>
  <c r="AB235" i="3"/>
  <c r="AB242" i="3"/>
  <c r="AB221" i="3"/>
  <c r="AB159" i="3"/>
  <c r="AB145" i="3"/>
  <c r="AB179" i="3"/>
  <c r="AB185" i="3"/>
  <c r="AB182" i="3"/>
  <c r="AB117" i="3"/>
  <c r="AB234" i="3"/>
  <c r="AB193" i="3"/>
  <c r="AB109" i="3"/>
  <c r="AB138" i="3"/>
  <c r="AB136" i="3"/>
  <c r="AB92" i="3"/>
  <c r="AB162" i="3"/>
  <c r="AB241" i="3"/>
  <c r="AB245" i="3"/>
  <c r="AB197" i="3"/>
  <c r="AB115" i="3"/>
  <c r="AB100" i="3"/>
  <c r="AB225" i="3"/>
  <c r="AB168" i="3"/>
  <c r="AB184" i="3"/>
  <c r="AB219" i="3"/>
  <c r="AB127" i="3"/>
  <c r="AB202" i="3"/>
  <c r="AB196" i="3"/>
  <c r="AB122" i="3"/>
  <c r="AB141" i="3"/>
  <c r="AB97" i="3"/>
  <c r="AB146" i="3"/>
  <c r="AB243" i="3"/>
  <c r="AB17" i="3"/>
  <c r="AB132" i="3"/>
  <c r="AB176" i="3"/>
  <c r="AB160" i="3"/>
  <c r="AB195" i="3"/>
  <c r="AB198" i="3"/>
  <c r="X198" i="3" s="1"/>
  <c r="Y198" i="3" s="1"/>
  <c r="AB199" i="3"/>
  <c r="AB239" i="3"/>
  <c r="AB214" i="3"/>
  <c r="AB58" i="3"/>
  <c r="AB205" i="3"/>
  <c r="AB155" i="3"/>
  <c r="AB87" i="3"/>
  <c r="AB152" i="3"/>
  <c r="AB213" i="3"/>
  <c r="AB130" i="3"/>
  <c r="AB124" i="3"/>
  <c r="AB140" i="3"/>
  <c r="AB99" i="3"/>
  <c r="AB126" i="3"/>
  <c r="AB154" i="3"/>
  <c r="AB143" i="3"/>
  <c r="AB228" i="3"/>
  <c r="AB139" i="3"/>
  <c r="AB98" i="3"/>
  <c r="AB134" i="3"/>
  <c r="AB209" i="3"/>
  <c r="AB227" i="3"/>
  <c r="AB181" i="3"/>
  <c r="AB102" i="3"/>
  <c r="AB82" i="3"/>
  <c r="AB84" i="3"/>
  <c r="AB86" i="3"/>
  <c r="AB211" i="3"/>
  <c r="AB222" i="3"/>
  <c r="AB135" i="3"/>
  <c r="AB174" i="3"/>
  <c r="AB173" i="3"/>
  <c r="AB215" i="3"/>
  <c r="AB217" i="3"/>
  <c r="AB206" i="3"/>
  <c r="AB229" i="3"/>
  <c r="AB178" i="3"/>
  <c r="AB188" i="3"/>
  <c r="AB96" i="3"/>
  <c r="AB131" i="3"/>
  <c r="AB183" i="3"/>
  <c r="AB216" i="3"/>
  <c r="AB157" i="3"/>
  <c r="AB218" i="3"/>
  <c r="AB189" i="3"/>
  <c r="AB236" i="3"/>
  <c r="AB172" i="3"/>
  <c r="AB191" i="3"/>
  <c r="AB163" i="3"/>
  <c r="AB192" i="3"/>
  <c r="AB116" i="3"/>
  <c r="AB203" i="3"/>
  <c r="AB210" i="3"/>
  <c r="AB151" i="3"/>
  <c r="AB76" i="3"/>
  <c r="AB105" i="3"/>
  <c r="AB112" i="3"/>
  <c r="AB128" i="3"/>
  <c r="AB194" i="3"/>
  <c r="AB233" i="3"/>
  <c r="AB64" i="3"/>
  <c r="AB244" i="3"/>
  <c r="AB238" i="3"/>
  <c r="AB187" i="3"/>
  <c r="AB118" i="3"/>
  <c r="AB208" i="3"/>
  <c r="AB161" i="3"/>
  <c r="AB186" i="3"/>
  <c r="AB180" i="3"/>
  <c r="AB52" i="3"/>
  <c r="AB119" i="3"/>
  <c r="AB110" i="3"/>
  <c r="AB223" i="3"/>
  <c r="AB167" i="3"/>
  <c r="AB164" i="3"/>
  <c r="AB170" i="3"/>
  <c r="AB133" i="3"/>
  <c r="AB226" i="3"/>
  <c r="AB171" i="3"/>
  <c r="AB190" i="3"/>
  <c r="AB166" i="3"/>
  <c r="AB72" i="3"/>
  <c r="AB101" i="3"/>
  <c r="AB104" i="3"/>
  <c r="AB107" i="3"/>
  <c r="AB175" i="3"/>
  <c r="AB230" i="3"/>
  <c r="AB232" i="3"/>
  <c r="AB220" i="3"/>
  <c r="AB224" i="3"/>
  <c r="AB212" i="3"/>
  <c r="AB201" i="3"/>
  <c r="AB111" i="3"/>
  <c r="AB74" i="3"/>
  <c r="AB137" i="3"/>
  <c r="AB231" i="3"/>
  <c r="AB121" i="3"/>
  <c r="AB207" i="3"/>
  <c r="AB150" i="3"/>
  <c r="AB144" i="3"/>
  <c r="AB129" i="3"/>
  <c r="AB237" i="3"/>
  <c r="AB169" i="3"/>
  <c r="AB204" i="3"/>
  <c r="AB149" i="3"/>
  <c r="AB120" i="3"/>
  <c r="AB177" i="3"/>
  <c r="AB123" i="3"/>
  <c r="AB156" i="3"/>
  <c r="AB148" i="3"/>
  <c r="AB200" i="3"/>
  <c r="AB153" i="3"/>
  <c r="AB158" i="3"/>
  <c r="AB165" i="3"/>
  <c r="Z75" i="6"/>
  <c r="W75" i="6"/>
  <c r="V75" i="6"/>
  <c r="AC75" i="6"/>
  <c r="AB75" i="6"/>
  <c r="AA75" i="6"/>
  <c r="AC82" i="4"/>
  <c r="AC68" i="4"/>
  <c r="AC71" i="4"/>
  <c r="AC60" i="4"/>
  <c r="AA60" i="4"/>
  <c r="AA68" i="4"/>
  <c r="AA71" i="4"/>
  <c r="AA82" i="4"/>
  <c r="AB71" i="4"/>
  <c r="AB68" i="4"/>
  <c r="AB82" i="4"/>
  <c r="AB60" i="4"/>
  <c r="Z68" i="4"/>
  <c r="Z71" i="4"/>
  <c r="Z60" i="4"/>
  <c r="Z82" i="4"/>
  <c r="W82" i="4"/>
  <c r="W71" i="4"/>
  <c r="W60" i="4"/>
  <c r="W68" i="4"/>
  <c r="V71" i="4"/>
  <c r="V68" i="4"/>
  <c r="V60" i="4"/>
  <c r="V82" i="4"/>
  <c r="AA125" i="3"/>
  <c r="AA95" i="3"/>
  <c r="AB95" i="3"/>
  <c r="AB125" i="3"/>
  <c r="AC95" i="3"/>
  <c r="AC125" i="3"/>
  <c r="V125" i="3"/>
  <c r="V95" i="3"/>
  <c r="W95" i="3"/>
  <c r="W125" i="3"/>
  <c r="Z125" i="3"/>
  <c r="Z95" i="3"/>
  <c r="AB70" i="4"/>
  <c r="W70" i="4"/>
  <c r="AC70" i="4"/>
  <c r="AA70" i="4"/>
  <c r="Z70" i="4"/>
  <c r="V70" i="4"/>
  <c r="AC51" i="6"/>
  <c r="AC67" i="6"/>
  <c r="AC99" i="6"/>
  <c r="AC101" i="6"/>
  <c r="AC62" i="6"/>
  <c r="AC72" i="6"/>
  <c r="AB51" i="6"/>
  <c r="AB99" i="6"/>
  <c r="AB101" i="6"/>
  <c r="AB72" i="6"/>
  <c r="AB67" i="6"/>
  <c r="AB62" i="6"/>
  <c r="AA99" i="6"/>
  <c r="AA101" i="6"/>
  <c r="AA72" i="6"/>
  <c r="AA67" i="6"/>
  <c r="AA62" i="6"/>
  <c r="AA51" i="6"/>
  <c r="X51" i="6" s="1"/>
  <c r="Y51" i="6" s="1"/>
  <c r="Z51" i="6"/>
  <c r="Z99" i="6"/>
  <c r="Z72" i="6"/>
  <c r="Z67" i="6"/>
  <c r="Z101" i="6"/>
  <c r="Z62" i="6"/>
  <c r="W62" i="6"/>
  <c r="W99" i="6"/>
  <c r="W51" i="6"/>
  <c r="W72" i="6"/>
  <c r="W67" i="6"/>
  <c r="W101" i="6"/>
  <c r="V62" i="6"/>
  <c r="V99" i="6"/>
  <c r="V72" i="6"/>
  <c r="V67" i="6"/>
  <c r="V51" i="6"/>
  <c r="V101" i="6"/>
  <c r="AA64" i="4"/>
  <c r="AA45" i="4"/>
  <c r="AA76" i="4"/>
  <c r="V64" i="4"/>
  <c r="V45" i="4"/>
  <c r="V76" i="4"/>
  <c r="AB45" i="4"/>
  <c r="AB76" i="4"/>
  <c r="AB64" i="4"/>
  <c r="Z64" i="4"/>
  <c r="Z45" i="4"/>
  <c r="Z76" i="4"/>
  <c r="AC45" i="4"/>
  <c r="AC64" i="4"/>
  <c r="AC76" i="4"/>
  <c r="W45" i="4"/>
  <c r="W64" i="4"/>
  <c r="W76" i="4"/>
  <c r="AC56" i="5"/>
  <c r="AA56" i="5"/>
  <c r="AB56" i="5"/>
  <c r="Z56" i="5"/>
  <c r="W56" i="5"/>
  <c r="V56" i="5"/>
  <c r="AB40" i="3"/>
  <c r="W6" i="3"/>
  <c r="V42" i="3"/>
  <c r="AB55" i="5"/>
  <c r="AB51" i="5"/>
  <c r="AB54" i="5"/>
  <c r="AB78" i="5"/>
  <c r="AB63" i="5"/>
  <c r="AB41" i="5"/>
  <c r="AB19" i="5"/>
  <c r="AB66" i="5"/>
  <c r="Z54" i="5"/>
  <c r="Z51" i="5"/>
  <c r="Z41" i="5"/>
  <c r="Z78" i="5"/>
  <c r="Z55" i="5"/>
  <c r="Z19" i="5"/>
  <c r="Z66" i="5"/>
  <c r="Z63" i="5"/>
  <c r="V78" i="5"/>
  <c r="V63" i="5"/>
  <c r="V19" i="5"/>
  <c r="V55" i="5"/>
  <c r="V66" i="5"/>
  <c r="V41" i="5"/>
  <c r="V51" i="5"/>
  <c r="V54" i="5"/>
  <c r="AC19" i="5"/>
  <c r="AC78" i="5"/>
  <c r="AC63" i="5"/>
  <c r="AC66" i="5"/>
  <c r="AC54" i="5"/>
  <c r="AC41" i="5"/>
  <c r="AC55" i="5"/>
  <c r="AC51" i="5"/>
  <c r="AA19" i="5"/>
  <c r="AA55" i="5"/>
  <c r="AA51" i="5"/>
  <c r="AA41" i="5"/>
  <c r="AA54" i="5"/>
  <c r="AA78" i="5"/>
  <c r="AA63" i="5"/>
  <c r="AA66" i="5"/>
  <c r="W78" i="5"/>
  <c r="W63" i="5"/>
  <c r="W19" i="5"/>
  <c r="W55" i="5"/>
  <c r="W66" i="5"/>
  <c r="W41" i="5"/>
  <c r="W54" i="5"/>
  <c r="W51" i="5"/>
  <c r="AB34" i="5"/>
  <c r="W29" i="6"/>
  <c r="AC29" i="6"/>
  <c r="AA90" i="3"/>
  <c r="Z13" i="3"/>
  <c r="W33" i="3"/>
  <c r="V6" i="3"/>
  <c r="Z35" i="3"/>
  <c r="W48" i="3"/>
  <c r="AC10" i="3"/>
  <c r="AB54" i="3"/>
  <c r="AB67" i="3"/>
  <c r="AB69" i="3"/>
  <c r="Z91" i="3"/>
  <c r="W69" i="3"/>
  <c r="W54" i="3"/>
  <c r="W67" i="3"/>
  <c r="AC69" i="3"/>
  <c r="AC67" i="3"/>
  <c r="AC54" i="3"/>
  <c r="AA25" i="3"/>
  <c r="V28" i="3"/>
  <c r="Z59" i="3"/>
  <c r="AA7" i="3"/>
  <c r="Z3" i="3"/>
  <c r="Z67" i="3"/>
  <c r="Z69" i="3"/>
  <c r="Z54" i="3"/>
  <c r="AB20" i="3"/>
  <c r="AA67" i="3"/>
  <c r="AA69" i="3"/>
  <c r="AA54" i="3"/>
  <c r="V69" i="3"/>
  <c r="V67" i="3"/>
  <c r="V54" i="3"/>
  <c r="V20" i="3"/>
  <c r="Z21" i="3"/>
  <c r="V19" i="3"/>
  <c r="V50" i="3"/>
  <c r="V70" i="3"/>
  <c r="V45" i="3"/>
  <c r="Z85" i="3"/>
  <c r="V37" i="3"/>
  <c r="Z71" i="3"/>
  <c r="V3" i="3"/>
  <c r="V32" i="4"/>
  <c r="V69" i="5"/>
  <c r="V83" i="5"/>
  <c r="Z42" i="5"/>
  <c r="V24" i="5"/>
  <c r="AB37" i="5"/>
  <c r="AB22" i="5"/>
  <c r="AB45" i="5"/>
  <c r="AC14" i="5"/>
  <c r="V35" i="5"/>
  <c r="V29" i="5"/>
  <c r="AC48" i="5"/>
  <c r="AC11" i="5"/>
  <c r="AA71" i="5"/>
  <c r="AA30" i="5"/>
  <c r="Z77" i="5"/>
  <c r="V52" i="5"/>
  <c r="Z31" i="5"/>
  <c r="V15" i="5"/>
  <c r="V30" i="5"/>
  <c r="V45" i="5"/>
  <c r="V33" i="5"/>
  <c r="AA29" i="6"/>
  <c r="AB29" i="6"/>
  <c r="Z29" i="6"/>
  <c r="V29" i="6"/>
  <c r="AC16" i="6"/>
  <c r="W60" i="6"/>
  <c r="AC96" i="6"/>
  <c r="AC39" i="6"/>
  <c r="W39" i="6"/>
  <c r="W21" i="6"/>
  <c r="AC8" i="5"/>
  <c r="AA8" i="5"/>
  <c r="AB8" i="5"/>
  <c r="Z8" i="5"/>
  <c r="W8" i="5"/>
  <c r="AA35" i="5"/>
  <c r="V8" i="5"/>
  <c r="W14" i="5"/>
  <c r="V34" i="5"/>
  <c r="V60" i="5"/>
  <c r="V21" i="5"/>
  <c r="V44" i="5"/>
  <c r="AB49" i="5"/>
  <c r="V11" i="5"/>
  <c r="AA60" i="5"/>
  <c r="AA44" i="5"/>
  <c r="V50" i="5"/>
  <c r="W68" i="5"/>
  <c r="AA11" i="5"/>
  <c r="AA83" i="5"/>
  <c r="AB15" i="5"/>
  <c r="AB50" i="5"/>
  <c r="AB23" i="5"/>
  <c r="W45" i="5"/>
  <c r="V64" i="5"/>
  <c r="V58" i="5"/>
  <c r="AC26" i="5"/>
  <c r="AB77" i="5"/>
  <c r="Z35" i="6"/>
  <c r="V13" i="6"/>
  <c r="Z16" i="6"/>
  <c r="W96" i="6"/>
  <c r="W43" i="6"/>
  <c r="Z60" i="6"/>
  <c r="AC69" i="6"/>
  <c r="W16" i="6"/>
  <c r="V43" i="6"/>
  <c r="AB69" i="6"/>
  <c r="V16" i="6"/>
  <c r="AB43" i="6"/>
  <c r="AC43" i="6"/>
  <c r="W76" i="6"/>
  <c r="AA69" i="6"/>
  <c r="AA43" i="6"/>
  <c r="V76" i="6"/>
  <c r="V69" i="6"/>
  <c r="Z39" i="6"/>
  <c r="V60" i="6"/>
  <c r="Z96" i="6"/>
  <c r="AB76" i="6"/>
  <c r="AC76" i="6"/>
  <c r="W69" i="6"/>
  <c r="AA76" i="6"/>
  <c r="AB16" i="6"/>
  <c r="AB96" i="6"/>
  <c r="V96" i="6"/>
  <c r="AB60" i="6"/>
  <c r="AB39" i="6"/>
  <c r="V39" i="6"/>
  <c r="AC60" i="6"/>
  <c r="Z76" i="6"/>
  <c r="Z69" i="6"/>
  <c r="AA16" i="6"/>
  <c r="AA96" i="6"/>
  <c r="AA60" i="6"/>
  <c r="AA39" i="6"/>
  <c r="Z43" i="6"/>
  <c r="AC77" i="6"/>
  <c r="AB81" i="6"/>
  <c r="Z7" i="6"/>
  <c r="Z25" i="6"/>
  <c r="Z36" i="6"/>
  <c r="W34" i="6"/>
  <c r="V44" i="6"/>
  <c r="V36" i="6"/>
  <c r="W10" i="6"/>
  <c r="AC45" i="6"/>
  <c r="AA32" i="6"/>
  <c r="AA78" i="6"/>
  <c r="AB47" i="6"/>
  <c r="Z38" i="6"/>
  <c r="Z11" i="6"/>
  <c r="W12" i="6"/>
  <c r="W66" i="6"/>
  <c r="V18" i="6"/>
  <c r="V77" i="6"/>
  <c r="V46" i="6"/>
  <c r="V53" i="6"/>
  <c r="Z39" i="3"/>
  <c r="Z60" i="3"/>
  <c r="Z15" i="3"/>
  <c r="Z25" i="3"/>
  <c r="Z43" i="3"/>
  <c r="W14" i="3"/>
  <c r="W11" i="3"/>
  <c r="W70" i="3"/>
  <c r="W89" i="3"/>
  <c r="W27" i="3"/>
  <c r="V114" i="3"/>
  <c r="V83" i="3"/>
  <c r="V56" i="3"/>
  <c r="V33" i="3"/>
  <c r="V85" i="3"/>
  <c r="V79" i="3"/>
  <c r="V55" i="3"/>
  <c r="V23" i="3"/>
  <c r="AC33" i="3"/>
  <c r="AC53" i="3"/>
  <c r="AB8" i="3"/>
  <c r="AB59" i="3"/>
  <c r="AB78" i="3"/>
  <c r="AA40" i="3"/>
  <c r="AA20" i="3"/>
  <c r="AA10" i="3"/>
  <c r="AC55" i="3"/>
  <c r="AB48" i="3"/>
  <c r="V89" i="3"/>
  <c r="V62" i="3"/>
  <c r="V15" i="3"/>
  <c r="W10" i="3"/>
  <c r="W39" i="3"/>
  <c r="W60" i="3"/>
  <c r="Z80" i="3"/>
  <c r="V43" i="3"/>
  <c r="AA89" i="3"/>
  <c r="V14" i="3"/>
  <c r="V48" i="3"/>
  <c r="W46" i="3"/>
  <c r="V63" i="3"/>
  <c r="V61" i="3"/>
  <c r="V12" i="3"/>
  <c r="V65" i="3"/>
  <c r="V91" i="3"/>
  <c r="V5" i="3"/>
  <c r="AB14" i="3"/>
  <c r="AB80" i="3"/>
  <c r="V78" i="3"/>
  <c r="W103" i="3"/>
  <c r="W5" i="3"/>
  <c r="W85" i="3"/>
  <c r="Z53" i="3"/>
  <c r="Z49" i="3"/>
  <c r="AC71" i="3"/>
  <c r="AC70" i="3"/>
  <c r="AB43" i="3"/>
  <c r="V53" i="3"/>
  <c r="V41" i="3"/>
  <c r="Z56" i="3"/>
  <c r="AA106" i="3"/>
  <c r="V57" i="3"/>
  <c r="AA21" i="3"/>
  <c r="V66" i="3"/>
  <c r="V24" i="3"/>
  <c r="V147" i="3"/>
  <c r="V26" i="3"/>
  <c r="V142" i="3"/>
  <c r="AB6" i="3"/>
  <c r="AB85" i="3"/>
  <c r="V39" i="3"/>
  <c r="V60" i="3"/>
  <c r="V71" i="3"/>
  <c r="W43" i="3"/>
  <c r="Z18" i="3"/>
  <c r="Z83" i="3"/>
  <c r="AC94" i="3"/>
  <c r="AC35" i="3"/>
  <c r="AB25" i="3"/>
  <c r="V35" i="3"/>
  <c r="V103" i="3"/>
  <c r="V32" i="3"/>
  <c r="Z63" i="3"/>
  <c r="V75" i="3"/>
  <c r="W61" i="3"/>
  <c r="Z34" i="3"/>
  <c r="V81" i="3"/>
  <c r="AA39" i="3"/>
  <c r="V7" i="3"/>
  <c r="W78" i="3"/>
  <c r="W15" i="3"/>
  <c r="Z8" i="3"/>
  <c r="AC62" i="3"/>
  <c r="AC15" i="3"/>
  <c r="V8" i="3"/>
  <c r="V25" i="3"/>
  <c r="V9" i="3"/>
  <c r="V59" i="3"/>
  <c r="V106" i="3"/>
  <c r="V46" i="3"/>
  <c r="W4" i="3"/>
  <c r="V73" i="3"/>
  <c r="AA61" i="3"/>
  <c r="V27" i="3"/>
  <c r="V34" i="3"/>
  <c r="V113" i="3"/>
  <c r="V31" i="3"/>
  <c r="AB51" i="3"/>
  <c r="AB16" i="3"/>
  <c r="AA19" i="3"/>
  <c r="Z16" i="3"/>
  <c r="Z12" i="3"/>
  <c r="W93" i="3"/>
  <c r="V29" i="3"/>
  <c r="V38" i="3"/>
  <c r="V68" i="3"/>
  <c r="AA78" i="3"/>
  <c r="AA6" i="3"/>
  <c r="AB49" i="3"/>
  <c r="V94" i="3"/>
  <c r="V40" i="3"/>
  <c r="W41" i="3"/>
  <c r="AA71" i="3"/>
  <c r="AB9" i="3"/>
  <c r="V10" i="3"/>
  <c r="V90" i="3"/>
  <c r="V18" i="3"/>
  <c r="W90" i="3"/>
  <c r="W7" i="3"/>
  <c r="Z103" i="3"/>
  <c r="Z9" i="3"/>
  <c r="V80" i="3"/>
  <c r="V49" i="3"/>
  <c r="V13" i="3"/>
  <c r="V4" i="3"/>
  <c r="V21" i="3"/>
  <c r="V51" i="3"/>
  <c r="V22" i="3"/>
  <c r="AC57" i="3"/>
  <c r="AC3" i="3"/>
  <c r="W47" i="3"/>
  <c r="AB29" i="4"/>
  <c r="Z47" i="4"/>
  <c r="W23" i="4"/>
  <c r="V43" i="4"/>
  <c r="AC32" i="4"/>
  <c r="AC75" i="4"/>
  <c r="AA31" i="4"/>
  <c r="AA57" i="4"/>
  <c r="AB32" i="4"/>
  <c r="Z31" i="4"/>
  <c r="W32" i="4"/>
  <c r="W44" i="4"/>
  <c r="V62" i="4"/>
  <c r="V23" i="4"/>
  <c r="AC43" i="4"/>
  <c r="AA65" i="4"/>
  <c r="AC36" i="6"/>
  <c r="W52" i="6"/>
  <c r="W28" i="3"/>
  <c r="AA24" i="6"/>
  <c r="W54" i="6"/>
  <c r="AA58" i="4"/>
  <c r="AB23" i="4"/>
  <c r="Z40" i="4"/>
  <c r="Z43" i="4"/>
  <c r="AA50" i="4"/>
  <c r="AA19" i="6"/>
  <c r="W37" i="6"/>
  <c r="V26" i="5"/>
  <c r="AA36" i="3"/>
  <c r="Z57" i="6"/>
  <c r="V66" i="6"/>
  <c r="AB38" i="4"/>
  <c r="Z4" i="6"/>
  <c r="V68" i="6"/>
  <c r="W42" i="6"/>
  <c r="V23" i="5"/>
  <c r="AB29" i="5"/>
  <c r="AA72" i="5"/>
  <c r="V45" i="6"/>
  <c r="Z66" i="6"/>
  <c r="V35" i="6"/>
  <c r="W8" i="6"/>
  <c r="Z10" i="6"/>
  <c r="V20" i="5"/>
  <c r="AB48" i="5"/>
  <c r="AB69" i="5"/>
  <c r="AA21" i="5"/>
  <c r="V27" i="4"/>
  <c r="W4" i="6"/>
  <c r="Z61" i="6"/>
  <c r="AC59" i="3"/>
  <c r="AC25" i="5"/>
  <c r="AB35" i="3"/>
  <c r="V88" i="3"/>
  <c r="V44" i="3"/>
  <c r="V108" i="3"/>
  <c r="V36" i="3"/>
  <c r="AC52" i="6"/>
  <c r="AB44" i="6"/>
  <c r="Z15" i="6"/>
  <c r="Z45" i="6"/>
  <c r="W33" i="6"/>
  <c r="V44" i="4"/>
  <c r="AA56" i="6"/>
  <c r="V36" i="5"/>
  <c r="V53" i="4"/>
  <c r="AB49" i="6"/>
  <c r="AA44" i="4"/>
  <c r="AB7" i="3"/>
  <c r="AB42" i="3"/>
  <c r="V93" i="3"/>
  <c r="V47" i="3"/>
  <c r="V30" i="3"/>
  <c r="V77" i="3"/>
  <c r="W48" i="4"/>
  <c r="V31" i="4"/>
  <c r="AC31" i="5"/>
  <c r="AA25" i="5"/>
  <c r="AB9" i="5"/>
  <c r="AB53" i="5"/>
  <c r="AB65" i="5"/>
  <c r="Z36" i="5"/>
  <c r="Z47" i="5"/>
  <c r="AC12" i="5"/>
  <c r="AC49" i="4"/>
  <c r="AC4" i="5"/>
  <c r="AA77" i="3"/>
  <c r="AA113" i="3"/>
  <c r="V16" i="3"/>
  <c r="AB63" i="6"/>
  <c r="Z23" i="6"/>
  <c r="W61" i="6"/>
  <c r="W49" i="6"/>
  <c r="AC5" i="4"/>
  <c r="AA47" i="4"/>
  <c r="Z25" i="4"/>
  <c r="W61" i="4"/>
  <c r="AC11" i="6"/>
  <c r="AB12" i="3"/>
  <c r="W16" i="3"/>
  <c r="AC86" i="6"/>
  <c r="AA33" i="6"/>
  <c r="AC73" i="6"/>
  <c r="AB86" i="6"/>
  <c r="AC24" i="6"/>
  <c r="AC5" i="6"/>
  <c r="AA59" i="6"/>
  <c r="AA34" i="6"/>
  <c r="AB77" i="6"/>
  <c r="AB56" i="6"/>
  <c r="AB42" i="6"/>
  <c r="AB23" i="6"/>
  <c r="AC37" i="6"/>
  <c r="AB3" i="6"/>
  <c r="AC63" i="6"/>
  <c r="AC32" i="6"/>
  <c r="AC46" i="6"/>
  <c r="AC25" i="6"/>
  <c r="AC28" i="6"/>
  <c r="AC19" i="6"/>
  <c r="AC15" i="6"/>
  <c r="AC94" i="6"/>
  <c r="AC61" i="6"/>
  <c r="AC31" i="6"/>
  <c r="AC22" i="6"/>
  <c r="AC4" i="6"/>
  <c r="AC56" i="6"/>
  <c r="AC10" i="6"/>
  <c r="AC33" i="6"/>
  <c r="AC21" i="6"/>
  <c r="AC18" i="6"/>
  <c r="AC68" i="6"/>
  <c r="AC23" i="6"/>
  <c r="AC57" i="6"/>
  <c r="AC30" i="6"/>
  <c r="AC49" i="6"/>
  <c r="AC44" i="6"/>
  <c r="AC17" i="6"/>
  <c r="AC14" i="6"/>
  <c r="AC81" i="6"/>
  <c r="AC78" i="6"/>
  <c r="AC53" i="6"/>
  <c r="AC66" i="6"/>
  <c r="AC54" i="6"/>
  <c r="AC34" i="6"/>
  <c r="AC41" i="6"/>
  <c r="AC47" i="6"/>
  <c r="AC26" i="6"/>
  <c r="AC13" i="6"/>
  <c r="AC35" i="6"/>
  <c r="AC12" i="6"/>
  <c r="AC83" i="6"/>
  <c r="AA3" i="6"/>
  <c r="AA25" i="6"/>
  <c r="AA38" i="6"/>
  <c r="AA46" i="6"/>
  <c r="AA37" i="6"/>
  <c r="AA47" i="6"/>
  <c r="AA86" i="6"/>
  <c r="AA4" i="6"/>
  <c r="AA52" i="6"/>
  <c r="AA40" i="6"/>
  <c r="AA64" i="6"/>
  <c r="AA50" i="6"/>
  <c r="AA23" i="6"/>
  <c r="AA53" i="6"/>
  <c r="AA44" i="6"/>
  <c r="AA26" i="6"/>
  <c r="AA18" i="6"/>
  <c r="AA8" i="6"/>
  <c r="AA63" i="6"/>
  <c r="AA5" i="6"/>
  <c r="AA73" i="6"/>
  <c r="AA54" i="6"/>
  <c r="AA81" i="6"/>
  <c r="AA27" i="6"/>
  <c r="AA15" i="6"/>
  <c r="AA66" i="6"/>
  <c r="AA6" i="6"/>
  <c r="AA61" i="6"/>
  <c r="AA12" i="6"/>
  <c r="AA77" i="6"/>
  <c r="AA21" i="6"/>
  <c r="AA45" i="6"/>
  <c r="AA83" i="6"/>
  <c r="AA9" i="6"/>
  <c r="AA11" i="6"/>
  <c r="AA14" i="6"/>
  <c r="AA68" i="6"/>
  <c r="AA17" i="6"/>
  <c r="AA22" i="6"/>
  <c r="AA57" i="6"/>
  <c r="AC8" i="6"/>
  <c r="AA30" i="6"/>
  <c r="AA35" i="6"/>
  <c r="AA13" i="6"/>
  <c r="AA49" i="6"/>
  <c r="AA10" i="6"/>
  <c r="AB59" i="6"/>
  <c r="AC6" i="6"/>
  <c r="AC50" i="6"/>
  <c r="AC27" i="6"/>
  <c r="AA31" i="6"/>
  <c r="AA41" i="6"/>
  <c r="AB12" i="6"/>
  <c r="AC59" i="6"/>
  <c r="AA42" i="6"/>
  <c r="AB26" i="6"/>
  <c r="AA48" i="6"/>
  <c r="AB27" i="6"/>
  <c r="AC42" i="6"/>
  <c r="AB31" i="6"/>
  <c r="AB57" i="6"/>
  <c r="AA36" i="6"/>
  <c r="AC30" i="3"/>
  <c r="AC38" i="3"/>
  <c r="AC19" i="3"/>
  <c r="AC106" i="3"/>
  <c r="AC8" i="3"/>
  <c r="AC103" i="3"/>
  <c r="AC60" i="3"/>
  <c r="AC89" i="3"/>
  <c r="AC56" i="3"/>
  <c r="AC7" i="3"/>
  <c r="AC31" i="3"/>
  <c r="AC26" i="3"/>
  <c r="AC24" i="3"/>
  <c r="AC32" i="3"/>
  <c r="AC40" i="3"/>
  <c r="AC14" i="3"/>
  <c r="AC25" i="3"/>
  <c r="AC6" i="3"/>
  <c r="AC20" i="3"/>
  <c r="AC78" i="3"/>
  <c r="AC11" i="3"/>
  <c r="AC68" i="3"/>
  <c r="AC108" i="3"/>
  <c r="AC28" i="3"/>
  <c r="AC93" i="3"/>
  <c r="AC27" i="3"/>
  <c r="AC4" i="3"/>
  <c r="AC13" i="3"/>
  <c r="AC37" i="3"/>
  <c r="AC44" i="3"/>
  <c r="AC23" i="3"/>
  <c r="AC91" i="3"/>
  <c r="AC34" i="3"/>
  <c r="AC66" i="3"/>
  <c r="AC73" i="3"/>
  <c r="AC42" i="3"/>
  <c r="AC41" i="3"/>
  <c r="AC48" i="3"/>
  <c r="AC39" i="3"/>
  <c r="AC90" i="3"/>
  <c r="AC80" i="3"/>
  <c r="AC36" i="3"/>
  <c r="AC88" i="3"/>
  <c r="AC65" i="3"/>
  <c r="AC22" i="3"/>
  <c r="AC51" i="3"/>
  <c r="AC63" i="3"/>
  <c r="AC83" i="3"/>
  <c r="AC79" i="3"/>
  <c r="AC43" i="3"/>
  <c r="AC85" i="3"/>
  <c r="AC18" i="3"/>
  <c r="AB77" i="3"/>
  <c r="AB88" i="3"/>
  <c r="AB113" i="3"/>
  <c r="AB65" i="3"/>
  <c r="AB22" i="3"/>
  <c r="AB5" i="3"/>
  <c r="AB33" i="3"/>
  <c r="AB103" i="3"/>
  <c r="AB79" i="3"/>
  <c r="AB18" i="3"/>
  <c r="AB29" i="3"/>
  <c r="AB55" i="3"/>
  <c r="AB142" i="3"/>
  <c r="AB114" i="3"/>
  <c r="AB81" i="3"/>
  <c r="AB24" i="3"/>
  <c r="AB4" i="3"/>
  <c r="AB15" i="3"/>
  <c r="AB71" i="3"/>
  <c r="AB45" i="3"/>
  <c r="AB31" i="3"/>
  <c r="AB26" i="3"/>
  <c r="AB147" i="3"/>
  <c r="AB21" i="3"/>
  <c r="AB39" i="3"/>
  <c r="AB56" i="3"/>
  <c r="AB11" i="3"/>
  <c r="AB68" i="3"/>
  <c r="AB108" i="3"/>
  <c r="AB28" i="3"/>
  <c r="AB47" i="3"/>
  <c r="AB19" i="3"/>
  <c r="AB75" i="3"/>
  <c r="AB32" i="3"/>
  <c r="AB41" i="3"/>
  <c r="AB53" i="3"/>
  <c r="AB94" i="3"/>
  <c r="AB83" i="3"/>
  <c r="AB37" i="3"/>
  <c r="AB44" i="3"/>
  <c r="AB23" i="3"/>
  <c r="AB91" i="3"/>
  <c r="AB34" i="3"/>
  <c r="AB61" i="3"/>
  <c r="AB57" i="3"/>
  <c r="AB46" i="3"/>
  <c r="AB60" i="3"/>
  <c r="AB3" i="3"/>
  <c r="AB10" i="3"/>
  <c r="AB90" i="3"/>
  <c r="AB106" i="3"/>
  <c r="AC14" i="4"/>
  <c r="AC17" i="4"/>
  <c r="AC50" i="5"/>
  <c r="Z30" i="6"/>
  <c r="V46" i="4"/>
  <c r="AA94" i="6"/>
  <c r="V94" i="6"/>
  <c r="AC9" i="3"/>
  <c r="AC61" i="3"/>
  <c r="AC5" i="3"/>
  <c r="AC45" i="3"/>
  <c r="AC77" i="3"/>
  <c r="AC75" i="3"/>
  <c r="AC113" i="3"/>
  <c r="AC21" i="3"/>
  <c r="AC47" i="3"/>
  <c r="AC49" i="3"/>
  <c r="AC147" i="3"/>
  <c r="AB62" i="3"/>
  <c r="AB36" i="3"/>
  <c r="AB93" i="3"/>
  <c r="AB63" i="3"/>
  <c r="AB70" i="3"/>
  <c r="AB73" i="3"/>
  <c r="AB66" i="3"/>
  <c r="AB50" i="3"/>
  <c r="AB89" i="3"/>
  <c r="AB13" i="3"/>
  <c r="AB27" i="3"/>
  <c r="Z94" i="6"/>
  <c r="Z64" i="6"/>
  <c r="Z48" i="6"/>
  <c r="Z32" i="6"/>
  <c r="Z8" i="6"/>
  <c r="Z77" i="6"/>
  <c r="Z83" i="6"/>
  <c r="Z33" i="6"/>
  <c r="Z78" i="6"/>
  <c r="Z37" i="6"/>
  <c r="Z40" i="6"/>
  <c r="Z9" i="6"/>
  <c r="Z18" i="6"/>
  <c r="Z34" i="6"/>
  <c r="Z81" i="6"/>
  <c r="Z44" i="6"/>
  <c r="Z17" i="6"/>
  <c r="Z28" i="6"/>
  <c r="Z53" i="6"/>
  <c r="Z59" i="6"/>
  <c r="Z54" i="6"/>
  <c r="Z6" i="6"/>
  <c r="Z42" i="6"/>
  <c r="Z56" i="6"/>
  <c r="Z68" i="6"/>
  <c r="Z26" i="6"/>
  <c r="Z21" i="6"/>
  <c r="Z52" i="6"/>
  <c r="Z19" i="6"/>
  <c r="W94" i="6"/>
  <c r="W9" i="6"/>
  <c r="W17" i="6"/>
  <c r="W35" i="6"/>
  <c r="W7" i="6"/>
  <c r="W38" i="6"/>
  <c r="W6" i="6"/>
  <c r="W47" i="6"/>
  <c r="W24" i="6"/>
  <c r="W15" i="6"/>
  <c r="W83" i="6"/>
  <c r="W48" i="6"/>
  <c r="W23" i="6"/>
  <c r="W46" i="6"/>
  <c r="W11" i="6"/>
  <c r="W26" i="6"/>
  <c r="W3" i="6"/>
  <c r="W64" i="6"/>
  <c r="W32" i="6"/>
  <c r="W14" i="6"/>
  <c r="W63" i="6"/>
  <c r="W56" i="6"/>
  <c r="W20" i="6"/>
  <c r="W13" i="6"/>
  <c r="W77" i="6"/>
  <c r="W31" i="6"/>
  <c r="W22" i="6"/>
  <c r="W50" i="6"/>
  <c r="W36" i="6"/>
  <c r="W5" i="6"/>
  <c r="V7" i="6"/>
  <c r="V78" i="6"/>
  <c r="V15" i="6"/>
  <c r="V10" i="6"/>
  <c r="V54" i="6"/>
  <c r="V12" i="6"/>
  <c r="V14" i="6"/>
  <c r="V20" i="6"/>
  <c r="V64" i="6"/>
  <c r="V17" i="6"/>
  <c r="V32" i="6"/>
  <c r="V21" i="6"/>
  <c r="V24" i="6"/>
  <c r="V56" i="6"/>
  <c r="V40" i="6"/>
  <c r="V25" i="6"/>
  <c r="V28" i="6"/>
  <c r="V34" i="6"/>
  <c r="V4" i="6"/>
  <c r="V6" i="6"/>
  <c r="V38" i="6"/>
  <c r="V22" i="6"/>
  <c r="V52" i="6"/>
  <c r="V47" i="6"/>
  <c r="V31" i="6"/>
  <c r="V5" i="6"/>
  <c r="V48" i="6"/>
  <c r="V9" i="6"/>
  <c r="V30" i="6"/>
  <c r="V50" i="6"/>
  <c r="V59" i="6"/>
  <c r="V8" i="6"/>
  <c r="AC62" i="4"/>
  <c r="AC7" i="4"/>
  <c r="AC47" i="4"/>
  <c r="AC31" i="4"/>
  <c r="AC38" i="4"/>
  <c r="AC74" i="4"/>
  <c r="AC9" i="4"/>
  <c r="AC65" i="4"/>
  <c r="AC13" i="4"/>
  <c r="AC34" i="4"/>
  <c r="AC50" i="4"/>
  <c r="AC21" i="4"/>
  <c r="AC30" i="4"/>
  <c r="AC41" i="4"/>
  <c r="AC29" i="4"/>
  <c r="AC56" i="4"/>
  <c r="AC27" i="4"/>
  <c r="AC8" i="4"/>
  <c r="AC53" i="4"/>
  <c r="AC19" i="4"/>
  <c r="AC24" i="4"/>
  <c r="AC58" i="4"/>
  <c r="AC4" i="4"/>
  <c r="AC54" i="4"/>
  <c r="AC57" i="4"/>
  <c r="AC42" i="4"/>
  <c r="AC25" i="4"/>
  <c r="AC10" i="4"/>
  <c r="AC11" i="4"/>
  <c r="AC26" i="4"/>
  <c r="AC36" i="4"/>
  <c r="AC35" i="4"/>
  <c r="AC15" i="4"/>
  <c r="AC48" i="4"/>
  <c r="AC72" i="4"/>
  <c r="AC37" i="4"/>
  <c r="AA56" i="4"/>
  <c r="AA27" i="4"/>
  <c r="AA32" i="4"/>
  <c r="AA63" i="4"/>
  <c r="AA4" i="4"/>
  <c r="AA75" i="4"/>
  <c r="AA53" i="4"/>
  <c r="AA7" i="4"/>
  <c r="AA13" i="4"/>
  <c r="AA24" i="4"/>
  <c r="AA28" i="4"/>
  <c r="AA8" i="4"/>
  <c r="AA35" i="4"/>
  <c r="AA37" i="4"/>
  <c r="AA33" i="4"/>
  <c r="AA18" i="4"/>
  <c r="AA34" i="4"/>
  <c r="AA69" i="4"/>
  <c r="AA26" i="4"/>
  <c r="AA9" i="4"/>
  <c r="AA54" i="4"/>
  <c r="AA14" i="4"/>
  <c r="AA36" i="4"/>
  <c r="AA62" i="4"/>
  <c r="AA49" i="4"/>
  <c r="AA17" i="4"/>
  <c r="AA40" i="4"/>
  <c r="AA42" i="4"/>
  <c r="AA61" i="4"/>
  <c r="AA10" i="4"/>
  <c r="AA5" i="4"/>
  <c r="AA41" i="4"/>
  <c r="AA15" i="4"/>
  <c r="AA72" i="4"/>
  <c r="AB12" i="4"/>
  <c r="AB28" i="4"/>
  <c r="AB49" i="4"/>
  <c r="AB42" i="4"/>
  <c r="AB72" i="4"/>
  <c r="AB36" i="4"/>
  <c r="AB41" i="4"/>
  <c r="AB40" i="4"/>
  <c r="AB56" i="4"/>
  <c r="AB27" i="4"/>
  <c r="AB14" i="4"/>
  <c r="AB5" i="4"/>
  <c r="AB4" i="4"/>
  <c r="AB7" i="4"/>
  <c r="AB48" i="4"/>
  <c r="AB11" i="4"/>
  <c r="AB34" i="4"/>
  <c r="AB8" i="4"/>
  <c r="AB50" i="4"/>
  <c r="AB15" i="4"/>
  <c r="AB31" i="4"/>
  <c r="AB30" i="4"/>
  <c r="AB37" i="4"/>
  <c r="AB53" i="4"/>
  <c r="AB47" i="4"/>
  <c r="AB13" i="4"/>
  <c r="AB35" i="4"/>
  <c r="AB17" i="4"/>
  <c r="AB43" i="4"/>
  <c r="AB69" i="4"/>
  <c r="AB57" i="4"/>
  <c r="AB19" i="4"/>
  <c r="AB21" i="4"/>
  <c r="AB26" i="4"/>
  <c r="AB54" i="4"/>
  <c r="AB44" i="4"/>
  <c r="Z29" i="4"/>
  <c r="Z10" i="4"/>
  <c r="Z18" i="4"/>
  <c r="Z75" i="4"/>
  <c r="Z35" i="4"/>
  <c r="Z13" i="4"/>
  <c r="Z14" i="4"/>
  <c r="Z34" i="4"/>
  <c r="Z7" i="4"/>
  <c r="Z57" i="4"/>
  <c r="Z63" i="4"/>
  <c r="Z42" i="4"/>
  <c r="Z56" i="4"/>
  <c r="Z28" i="4"/>
  <c r="Z49" i="4"/>
  <c r="Z69" i="4"/>
  <c r="Z21" i="4"/>
  <c r="Z54" i="4"/>
  <c r="Z53" i="4"/>
  <c r="Z37" i="4"/>
  <c r="Z32" i="4"/>
  <c r="Z46" i="4"/>
  <c r="Z15" i="4"/>
  <c r="Z12" i="4"/>
  <c r="Z58" i="4"/>
  <c r="Z19" i="4"/>
  <c r="Z48" i="4"/>
  <c r="Z4" i="4"/>
  <c r="Z11" i="4"/>
  <c r="Z17" i="4"/>
  <c r="Z50" i="4"/>
  <c r="Z24" i="4"/>
  <c r="Z27" i="4"/>
  <c r="Z62" i="4"/>
  <c r="Z65" i="4"/>
  <c r="Z41" i="4"/>
  <c r="Z72" i="4"/>
  <c r="Z36" i="4"/>
  <c r="Z8" i="4"/>
  <c r="Z44" i="4"/>
  <c r="Z26" i="4"/>
  <c r="V12" i="4"/>
  <c r="V58" i="4"/>
  <c r="V69" i="4"/>
  <c r="V14" i="4"/>
  <c r="V5" i="4"/>
  <c r="V33" i="4"/>
  <c r="V40" i="4"/>
  <c r="V17" i="4"/>
  <c r="V41" i="4"/>
  <c r="V56" i="4"/>
  <c r="V28" i="4"/>
  <c r="V49" i="4"/>
  <c r="V63" i="4"/>
  <c r="V37" i="4"/>
  <c r="V21" i="4"/>
  <c r="V8" i="4"/>
  <c r="V35" i="4"/>
  <c r="V54" i="4"/>
  <c r="V65" i="4"/>
  <c r="V75" i="4"/>
  <c r="V19" i="4"/>
  <c r="V42" i="4"/>
  <c r="V61" i="4"/>
  <c r="V57" i="4"/>
  <c r="V72" i="4"/>
  <c r="V36" i="4"/>
  <c r="V48" i="4"/>
  <c r="V11" i="4"/>
  <c r="V26" i="4"/>
  <c r="V29" i="4"/>
  <c r="V10" i="4"/>
  <c r="V18" i="4"/>
  <c r="V15" i="4"/>
  <c r="V7" i="4"/>
  <c r="V50" i="4"/>
  <c r="AA7" i="5"/>
  <c r="AA48" i="5"/>
  <c r="AA34" i="5"/>
  <c r="AA6" i="5"/>
  <c r="AA38" i="5"/>
  <c r="AA64" i="5"/>
  <c r="AA33" i="5"/>
  <c r="AA50" i="5"/>
  <c r="AA17" i="5"/>
  <c r="AA5" i="5"/>
  <c r="AA46" i="5"/>
  <c r="AA10" i="5"/>
  <c r="AA68" i="5"/>
  <c r="AA61" i="5"/>
  <c r="AA22" i="5"/>
  <c r="AA3" i="5"/>
  <c r="AA36" i="5"/>
  <c r="AA16" i="5"/>
  <c r="AA14" i="5"/>
  <c r="AA4" i="5"/>
  <c r="AA12" i="5"/>
  <c r="AA9" i="5"/>
  <c r="AA24" i="5"/>
  <c r="AA53" i="5"/>
  <c r="AA58" i="5"/>
  <c r="AA67" i="5"/>
  <c r="Z5" i="5"/>
  <c r="Z48" i="5"/>
  <c r="Z23" i="5"/>
  <c r="Z65" i="5"/>
  <c r="Z32" i="5"/>
  <c r="Z64" i="5"/>
  <c r="Z60" i="5"/>
  <c r="Z7" i="5"/>
  <c r="Z12" i="5"/>
  <c r="Z46" i="5"/>
  <c r="Z20" i="5"/>
  <c r="Z26" i="5"/>
  <c r="Z37" i="5"/>
  <c r="Z72" i="5"/>
  <c r="Z71" i="5"/>
  <c r="Z18" i="5"/>
  <c r="Z39" i="5"/>
  <c r="Z30" i="5"/>
  <c r="Z25" i="5"/>
  <c r="Z33" i="5"/>
  <c r="Z14" i="5"/>
  <c r="Z49" i="5"/>
  <c r="Z10" i="5"/>
  <c r="Z4" i="5"/>
  <c r="Z69" i="5"/>
  <c r="Z52" i="5"/>
  <c r="Z27" i="5"/>
  <c r="Z53" i="5"/>
  <c r="Z29" i="5"/>
  <c r="Z15" i="5"/>
  <c r="Z22" i="5"/>
  <c r="Z6" i="5"/>
  <c r="Z13" i="5"/>
  <c r="Z61" i="5"/>
  <c r="Z45" i="5"/>
  <c r="Z68" i="5"/>
  <c r="Z67" i="5"/>
  <c r="Z34" i="5"/>
  <c r="Z35" i="5"/>
  <c r="Z3" i="5"/>
  <c r="W5" i="5"/>
  <c r="W38" i="5"/>
  <c r="W12" i="5"/>
  <c r="W64" i="5"/>
  <c r="W23" i="5"/>
  <c r="W50" i="5"/>
  <c r="W11" i="5"/>
  <c r="W26" i="5"/>
  <c r="W28" i="5"/>
  <c r="W65" i="5"/>
  <c r="W20" i="5"/>
  <c r="W43" i="5"/>
  <c r="W25" i="5"/>
  <c r="W10" i="5"/>
  <c r="W17" i="5"/>
  <c r="W71" i="5"/>
  <c r="W9" i="5"/>
  <c r="W22" i="5"/>
  <c r="W48" i="5"/>
  <c r="W52" i="5"/>
  <c r="W7" i="5"/>
  <c r="W46" i="5"/>
  <c r="W33" i="5"/>
  <c r="W29" i="5"/>
  <c r="W67" i="5"/>
  <c r="W58" i="5"/>
  <c r="W42" i="5"/>
  <c r="W72" i="5"/>
  <c r="W4" i="5"/>
  <c r="W16" i="5"/>
  <c r="W32" i="5"/>
  <c r="W36" i="5"/>
  <c r="W83" i="5"/>
  <c r="W24" i="5"/>
  <c r="W49" i="5"/>
  <c r="W47" i="5"/>
  <c r="W18" i="5"/>
  <c r="W39" i="5"/>
  <c r="W13" i="5"/>
  <c r="W15" i="5"/>
  <c r="W3" i="5"/>
  <c r="W77" i="5"/>
  <c r="W35" i="5"/>
  <c r="W30" i="5"/>
  <c r="W61" i="5"/>
  <c r="V10" i="5"/>
  <c r="V7" i="5"/>
  <c r="V48" i="5"/>
  <c r="V46" i="5"/>
  <c r="V31" i="5"/>
  <c r="V6" i="5"/>
  <c r="V38" i="5"/>
  <c r="V37" i="5"/>
  <c r="V72" i="5"/>
  <c r="V13" i="5"/>
  <c r="V18" i="5"/>
  <c r="V39" i="5"/>
  <c r="V12" i="5"/>
  <c r="V28" i="5"/>
  <c r="V43" i="5"/>
  <c r="V47" i="5"/>
  <c r="V9" i="5"/>
  <c r="V71" i="5"/>
  <c r="V16" i="5"/>
  <c r="V67" i="5"/>
  <c r="V5" i="5"/>
  <c r="V4" i="5"/>
  <c r="V49" i="5"/>
  <c r="V3" i="5"/>
  <c r="V65" i="5"/>
  <c r="V53" i="5"/>
  <c r="V42" i="5"/>
  <c r="AC71" i="5"/>
  <c r="AC16" i="5"/>
  <c r="AC65" i="5"/>
  <c r="AC18" i="5"/>
  <c r="AC7" i="5"/>
  <c r="AC33" i="5"/>
  <c r="AC15" i="5"/>
  <c r="AC32" i="5"/>
  <c r="AC21" i="5"/>
  <c r="AC9" i="5"/>
  <c r="AC83" i="5"/>
  <c r="AC52" i="5"/>
  <c r="AC42" i="5"/>
  <c r="AC28" i="5"/>
  <c r="AC5" i="5"/>
  <c r="AC3" i="5"/>
  <c r="AC17" i="5"/>
  <c r="AC22" i="5"/>
  <c r="AC53" i="5"/>
  <c r="AC68" i="5"/>
  <c r="AC37" i="5"/>
  <c r="AC10" i="5"/>
  <c r="AC29" i="5"/>
  <c r="AC34" i="5"/>
  <c r="AC47" i="5"/>
  <c r="AC58" i="5"/>
  <c r="AC61" i="5"/>
  <c r="AC44" i="5"/>
  <c r="AC64" i="5"/>
  <c r="AC77" i="5"/>
  <c r="AC69" i="5"/>
  <c r="AC30" i="5"/>
  <c r="AC20" i="5"/>
  <c r="AC43" i="5"/>
  <c r="W14" i="4"/>
  <c r="W34" i="4"/>
  <c r="W8" i="4"/>
  <c r="W57" i="4"/>
  <c r="W25" i="4"/>
  <c r="W54" i="4"/>
  <c r="W10" i="4"/>
  <c r="W11" i="4"/>
  <c r="W7" i="4"/>
  <c r="W19" i="4"/>
  <c r="W21" i="4"/>
  <c r="W41" i="4"/>
  <c r="W30" i="4"/>
  <c r="W62" i="4"/>
  <c r="W72" i="4"/>
  <c r="W38" i="4"/>
  <c r="W50" i="4"/>
  <c r="W31" i="4"/>
  <c r="W65" i="4"/>
  <c r="W40" i="4"/>
  <c r="W29" i="4"/>
  <c r="W36" i="4"/>
  <c r="W13" i="4"/>
  <c r="W26" i="4"/>
  <c r="W15" i="4"/>
  <c r="W43" i="4"/>
  <c r="W49" i="4"/>
  <c r="W74" i="4"/>
  <c r="W69" i="4"/>
  <c r="W9" i="4"/>
  <c r="W5" i="4"/>
  <c r="W4" i="4"/>
  <c r="W17" i="4"/>
  <c r="W47" i="4"/>
  <c r="AB9" i="6"/>
  <c r="AB54" i="6"/>
  <c r="AB35" i="6"/>
  <c r="AB48" i="6"/>
  <c r="AB32" i="6"/>
  <c r="AB33" i="6"/>
  <c r="AB18" i="6"/>
  <c r="AB40" i="6"/>
  <c r="AB38" i="6"/>
  <c r="AB21" i="6"/>
  <c r="AB45" i="6"/>
  <c r="AB22" i="6"/>
  <c r="AB4" i="6"/>
  <c r="AB8" i="6"/>
  <c r="AB6" i="6"/>
  <c r="AB41" i="6"/>
  <c r="AB61" i="6"/>
  <c r="AB5" i="6"/>
  <c r="AB78" i="6"/>
  <c r="AB39" i="5"/>
  <c r="AB4" i="5"/>
  <c r="AB12" i="5"/>
  <c r="AB6" i="5"/>
  <c r="AB7" i="5"/>
  <c r="AB46" i="5"/>
  <c r="AB30" i="5"/>
  <c r="AB60" i="5"/>
  <c r="AB24" i="5"/>
  <c r="AB42" i="5"/>
  <c r="AB68" i="5"/>
  <c r="AB43" i="5"/>
  <c r="AB26" i="5"/>
  <c r="AB13" i="5"/>
  <c r="AB17" i="5"/>
  <c r="AB28" i="5"/>
  <c r="AB72" i="5"/>
  <c r="AB61" i="5"/>
  <c r="AB20" i="5"/>
  <c r="AB47" i="5"/>
  <c r="AA37" i="3"/>
  <c r="AA44" i="3"/>
  <c r="AA23" i="3"/>
  <c r="AA91" i="3"/>
  <c r="AA34" i="3"/>
  <c r="AA51" i="3"/>
  <c r="AA73" i="3"/>
  <c r="AA57" i="3"/>
  <c r="AA32" i="3"/>
  <c r="AA14" i="3"/>
  <c r="AA33" i="3"/>
  <c r="AA3" i="3"/>
  <c r="AA30" i="3"/>
  <c r="AA38" i="3"/>
  <c r="AA12" i="3"/>
  <c r="AA66" i="3"/>
  <c r="AA70" i="3"/>
  <c r="AA43" i="3"/>
  <c r="AA8" i="3"/>
  <c r="AA62" i="3"/>
  <c r="AA29" i="3"/>
  <c r="AA55" i="3"/>
  <c r="AA142" i="3"/>
  <c r="AA114" i="3"/>
  <c r="AA81" i="3"/>
  <c r="AA50" i="3"/>
  <c r="AA63" i="3"/>
  <c r="AA35" i="3"/>
  <c r="AA41" i="3"/>
  <c r="AA56" i="3"/>
  <c r="AA80" i="3"/>
  <c r="AA31" i="3"/>
  <c r="AA26" i="3"/>
  <c r="AA42" i="3"/>
  <c r="AA46" i="3"/>
  <c r="AA60" i="3"/>
  <c r="AA59" i="3"/>
  <c r="AA85" i="3"/>
  <c r="AA83" i="3"/>
  <c r="AA11" i="3"/>
  <c r="AA68" i="3"/>
  <c r="AA108" i="3"/>
  <c r="AA28" i="3"/>
  <c r="AA93" i="3"/>
  <c r="AA27" i="3"/>
  <c r="AA24" i="3"/>
  <c r="AA4" i="3"/>
  <c r="AA13" i="3"/>
  <c r="AA48" i="3"/>
  <c r="AA15" i="3"/>
  <c r="AA103" i="3"/>
  <c r="AA79" i="3"/>
  <c r="AA94" i="3"/>
  <c r="AA18" i="3"/>
  <c r="Z11" i="3"/>
  <c r="Z68" i="3"/>
  <c r="Z108" i="3"/>
  <c r="Z28" i="3"/>
  <c r="Z47" i="3"/>
  <c r="Z51" i="3"/>
  <c r="Z75" i="3"/>
  <c r="Z42" i="3"/>
  <c r="Z79" i="3"/>
  <c r="Z20" i="3"/>
  <c r="Z78" i="3"/>
  <c r="Z77" i="3"/>
  <c r="Z88" i="3"/>
  <c r="Z113" i="3"/>
  <c r="Z65" i="3"/>
  <c r="Z22" i="3"/>
  <c r="Z4" i="3"/>
  <c r="Z57" i="3"/>
  <c r="Z32" i="3"/>
  <c r="Z90" i="3"/>
  <c r="Z30" i="3"/>
  <c r="Z38" i="3"/>
  <c r="Z46" i="3"/>
  <c r="Z94" i="3"/>
  <c r="Z6" i="3"/>
  <c r="Z29" i="3"/>
  <c r="Z55" i="3"/>
  <c r="Z142" i="3"/>
  <c r="Z114" i="3"/>
  <c r="Z81" i="3"/>
  <c r="Z24" i="3"/>
  <c r="Z61" i="3"/>
  <c r="Z40" i="3"/>
  <c r="Z33" i="3"/>
  <c r="Z48" i="3"/>
  <c r="Z10" i="3"/>
  <c r="Z45" i="3"/>
  <c r="Z31" i="3"/>
  <c r="Z26" i="3"/>
  <c r="Z147" i="3"/>
  <c r="Z19" i="3"/>
  <c r="Z7" i="3"/>
  <c r="Z106" i="3"/>
  <c r="Z41" i="3"/>
  <c r="Z5" i="3"/>
  <c r="AB19" i="6"/>
  <c r="Z14" i="6"/>
  <c r="Z86" i="6"/>
  <c r="W68" i="6"/>
  <c r="W81" i="6"/>
  <c r="V26" i="6"/>
  <c r="V41" i="6"/>
  <c r="V73" i="6"/>
  <c r="AC63" i="4"/>
  <c r="AC33" i="4"/>
  <c r="AC18" i="4"/>
  <c r="AC61" i="4"/>
  <c r="AC46" i="4"/>
  <c r="AA25" i="4"/>
  <c r="AA30" i="4"/>
  <c r="AA74" i="4"/>
  <c r="AA38" i="4"/>
  <c r="AA23" i="4"/>
  <c r="AB63" i="4"/>
  <c r="AB33" i="4"/>
  <c r="AB18" i="4"/>
  <c r="AB61" i="4"/>
  <c r="AB46" i="4"/>
  <c r="AB75" i="4"/>
  <c r="Z30" i="4"/>
  <c r="Z74" i="4"/>
  <c r="Z38" i="4"/>
  <c r="Z23" i="4"/>
  <c r="W63" i="4"/>
  <c r="W33" i="4"/>
  <c r="W18" i="4"/>
  <c r="W46" i="4"/>
  <c r="W42" i="4"/>
  <c r="W75" i="4"/>
  <c r="V25" i="4"/>
  <c r="V30" i="4"/>
  <c r="V74" i="4"/>
  <c r="V47" i="4"/>
  <c r="V38" i="4"/>
  <c r="AC49" i="5"/>
  <c r="AC67" i="5"/>
  <c r="AC27" i="5"/>
  <c r="AC72" i="5"/>
  <c r="AC23" i="5"/>
  <c r="AC24" i="5"/>
  <c r="AC35" i="5"/>
  <c r="AA26" i="5"/>
  <c r="AA42" i="5"/>
  <c r="AA29" i="5"/>
  <c r="AB52" i="5"/>
  <c r="AB16" i="5"/>
  <c r="Z28" i="5"/>
  <c r="Z17" i="5"/>
  <c r="Z43" i="5"/>
  <c r="Z11" i="5"/>
  <c r="W37" i="5"/>
  <c r="W69" i="5"/>
  <c r="W34" i="5"/>
  <c r="W60" i="5"/>
  <c r="W21" i="5"/>
  <c r="W44" i="5"/>
  <c r="V68" i="5"/>
  <c r="V61" i="5"/>
  <c r="V22" i="5"/>
  <c r="V32" i="5"/>
  <c r="AC69" i="4"/>
  <c r="AC46" i="5"/>
  <c r="AC9" i="6"/>
  <c r="AC48" i="6"/>
  <c r="AC38" i="6"/>
  <c r="AC64" i="6"/>
  <c r="AC38" i="5"/>
  <c r="AC39" i="5"/>
  <c r="AB65" i="4"/>
  <c r="AB62" i="4"/>
  <c r="W27" i="4"/>
  <c r="W58" i="4"/>
  <c r="W28" i="4"/>
  <c r="W28" i="6"/>
  <c r="W56" i="4"/>
  <c r="W24" i="4"/>
  <c r="W12" i="4"/>
  <c r="W25" i="6"/>
  <c r="AB94" i="6"/>
  <c r="AB7" i="6"/>
  <c r="AB83" i="6"/>
  <c r="AB20" i="6"/>
  <c r="AB5" i="5"/>
  <c r="AB18" i="5"/>
  <c r="AB10" i="5"/>
  <c r="AC142" i="3"/>
  <c r="AA9" i="3"/>
  <c r="AA5" i="3"/>
  <c r="AA53" i="3"/>
  <c r="AA45" i="3"/>
  <c r="AA75" i="3"/>
  <c r="AA47" i="3"/>
  <c r="AA49" i="3"/>
  <c r="AA147" i="3"/>
  <c r="Z62" i="3"/>
  <c r="Z14" i="3"/>
  <c r="Z36" i="3"/>
  <c r="Z93" i="3"/>
  <c r="Z70" i="3"/>
  <c r="Z73" i="3"/>
  <c r="Z66" i="3"/>
  <c r="Z50" i="3"/>
  <c r="Z89" i="3"/>
  <c r="Z27" i="3"/>
  <c r="W31" i="3"/>
  <c r="W26" i="3"/>
  <c r="W147" i="3"/>
  <c r="W19" i="3"/>
  <c r="W63" i="3"/>
  <c r="W59" i="3"/>
  <c r="W40" i="3"/>
  <c r="W37" i="3"/>
  <c r="W44" i="3"/>
  <c r="W23" i="3"/>
  <c r="W91" i="3"/>
  <c r="W34" i="3"/>
  <c r="W66" i="3"/>
  <c r="W42" i="3"/>
  <c r="W32" i="3"/>
  <c r="W36" i="3"/>
  <c r="W88" i="3"/>
  <c r="W113" i="3"/>
  <c r="W65" i="3"/>
  <c r="W22" i="3"/>
  <c r="W24" i="3"/>
  <c r="W73" i="3"/>
  <c r="W13" i="3"/>
  <c r="W79" i="3"/>
  <c r="W71" i="3"/>
  <c r="W30" i="3"/>
  <c r="W38" i="3"/>
  <c r="W51" i="3"/>
  <c r="W21" i="3"/>
  <c r="W57" i="3"/>
  <c r="W80" i="3"/>
  <c r="W83" i="3"/>
  <c r="W25" i="3"/>
  <c r="W56" i="3"/>
  <c r="W3" i="3"/>
  <c r="W62" i="3"/>
  <c r="W8" i="3"/>
  <c r="W29" i="3"/>
  <c r="W55" i="3"/>
  <c r="W142" i="3"/>
  <c r="W114" i="3"/>
  <c r="W81" i="3"/>
  <c r="W50" i="3"/>
  <c r="W12" i="3"/>
  <c r="W18" i="3"/>
  <c r="W49" i="3"/>
  <c r="W106" i="3"/>
  <c r="W94" i="3"/>
  <c r="W20" i="3"/>
  <c r="W35" i="3"/>
  <c r="AB10" i="6"/>
  <c r="Z13" i="6"/>
  <c r="Z50" i="6"/>
  <c r="V27" i="6"/>
  <c r="V37" i="6"/>
  <c r="V63" i="6"/>
  <c r="W41" i="6"/>
  <c r="W18" i="6"/>
  <c r="W19" i="6"/>
  <c r="W59" i="6"/>
  <c r="Z49" i="6"/>
  <c r="AB50" i="6"/>
  <c r="AB15" i="6"/>
  <c r="AB3" i="5"/>
  <c r="AB67" i="5"/>
  <c r="AB35" i="5"/>
  <c r="AB11" i="5"/>
  <c r="AB36" i="5"/>
  <c r="AA65" i="5"/>
  <c r="AA32" i="5"/>
  <c r="AA47" i="5"/>
  <c r="AA48" i="4"/>
  <c r="Z61" i="4"/>
  <c r="AB25" i="4"/>
  <c r="Z9" i="5"/>
  <c r="W27" i="5"/>
  <c r="V23" i="6"/>
  <c r="AB30" i="6"/>
  <c r="Z44" i="5"/>
  <c r="AA39" i="5"/>
  <c r="AB58" i="4"/>
  <c r="AA12" i="4"/>
  <c r="AC6" i="5"/>
  <c r="Z3" i="6"/>
  <c r="AC50" i="3"/>
  <c r="AC114" i="3"/>
  <c r="AB38" i="3"/>
  <c r="AB30" i="3"/>
  <c r="W9" i="3"/>
  <c r="W53" i="3"/>
  <c r="W45" i="3"/>
  <c r="W77" i="3"/>
  <c r="W75" i="3"/>
  <c r="AB13" i="6"/>
  <c r="Z27" i="6"/>
  <c r="V49" i="6"/>
  <c r="V81" i="6"/>
  <c r="W44" i="6"/>
  <c r="W45" i="6"/>
  <c r="W73" i="6"/>
  <c r="W30" i="6"/>
  <c r="Z31" i="6"/>
  <c r="Z63" i="6"/>
  <c r="AB68" i="6"/>
  <c r="AB73" i="6"/>
  <c r="AB46" i="6"/>
  <c r="V77" i="5"/>
  <c r="V25" i="5"/>
  <c r="V17" i="5"/>
  <c r="V14" i="5"/>
  <c r="V27" i="5"/>
  <c r="AB64" i="5"/>
  <c r="AB31" i="5"/>
  <c r="AB25" i="5"/>
  <c r="AB14" i="5"/>
  <c r="AB58" i="5"/>
  <c r="AA49" i="5"/>
  <c r="AA15" i="5"/>
  <c r="AA20" i="5"/>
  <c r="AA28" i="5"/>
  <c r="AA21" i="4"/>
  <c r="V34" i="4"/>
  <c r="W37" i="4"/>
  <c r="Z9" i="4"/>
  <c r="AB9" i="4"/>
  <c r="Z24" i="5"/>
  <c r="Z58" i="5"/>
  <c r="AC36" i="5"/>
  <c r="Z38" i="5"/>
  <c r="V24" i="4"/>
  <c r="W40" i="6"/>
  <c r="W6" i="5"/>
  <c r="AA65" i="3"/>
  <c r="AC81" i="3"/>
  <c r="AA88" i="3"/>
  <c r="W68" i="3"/>
  <c r="AB36" i="6"/>
  <c r="Z41" i="6"/>
  <c r="Z24" i="6"/>
  <c r="V86" i="6"/>
  <c r="V42" i="6"/>
  <c r="V57" i="6"/>
  <c r="AC44" i="4"/>
  <c r="W86" i="6"/>
  <c r="W57" i="6"/>
  <c r="W78" i="6"/>
  <c r="Z73" i="6"/>
  <c r="Z46" i="6"/>
  <c r="AB11" i="6"/>
  <c r="AB52" i="6"/>
  <c r="AB53" i="6"/>
  <c r="AB33" i="5"/>
  <c r="AB27" i="5"/>
  <c r="AB83" i="5"/>
  <c r="AA13" i="5"/>
  <c r="AA37" i="5"/>
  <c r="AA23" i="5"/>
  <c r="AA52" i="5"/>
  <c r="AA27" i="5"/>
  <c r="AA19" i="4"/>
  <c r="W53" i="4"/>
  <c r="Z5" i="4"/>
  <c r="AB10" i="4"/>
  <c r="V9" i="4"/>
  <c r="Z16" i="5"/>
  <c r="Z83" i="5"/>
  <c r="AC45" i="5"/>
  <c r="V11" i="6"/>
  <c r="W27" i="6"/>
  <c r="AC40" i="4"/>
  <c r="Z21" i="5"/>
  <c r="AC13" i="5"/>
  <c r="AC46" i="3"/>
  <c r="AB24" i="4"/>
  <c r="AA18" i="5"/>
  <c r="AA20" i="6"/>
  <c r="AA22" i="3"/>
  <c r="Z23" i="3"/>
  <c r="Z44" i="3"/>
  <c r="Z37" i="3"/>
  <c r="W108" i="3"/>
  <c r="AC16" i="3"/>
  <c r="AB34" i="6"/>
  <c r="Z12" i="6"/>
  <c r="Z5" i="6"/>
  <c r="V33" i="6"/>
  <c r="V19" i="6"/>
  <c r="W53" i="6"/>
  <c r="Z22" i="6"/>
  <c r="Z47" i="6"/>
  <c r="AB37" i="6"/>
  <c r="AB66" i="6"/>
  <c r="AB14" i="6"/>
  <c r="AA43" i="4"/>
  <c r="AB71" i="5"/>
  <c r="AB44" i="5"/>
  <c r="AB32" i="5"/>
  <c r="AB21" i="5"/>
  <c r="AA31" i="5"/>
  <c r="AA45" i="5"/>
  <c r="AA77" i="5"/>
  <c r="AA69" i="5"/>
  <c r="AA43" i="5"/>
  <c r="V13" i="4"/>
  <c r="AC23" i="4"/>
  <c r="V4" i="4"/>
  <c r="W35" i="4"/>
  <c r="Z33" i="4"/>
  <c r="AB74" i="4"/>
  <c r="AA29" i="4"/>
  <c r="Z50" i="5"/>
  <c r="W31" i="5"/>
  <c r="W53" i="5"/>
  <c r="AB24" i="6"/>
  <c r="AB17" i="6"/>
  <c r="V61" i="6"/>
  <c r="AA11" i="4"/>
  <c r="AC60" i="5"/>
  <c r="AA46" i="4"/>
  <c r="AB64" i="6"/>
  <c r="AB38" i="5"/>
  <c r="AB28" i="6"/>
  <c r="AC12" i="3"/>
  <c r="V3" i="6"/>
  <c r="AC3" i="6"/>
  <c r="AA7" i="6"/>
  <c r="AB25" i="6"/>
  <c r="V83" i="6"/>
  <c r="AC12" i="4"/>
  <c r="AC29" i="3"/>
  <c r="AA16" i="3"/>
  <c r="AC28" i="4"/>
  <c r="AA28" i="6"/>
  <c r="Z20" i="6"/>
  <c r="AC40" i="6"/>
  <c r="AC7" i="6"/>
  <c r="AC20" i="6"/>
  <c r="V11" i="3"/>
  <c r="AC66" i="4"/>
  <c r="AC22" i="4"/>
  <c r="AC3" i="4"/>
  <c r="AC20" i="4"/>
  <c r="AC6" i="4"/>
  <c r="AA66" i="4"/>
  <c r="AA22" i="4"/>
  <c r="AA3" i="4"/>
  <c r="AA20" i="4"/>
  <c r="AA6" i="4"/>
  <c r="AB66" i="4"/>
  <c r="AB22" i="4"/>
  <c r="AB3" i="4"/>
  <c r="AB20" i="4"/>
  <c r="AB6" i="4"/>
  <c r="Z66" i="4"/>
  <c r="Z22" i="4"/>
  <c r="Z3" i="4"/>
  <c r="Z20" i="4"/>
  <c r="Z6" i="4"/>
  <c r="W66" i="4"/>
  <c r="W22" i="4"/>
  <c r="W3" i="4"/>
  <c r="W20" i="4"/>
  <c r="W6" i="4"/>
  <c r="V66" i="4"/>
  <c r="V22" i="4"/>
  <c r="V3" i="4"/>
  <c r="V20" i="4"/>
  <c r="V6" i="4"/>
  <c r="AC16" i="4"/>
  <c r="AB16" i="4"/>
  <c r="AA16" i="4"/>
  <c r="Z16" i="4"/>
  <c r="W16" i="4"/>
  <c r="V16" i="4"/>
  <c r="U147" i="6" l="1"/>
  <c r="X112" i="6"/>
  <c r="Y112" i="6" s="1"/>
  <c r="X138" i="6"/>
  <c r="Y138" i="6" s="1"/>
  <c r="X145" i="6"/>
  <c r="Y145" i="6" s="1"/>
  <c r="X126" i="6"/>
  <c r="Y126" i="6" s="1"/>
  <c r="X108" i="6"/>
  <c r="Y108" i="6" s="1"/>
  <c r="X142" i="6"/>
  <c r="Y142" i="6" s="1"/>
  <c r="X135" i="6"/>
  <c r="Y135" i="6" s="1"/>
  <c r="U93" i="6"/>
  <c r="U85" i="6"/>
  <c r="U106" i="6"/>
  <c r="U145" i="6"/>
  <c r="U55" i="6"/>
  <c r="U143" i="6"/>
  <c r="X84" i="6"/>
  <c r="Y84" i="6" s="1"/>
  <c r="X55" i="6"/>
  <c r="Y55" i="6" s="1"/>
  <c r="X93" i="6"/>
  <c r="Y93" i="6" s="1"/>
  <c r="X79" i="6"/>
  <c r="Y79" i="6" s="1"/>
  <c r="X105" i="6"/>
  <c r="Y105" i="6" s="1"/>
  <c r="X119" i="6"/>
  <c r="Y119" i="6" s="1"/>
  <c r="X104" i="6"/>
  <c r="Y104" i="6" s="1"/>
  <c r="X130" i="6"/>
  <c r="Y130" i="6" s="1"/>
  <c r="X70" i="6"/>
  <c r="Y70" i="6" s="1"/>
  <c r="X125" i="6"/>
  <c r="Y125" i="6" s="1"/>
  <c r="U80" i="6"/>
  <c r="U79" i="6"/>
  <c r="U134" i="6"/>
  <c r="X136" i="6"/>
  <c r="Y136" i="6" s="1"/>
  <c r="X128" i="6"/>
  <c r="Y128" i="6" s="1"/>
  <c r="X97" i="6"/>
  <c r="Y97" i="6" s="1"/>
  <c r="X114" i="6"/>
  <c r="Y114" i="6" s="1"/>
  <c r="X111" i="6"/>
  <c r="Y111" i="6" s="1"/>
  <c r="U130" i="6"/>
  <c r="U100" i="6"/>
  <c r="U82" i="6"/>
  <c r="U97" i="6"/>
  <c r="K78" i="8" s="1"/>
  <c r="U140" i="6"/>
  <c r="X149" i="6"/>
  <c r="Y149" i="6" s="1"/>
  <c r="X100" i="6"/>
  <c r="Y100" i="6" s="1"/>
  <c r="X109" i="6"/>
  <c r="Y109" i="6" s="1"/>
  <c r="X127" i="6"/>
  <c r="Y127" i="6" s="1"/>
  <c r="X58" i="6"/>
  <c r="Y58" i="6" s="1"/>
  <c r="X129" i="6"/>
  <c r="Y129" i="6" s="1"/>
  <c r="X144" i="6"/>
  <c r="Y144" i="6" s="1"/>
  <c r="X80" i="6"/>
  <c r="Y80" i="6" s="1"/>
  <c r="X115" i="6"/>
  <c r="Y115" i="6" s="1"/>
  <c r="X148" i="6"/>
  <c r="Y148" i="6" s="1"/>
  <c r="X91" i="6"/>
  <c r="Y91" i="6" s="1"/>
  <c r="X95" i="6"/>
  <c r="Y95" i="6" s="1"/>
  <c r="U113" i="6"/>
  <c r="U110" i="6"/>
  <c r="K83" i="8" s="1"/>
  <c r="X118" i="6"/>
  <c r="Y118" i="6" s="1"/>
  <c r="X89" i="6"/>
  <c r="Y89" i="6" s="1"/>
  <c r="U87" i="6"/>
  <c r="U107" i="6"/>
  <c r="U116" i="6"/>
  <c r="U139" i="6"/>
  <c r="U124" i="6"/>
  <c r="U71" i="6"/>
  <c r="K85" i="8" s="1"/>
  <c r="U126" i="6"/>
  <c r="X103" i="6"/>
  <c r="Y103" i="6" s="1"/>
  <c r="X124" i="6"/>
  <c r="Y124" i="6" s="1"/>
  <c r="X98" i="6"/>
  <c r="Y98" i="6" s="1"/>
  <c r="X133" i="6"/>
  <c r="Y133" i="6" s="1"/>
  <c r="X82" i="6"/>
  <c r="Y82" i="6" s="1"/>
  <c r="X92" i="6"/>
  <c r="Y92" i="6" s="1"/>
  <c r="X143" i="6"/>
  <c r="Y143" i="6" s="1"/>
  <c r="X106" i="6"/>
  <c r="Y106" i="6" s="1"/>
  <c r="X131" i="6"/>
  <c r="Y131" i="6" s="1"/>
  <c r="X140" i="6"/>
  <c r="Y140" i="6" s="1"/>
  <c r="U108" i="6"/>
  <c r="U125" i="6"/>
  <c r="X132" i="6"/>
  <c r="Y132" i="6" s="1"/>
  <c r="X90" i="6"/>
  <c r="Y90" i="6" s="1"/>
  <c r="X71" i="6"/>
  <c r="Y71" i="6" s="1"/>
  <c r="X141" i="6"/>
  <c r="Y141" i="6" s="1"/>
  <c r="U136" i="6"/>
  <c r="U89" i="6"/>
  <c r="U65" i="6"/>
  <c r="U133" i="6"/>
  <c r="U102" i="6"/>
  <c r="U123" i="6"/>
  <c r="U144" i="6"/>
  <c r="U104" i="6"/>
  <c r="U111" i="6"/>
  <c r="U109" i="6"/>
  <c r="U141" i="6"/>
  <c r="X74" i="6"/>
  <c r="Y74" i="6" s="1"/>
  <c r="X139" i="6"/>
  <c r="Y139" i="6" s="1"/>
  <c r="X102" i="6"/>
  <c r="Y102" i="6" s="1"/>
  <c r="X88" i="6"/>
  <c r="Y88" i="6" s="1"/>
  <c r="X122" i="6"/>
  <c r="Y122" i="6" s="1"/>
  <c r="X123" i="6"/>
  <c r="Y123" i="6" s="1"/>
  <c r="X117" i="6"/>
  <c r="Y117" i="6" s="1"/>
  <c r="X137" i="6"/>
  <c r="Y137" i="6" s="1"/>
  <c r="X120" i="6"/>
  <c r="Y120" i="6" s="1"/>
  <c r="X146" i="6"/>
  <c r="Y146" i="6" s="1"/>
  <c r="X116" i="6"/>
  <c r="Y116" i="6" s="1"/>
  <c r="U100" i="5"/>
  <c r="X101" i="5"/>
  <c r="Y101" i="5" s="1"/>
  <c r="X89" i="5"/>
  <c r="Y89" i="5" s="1"/>
  <c r="X62" i="5"/>
  <c r="Y62" i="5" s="1"/>
  <c r="X115" i="5"/>
  <c r="Y115" i="5" s="1"/>
  <c r="X73" i="5"/>
  <c r="Y73" i="5" s="1"/>
  <c r="X110" i="5"/>
  <c r="Y110" i="5" s="1"/>
  <c r="X91" i="5"/>
  <c r="Y91" i="5" s="1"/>
  <c r="U117" i="5"/>
  <c r="U107" i="5"/>
  <c r="U121" i="5"/>
  <c r="U120" i="5"/>
  <c r="U80" i="5"/>
  <c r="U102" i="5"/>
  <c r="U96" i="5"/>
  <c r="U118" i="5"/>
  <c r="X104" i="5"/>
  <c r="Y104" i="5" s="1"/>
  <c r="X81" i="5"/>
  <c r="Y81" i="5" s="1"/>
  <c r="X113" i="5"/>
  <c r="Y113" i="5" s="1"/>
  <c r="X107" i="5"/>
  <c r="Y107" i="5" s="1"/>
  <c r="X117" i="5"/>
  <c r="Y117" i="5" s="1"/>
  <c r="X93" i="5"/>
  <c r="Y93" i="5" s="1"/>
  <c r="U113" i="5"/>
  <c r="U106" i="5"/>
  <c r="U86" i="5"/>
  <c r="U114" i="5"/>
  <c r="U97" i="5"/>
  <c r="U111" i="5"/>
  <c r="U57" i="5"/>
  <c r="X103" i="5"/>
  <c r="Y103" i="5" s="1"/>
  <c r="U90" i="5"/>
  <c r="U73" i="5"/>
  <c r="I73" i="8" s="1"/>
  <c r="X92" i="5"/>
  <c r="Y92" i="5" s="1"/>
  <c r="X122" i="5"/>
  <c r="Y122" i="5" s="1"/>
  <c r="X123" i="5"/>
  <c r="Y123" i="5" s="1"/>
  <c r="X75" i="5"/>
  <c r="Y75" i="5" s="1"/>
  <c r="X118" i="5"/>
  <c r="Y118" i="5" s="1"/>
  <c r="U84" i="5"/>
  <c r="U119" i="5"/>
  <c r="U122" i="5"/>
  <c r="U115" i="5"/>
  <c r="U103" i="5"/>
  <c r="U108" i="5"/>
  <c r="U110" i="5"/>
  <c r="U124" i="5"/>
  <c r="U94" i="5"/>
  <c r="U93" i="5"/>
  <c r="U104" i="5"/>
  <c r="X40" i="5"/>
  <c r="Y40" i="5" s="1"/>
  <c r="U116" i="5"/>
  <c r="X108" i="5"/>
  <c r="Y108" i="5" s="1"/>
  <c r="X76" i="5"/>
  <c r="Y76" i="5" s="1"/>
  <c r="X87" i="5"/>
  <c r="Y87" i="5" s="1"/>
  <c r="X85" i="5"/>
  <c r="Y85" i="5" s="1"/>
  <c r="X82" i="5"/>
  <c r="Y82" i="5" s="1"/>
  <c r="X95" i="5"/>
  <c r="Y95" i="5" s="1"/>
  <c r="U91" i="5"/>
  <c r="U75" i="5"/>
  <c r="U74" i="5"/>
  <c r="U109" i="5"/>
  <c r="U76" i="5"/>
  <c r="U105" i="5"/>
  <c r="U59" i="5"/>
  <c r="U98" i="5"/>
  <c r="I74" i="8" s="1"/>
  <c r="X79" i="5"/>
  <c r="Y79" i="5" s="1"/>
  <c r="U120" i="4"/>
  <c r="X45" i="4"/>
  <c r="Y45" i="4" s="1"/>
  <c r="U90" i="4"/>
  <c r="U59" i="4"/>
  <c r="U143" i="4"/>
  <c r="U175" i="4"/>
  <c r="U119" i="4"/>
  <c r="U89" i="4"/>
  <c r="U155" i="4"/>
  <c r="U118" i="4"/>
  <c r="U108" i="4"/>
  <c r="U123" i="4"/>
  <c r="U154" i="4"/>
  <c r="U171" i="4"/>
  <c r="X115" i="4"/>
  <c r="Y115" i="4" s="1"/>
  <c r="X127" i="4"/>
  <c r="Y127" i="4" s="1"/>
  <c r="X111" i="4"/>
  <c r="Y111" i="4" s="1"/>
  <c r="X168" i="4"/>
  <c r="Y168" i="4" s="1"/>
  <c r="X132" i="4"/>
  <c r="Y132" i="4" s="1"/>
  <c r="X96" i="4"/>
  <c r="Y96" i="4" s="1"/>
  <c r="X143" i="4"/>
  <c r="Y143" i="4" s="1"/>
  <c r="X150" i="4"/>
  <c r="Y150" i="4" s="1"/>
  <c r="X179" i="4"/>
  <c r="Y179" i="4" s="1"/>
  <c r="X172" i="4"/>
  <c r="Y172" i="4" s="1"/>
  <c r="X73" i="4"/>
  <c r="Y73" i="4" s="1"/>
  <c r="X137" i="4"/>
  <c r="Y137" i="4" s="1"/>
  <c r="X160" i="4"/>
  <c r="Y160" i="4" s="1"/>
  <c r="U134" i="4"/>
  <c r="U79" i="4"/>
  <c r="G77" i="8" s="1"/>
  <c r="U181" i="4"/>
  <c r="U150" i="4"/>
  <c r="X119" i="4"/>
  <c r="Y119" i="4" s="1"/>
  <c r="X126" i="4"/>
  <c r="Y126" i="4" s="1"/>
  <c r="U115" i="4"/>
  <c r="U111" i="4"/>
  <c r="U132" i="4"/>
  <c r="U131" i="4"/>
  <c r="U138" i="4"/>
  <c r="U168" i="4"/>
  <c r="U163" i="4"/>
  <c r="U184" i="4"/>
  <c r="U101" i="4"/>
  <c r="U172" i="4"/>
  <c r="X77" i="4"/>
  <c r="Y77" i="4" s="1"/>
  <c r="X93" i="4"/>
  <c r="Y93" i="4" s="1"/>
  <c r="X156" i="4"/>
  <c r="Y156" i="4" s="1"/>
  <c r="X148" i="4"/>
  <c r="Y148" i="4" s="1"/>
  <c r="X162" i="4"/>
  <c r="Y162" i="4" s="1"/>
  <c r="X141" i="4"/>
  <c r="Y141" i="4" s="1"/>
  <c r="X189" i="4"/>
  <c r="Y189" i="4" s="1"/>
  <c r="X124" i="4"/>
  <c r="Y124" i="4" s="1"/>
  <c r="X78" i="4"/>
  <c r="Y78" i="4" s="1"/>
  <c r="X106" i="4"/>
  <c r="Y106" i="4" s="1"/>
  <c r="X136" i="4"/>
  <c r="Y136" i="4" s="1"/>
  <c r="X87" i="4"/>
  <c r="Y87" i="4" s="1"/>
  <c r="X118" i="4"/>
  <c r="Y118" i="4" s="1"/>
  <c r="X178" i="4"/>
  <c r="Y178" i="4" s="1"/>
  <c r="X152" i="4"/>
  <c r="Y152" i="4" s="1"/>
  <c r="X86" i="4"/>
  <c r="Y86" i="4" s="1"/>
  <c r="X91" i="4"/>
  <c r="Y91" i="4" s="1"/>
  <c r="U91" i="4"/>
  <c r="U117" i="4"/>
  <c r="U106" i="4"/>
  <c r="U88" i="4"/>
  <c r="U39" i="4"/>
  <c r="U189" i="4"/>
  <c r="U170" i="4"/>
  <c r="U142" i="4"/>
  <c r="U176" i="4"/>
  <c r="U93" i="4"/>
  <c r="U162" i="4"/>
  <c r="U105" i="4"/>
  <c r="U136" i="4"/>
  <c r="U130" i="4"/>
  <c r="U182" i="4"/>
  <c r="X105" i="4"/>
  <c r="Y105" i="4" s="1"/>
  <c r="X161" i="4"/>
  <c r="Y161" i="4" s="1"/>
  <c r="X149" i="4"/>
  <c r="Y149" i="4" s="1"/>
  <c r="X144" i="4"/>
  <c r="Y144" i="4" s="1"/>
  <c r="X85" i="4"/>
  <c r="Y85" i="4" s="1"/>
  <c r="X97" i="4"/>
  <c r="Y97" i="4" s="1"/>
  <c r="X180" i="4"/>
  <c r="Y180" i="4" s="1"/>
  <c r="X159" i="4"/>
  <c r="Y159" i="4" s="1"/>
  <c r="X98" i="4"/>
  <c r="Y98" i="4" s="1"/>
  <c r="X171" i="4"/>
  <c r="Y171" i="4" s="1"/>
  <c r="X102" i="4"/>
  <c r="Y102" i="4" s="1"/>
  <c r="X67" i="4"/>
  <c r="Y67" i="4" s="1"/>
  <c r="U161" i="4"/>
  <c r="U179" i="4"/>
  <c r="U85" i="4"/>
  <c r="U73" i="4"/>
  <c r="G71" i="8" s="1"/>
  <c r="X187" i="4"/>
  <c r="Y187" i="4" s="1"/>
  <c r="U77" i="4"/>
  <c r="G75" i="8" s="1"/>
  <c r="U92" i="4"/>
  <c r="U173" i="4"/>
  <c r="U169" i="4"/>
  <c r="U165" i="4"/>
  <c r="U167" i="4"/>
  <c r="U104" i="4"/>
  <c r="U81" i="4"/>
  <c r="G79" i="8" s="1"/>
  <c r="U139" i="4"/>
  <c r="U80" i="4"/>
  <c r="G78" i="8" s="1"/>
  <c r="U152" i="4"/>
  <c r="U180" i="4"/>
  <c r="U144" i="4"/>
  <c r="U55" i="4"/>
  <c r="U127" i="4"/>
  <c r="X133" i="4"/>
  <c r="Y133" i="4" s="1"/>
  <c r="X99" i="4"/>
  <c r="Y99" i="4" s="1"/>
  <c r="X122" i="4"/>
  <c r="Y122" i="4" s="1"/>
  <c r="X166" i="4"/>
  <c r="Y166" i="4" s="1"/>
  <c r="X90" i="4"/>
  <c r="Y90" i="4" s="1"/>
  <c r="X110" i="4"/>
  <c r="Y110" i="4" s="1"/>
  <c r="X116" i="4"/>
  <c r="Y116" i="4" s="1"/>
  <c r="X182" i="4"/>
  <c r="Y182" i="4" s="1"/>
  <c r="X112" i="4"/>
  <c r="Y112" i="4" s="1"/>
  <c r="X94" i="4"/>
  <c r="Y94" i="4" s="1"/>
  <c r="X183" i="4"/>
  <c r="Y183" i="4" s="1"/>
  <c r="X158" i="4"/>
  <c r="Y158" i="4" s="1"/>
  <c r="X128" i="4"/>
  <c r="Y128" i="4" s="1"/>
  <c r="X120" i="4"/>
  <c r="Y120" i="4" s="1"/>
  <c r="X100" i="4"/>
  <c r="Y100" i="4" s="1"/>
  <c r="X82" i="4"/>
  <c r="Y82" i="4" s="1"/>
  <c r="X95" i="3"/>
  <c r="Y95" i="3" s="1"/>
  <c r="X186" i="3"/>
  <c r="Y186" i="3" s="1"/>
  <c r="X244" i="3"/>
  <c r="Y244" i="3" s="1"/>
  <c r="X205" i="3"/>
  <c r="Y205" i="3" s="1"/>
  <c r="X137" i="3"/>
  <c r="Y137" i="3" s="1"/>
  <c r="X240" i="3"/>
  <c r="Y240" i="3" s="1"/>
  <c r="X100" i="3"/>
  <c r="Y100" i="3" s="1"/>
  <c r="X164" i="3"/>
  <c r="Y164" i="3" s="1"/>
  <c r="X115" i="3"/>
  <c r="Y115" i="3" s="1"/>
  <c r="X123" i="3"/>
  <c r="Y123" i="3" s="1"/>
  <c r="X99" i="3"/>
  <c r="Y99" i="3" s="1"/>
  <c r="X127" i="3"/>
  <c r="Y127" i="3" s="1"/>
  <c r="X98" i="3"/>
  <c r="Y98" i="3" s="1"/>
  <c r="X218" i="3"/>
  <c r="Y218" i="3" s="1"/>
  <c r="X224" i="3"/>
  <c r="Y224" i="3" s="1"/>
  <c r="X212" i="3"/>
  <c r="Y212" i="3" s="1"/>
  <c r="X197" i="3"/>
  <c r="Y197" i="3" s="1"/>
  <c r="X129" i="3"/>
  <c r="Y129" i="3" s="1"/>
  <c r="X228" i="3"/>
  <c r="Y228" i="3" s="1"/>
  <c r="X171" i="3"/>
  <c r="Y171" i="3" s="1"/>
  <c r="X104" i="3"/>
  <c r="Y104" i="3" s="1"/>
  <c r="X122" i="3"/>
  <c r="Y122" i="3" s="1"/>
  <c r="X207" i="3"/>
  <c r="Y207" i="3" s="1"/>
  <c r="X203" i="3"/>
  <c r="Y203" i="3" s="1"/>
  <c r="X162" i="3"/>
  <c r="Y162" i="3" s="1"/>
  <c r="X182" i="3"/>
  <c r="Y182" i="3" s="1"/>
  <c r="X110" i="3"/>
  <c r="Y110" i="3" s="1"/>
  <c r="X168" i="3"/>
  <c r="Y168" i="3" s="1"/>
  <c r="U115" i="3"/>
  <c r="U244" i="3"/>
  <c r="U212" i="3"/>
  <c r="U182" i="3"/>
  <c r="U205" i="3"/>
  <c r="X242" i="3"/>
  <c r="Y242" i="3" s="1"/>
  <c r="X183" i="3"/>
  <c r="Y183" i="3" s="1"/>
  <c r="X190" i="3"/>
  <c r="Y190" i="3" s="1"/>
  <c r="X118" i="3"/>
  <c r="Y118" i="3" s="1"/>
  <c r="X86" i="3"/>
  <c r="Y86" i="3" s="1"/>
  <c r="X84" i="3"/>
  <c r="Y84" i="3" s="1"/>
  <c r="X159" i="3"/>
  <c r="Y159" i="3" s="1"/>
  <c r="X196" i="3"/>
  <c r="Y196" i="3" s="1"/>
  <c r="X102" i="3"/>
  <c r="Y102" i="3" s="1"/>
  <c r="X96" i="3"/>
  <c r="Y96" i="3" s="1"/>
  <c r="X119" i="3"/>
  <c r="Y119" i="3" s="1"/>
  <c r="X157" i="3"/>
  <c r="Y157" i="3" s="1"/>
  <c r="X238" i="3"/>
  <c r="Y238" i="3" s="1"/>
  <c r="X136" i="3"/>
  <c r="Y136" i="3" s="1"/>
  <c r="X17" i="3"/>
  <c r="Y17" i="3" s="1"/>
  <c r="X233" i="3"/>
  <c r="Y233" i="3" s="1"/>
  <c r="X229" i="3"/>
  <c r="Y229" i="3" s="1"/>
  <c r="X169" i="3"/>
  <c r="Y169" i="3" s="1"/>
  <c r="X236" i="3"/>
  <c r="Y236" i="3" s="1"/>
  <c r="X130" i="3"/>
  <c r="Y130" i="3" s="1"/>
  <c r="X208" i="3"/>
  <c r="Y208" i="3" s="1"/>
  <c r="X241" i="3"/>
  <c r="Y241" i="3" s="1"/>
  <c r="X131" i="3"/>
  <c r="Y131" i="3" s="1"/>
  <c r="X202" i="3"/>
  <c r="Y202" i="3" s="1"/>
  <c r="X149" i="3"/>
  <c r="Y149" i="3" s="1"/>
  <c r="X230" i="3"/>
  <c r="Y230" i="3" s="1"/>
  <c r="X184" i="3"/>
  <c r="Y184" i="3" s="1"/>
  <c r="X126" i="3"/>
  <c r="Y126" i="3" s="1"/>
  <c r="U171" i="3"/>
  <c r="U104" i="3"/>
  <c r="U136" i="3"/>
  <c r="U127" i="3"/>
  <c r="U238" i="3"/>
  <c r="U123" i="3"/>
  <c r="U86" i="3"/>
  <c r="U184" i="3"/>
  <c r="U207" i="3"/>
  <c r="U198" i="3"/>
  <c r="U122" i="3"/>
  <c r="U170" i="3"/>
  <c r="U218" i="3"/>
  <c r="X158" i="3"/>
  <c r="Y158" i="3" s="1"/>
  <c r="X192" i="3"/>
  <c r="Y192" i="3" s="1"/>
  <c r="X138" i="3"/>
  <c r="Y138" i="3" s="1"/>
  <c r="X101" i="3"/>
  <c r="Y101" i="3" s="1"/>
  <c r="X167" i="3"/>
  <c r="Y167" i="3" s="1"/>
  <c r="X189" i="3"/>
  <c r="Y189" i="3" s="1"/>
  <c r="X170" i="3"/>
  <c r="Y170" i="3" s="1"/>
  <c r="X223" i="3"/>
  <c r="Y223" i="3" s="1"/>
  <c r="X109" i="3"/>
  <c r="Y109" i="3" s="1"/>
  <c r="X120" i="3"/>
  <c r="Y120" i="3" s="1"/>
  <c r="X134" i="3"/>
  <c r="Y134" i="3" s="1"/>
  <c r="X219" i="3"/>
  <c r="Y219" i="3" s="1"/>
  <c r="X116" i="3"/>
  <c r="Y116" i="3" s="1"/>
  <c r="X232" i="3"/>
  <c r="Y232" i="3" s="1"/>
  <c r="X194" i="3"/>
  <c r="Y194" i="3" s="1"/>
  <c r="X105" i="3"/>
  <c r="Y105" i="3" s="1"/>
  <c r="X151" i="3"/>
  <c r="Y151" i="3" s="1"/>
  <c r="X112" i="3"/>
  <c r="Y112" i="3" s="1"/>
  <c r="X211" i="3"/>
  <c r="Y211" i="3" s="1"/>
  <c r="X222" i="3"/>
  <c r="Y222" i="3" s="1"/>
  <c r="X74" i="3"/>
  <c r="Y74" i="3" s="1"/>
  <c r="X243" i="3"/>
  <c r="Y243" i="3" s="1"/>
  <c r="X145" i="3"/>
  <c r="Y145" i="3" s="1"/>
  <c r="X107" i="3"/>
  <c r="Y107" i="3" s="1"/>
  <c r="X156" i="3"/>
  <c r="Y156" i="3" s="1"/>
  <c r="X225" i="3"/>
  <c r="Y225" i="3" s="1"/>
  <c r="U96" i="3"/>
  <c r="U186" i="3"/>
  <c r="U162" i="3"/>
  <c r="U149" i="3"/>
  <c r="U100" i="3"/>
  <c r="E98" i="8" s="1"/>
  <c r="U138" i="3"/>
  <c r="U164" i="3"/>
  <c r="U197" i="3"/>
  <c r="U126" i="3"/>
  <c r="U99" i="3"/>
  <c r="U215" i="3"/>
  <c r="U219" i="3"/>
  <c r="U228" i="3"/>
  <c r="U119" i="3"/>
  <c r="X163" i="3"/>
  <c r="Y163" i="3" s="1"/>
  <c r="X144" i="3"/>
  <c r="Y144" i="3" s="1"/>
  <c r="X220" i="3"/>
  <c r="Y220" i="3" s="1"/>
  <c r="X52" i="3"/>
  <c r="Y52" i="3" s="1"/>
  <c r="X117" i="3"/>
  <c r="Y117" i="3" s="1"/>
  <c r="X226" i="3"/>
  <c r="Y226" i="3" s="1"/>
  <c r="X234" i="3"/>
  <c r="Y234" i="3" s="1"/>
  <c r="X132" i="3"/>
  <c r="Y132" i="3" s="1"/>
  <c r="X175" i="3"/>
  <c r="Y175" i="3" s="1"/>
  <c r="X92" i="3"/>
  <c r="Y92" i="3" s="1"/>
  <c r="X235" i="3"/>
  <c r="Y235" i="3" s="1"/>
  <c r="X128" i="3"/>
  <c r="Y128" i="3" s="1"/>
  <c r="X154" i="3"/>
  <c r="Y154" i="3" s="1"/>
  <c r="X124" i="3"/>
  <c r="Y124" i="3" s="1"/>
  <c r="X174" i="3"/>
  <c r="Y174" i="3" s="1"/>
  <c r="X209" i="3"/>
  <c r="Y209" i="3" s="1"/>
  <c r="X177" i="3"/>
  <c r="Y177" i="3" s="1"/>
  <c r="X146" i="3"/>
  <c r="Y146" i="3" s="1"/>
  <c r="X111" i="3"/>
  <c r="Y111" i="3" s="1"/>
  <c r="X135" i="3"/>
  <c r="Y135" i="3" s="1"/>
  <c r="X191" i="3"/>
  <c r="Y191" i="3" s="1"/>
  <c r="X206" i="3"/>
  <c r="Y206" i="3" s="1"/>
  <c r="X150" i="3"/>
  <c r="Y150" i="3" s="1"/>
  <c r="X165" i="3"/>
  <c r="Y165" i="3" s="1"/>
  <c r="U146" i="3"/>
  <c r="U134" i="3"/>
  <c r="U17" i="3"/>
  <c r="U155" i="3"/>
  <c r="U158" i="3"/>
  <c r="U74" i="3"/>
  <c r="U109" i="3"/>
  <c r="U183" i="3"/>
  <c r="U189" i="3"/>
  <c r="U225" i="3"/>
  <c r="U230" i="3"/>
  <c r="U209" i="3"/>
  <c r="U224" i="3"/>
  <c r="U179" i="3"/>
  <c r="U229" i="3"/>
  <c r="U241" i="3"/>
  <c r="U240" i="3"/>
  <c r="U174" i="3"/>
  <c r="U196" i="3"/>
  <c r="U233" i="3"/>
  <c r="X216" i="3"/>
  <c r="Y216" i="3" s="1"/>
  <c r="X155" i="3"/>
  <c r="Y155" i="3" s="1"/>
  <c r="X148" i="3"/>
  <c r="Y148" i="3" s="1"/>
  <c r="X201" i="3"/>
  <c r="Y201" i="3" s="1"/>
  <c r="X140" i="3"/>
  <c r="Y140" i="3" s="1"/>
  <c r="X82" i="3"/>
  <c r="Y82" i="3" s="1"/>
  <c r="X187" i="3"/>
  <c r="Y187" i="3" s="1"/>
  <c r="X153" i="3"/>
  <c r="Y153" i="3" s="1"/>
  <c r="X139" i="3"/>
  <c r="Y139" i="3" s="1"/>
  <c r="X193" i="3"/>
  <c r="Y193" i="3" s="1"/>
  <c r="X199" i="3"/>
  <c r="Y199" i="3" s="1"/>
  <c r="X245" i="3"/>
  <c r="Y245" i="3" s="1"/>
  <c r="X231" i="3"/>
  <c r="Y231" i="3" s="1"/>
  <c r="X179" i="3"/>
  <c r="Y179" i="3" s="1"/>
  <c r="X217" i="3"/>
  <c r="Y217" i="3" s="1"/>
  <c r="X166" i="3"/>
  <c r="Y166" i="3" s="1"/>
  <c r="X221" i="3"/>
  <c r="Y221" i="3" s="1"/>
  <c r="X195" i="3"/>
  <c r="Y195" i="3" s="1"/>
  <c r="X178" i="3"/>
  <c r="Y178" i="3" s="1"/>
  <c r="X64" i="3"/>
  <c r="Y64" i="3" s="1"/>
  <c r="X152" i="3"/>
  <c r="Y152" i="3" s="1"/>
  <c r="X87" i="3"/>
  <c r="Y87" i="3" s="1"/>
  <c r="X237" i="3"/>
  <c r="Y237" i="3" s="1"/>
  <c r="U98" i="3"/>
  <c r="U190" i="3"/>
  <c r="U177" i="3"/>
  <c r="U192" i="3"/>
  <c r="U130" i="3"/>
  <c r="U141" i="3"/>
  <c r="U167" i="3"/>
  <c r="U195" i="3"/>
  <c r="U165" i="3"/>
  <c r="U208" i="3"/>
  <c r="U194" i="3"/>
  <c r="U84" i="3"/>
  <c r="U137" i="3"/>
  <c r="U206" i="3"/>
  <c r="U159" i="3"/>
  <c r="U156" i="3"/>
  <c r="U221" i="3"/>
  <c r="U242" i="3"/>
  <c r="U152" i="3"/>
  <c r="U58" i="3"/>
  <c r="X141" i="3"/>
  <c r="Y141" i="3" s="1"/>
  <c r="X121" i="3"/>
  <c r="Y121" i="3" s="1"/>
  <c r="X200" i="3"/>
  <c r="Y200" i="3" s="1"/>
  <c r="X58" i="3"/>
  <c r="Y58" i="3" s="1"/>
  <c r="X188" i="3"/>
  <c r="Y188" i="3" s="1"/>
  <c r="X172" i="3"/>
  <c r="Y172" i="3" s="1"/>
  <c r="X215" i="3"/>
  <c r="Y215" i="3" s="1"/>
  <c r="X76" i="3"/>
  <c r="Y76" i="3" s="1"/>
  <c r="X97" i="3"/>
  <c r="Y97" i="3" s="1"/>
  <c r="X133" i="3"/>
  <c r="Y133" i="3" s="1"/>
  <c r="X176" i="3"/>
  <c r="Y176" i="3" s="1"/>
  <c r="X227" i="3"/>
  <c r="Y227" i="3" s="1"/>
  <c r="X181" i="3"/>
  <c r="Y181" i="3" s="1"/>
  <c r="X161" i="3"/>
  <c r="Y161" i="3" s="1"/>
  <c r="X143" i="3"/>
  <c r="Y143" i="3" s="1"/>
  <c r="X239" i="3"/>
  <c r="Y239" i="3" s="1"/>
  <c r="X160" i="3"/>
  <c r="Y160" i="3" s="1"/>
  <c r="X214" i="3"/>
  <c r="Y214" i="3" s="1"/>
  <c r="X72" i="3"/>
  <c r="Y72" i="3" s="1"/>
  <c r="X210" i="3"/>
  <c r="Y210" i="3" s="1"/>
  <c r="X213" i="3"/>
  <c r="Y213" i="3" s="1"/>
  <c r="X185" i="3"/>
  <c r="Y185" i="3" s="1"/>
  <c r="X173" i="3"/>
  <c r="Y173" i="3" s="1"/>
  <c r="X180" i="3"/>
  <c r="Y180" i="3" s="1"/>
  <c r="U110" i="3"/>
  <c r="U116" i="3"/>
  <c r="U105" i="3"/>
  <c r="U216" i="3"/>
  <c r="U151" i="3"/>
  <c r="U92" i="3"/>
  <c r="E90" i="8" s="1"/>
  <c r="U112" i="3"/>
  <c r="U124" i="3"/>
  <c r="U52" i="3"/>
  <c r="U148" i="3"/>
  <c r="U129" i="3"/>
  <c r="U202" i="3"/>
  <c r="U102" i="3"/>
  <c r="U220" i="3"/>
  <c r="U157" i="3"/>
  <c r="U168" i="3"/>
  <c r="U169" i="3"/>
  <c r="U226" i="3"/>
  <c r="U161" i="3"/>
  <c r="U236" i="3"/>
  <c r="U211" i="3"/>
  <c r="U203" i="3"/>
  <c r="U235" i="3"/>
  <c r="X204" i="3"/>
  <c r="Y204" i="3" s="1"/>
  <c r="X75" i="6"/>
  <c r="Y75" i="6" s="1"/>
  <c r="X99" i="6"/>
  <c r="Y99" i="6" s="1"/>
  <c r="X68" i="4"/>
  <c r="Y68" i="4" s="1"/>
  <c r="X60" i="4"/>
  <c r="Y60" i="4" s="1"/>
  <c r="X71" i="4"/>
  <c r="Y71" i="4" s="1"/>
  <c r="X76" i="4"/>
  <c r="Y76" i="4" s="1"/>
  <c r="X70" i="4"/>
  <c r="Y70" i="4" s="1"/>
  <c r="X125" i="3"/>
  <c r="Y125" i="3" s="1"/>
  <c r="U95" i="3"/>
  <c r="X56" i="5"/>
  <c r="Y56" i="5" s="1"/>
  <c r="U51" i="6"/>
  <c r="X101" i="6"/>
  <c r="Y101" i="6" s="1"/>
  <c r="X62" i="6"/>
  <c r="Y62" i="6" s="1"/>
  <c r="X72" i="6"/>
  <c r="Y72" i="6" s="1"/>
  <c r="X67" i="6"/>
  <c r="Y67" i="6" s="1"/>
  <c r="X56" i="3"/>
  <c r="Y56" i="3" s="1"/>
  <c r="X78" i="3"/>
  <c r="Y78" i="3" s="1"/>
  <c r="X89" i="3"/>
  <c r="Y89" i="3" s="1"/>
  <c r="X54" i="3"/>
  <c r="Y54" i="3" s="1"/>
  <c r="U45" i="4"/>
  <c r="X64" i="4"/>
  <c r="Y64" i="4" s="1"/>
  <c r="X5" i="4"/>
  <c r="Y5" i="4" s="1"/>
  <c r="X69" i="3"/>
  <c r="Y69" i="3" s="1"/>
  <c r="X67" i="3"/>
  <c r="Y67" i="3" s="1"/>
  <c r="U70" i="4"/>
  <c r="X66" i="4"/>
  <c r="Y66" i="4" s="1"/>
  <c r="X6" i="4"/>
  <c r="Y6" i="4" s="1"/>
  <c r="X22" i="4"/>
  <c r="Y22" i="4" s="1"/>
  <c r="X4" i="4"/>
  <c r="Y4" i="4" s="1"/>
  <c r="X20" i="4"/>
  <c r="Y20" i="4" s="1"/>
  <c r="X15" i="4"/>
  <c r="Y15" i="4" s="1"/>
  <c r="X41" i="5"/>
  <c r="Y41" i="5" s="1"/>
  <c r="X63" i="5"/>
  <c r="Y63" i="5" s="1"/>
  <c r="X51" i="5"/>
  <c r="Y51" i="5" s="1"/>
  <c r="X66" i="5"/>
  <c r="Y66" i="5" s="1"/>
  <c r="X54" i="5"/>
  <c r="Y54" i="5" s="1"/>
  <c r="X78" i="5"/>
  <c r="Y78" i="5" s="1"/>
  <c r="X19" i="5"/>
  <c r="Y19" i="5" s="1"/>
  <c r="X9" i="5"/>
  <c r="Y9" i="5" s="1"/>
  <c r="X55" i="5"/>
  <c r="Y55" i="5" s="1"/>
  <c r="X44" i="6"/>
  <c r="Y44" i="6" s="1"/>
  <c r="X25" i="6"/>
  <c r="Y25" i="6" s="1"/>
  <c r="X73" i="6"/>
  <c r="Y73" i="6" s="1"/>
  <c r="X42" i="6"/>
  <c r="Y42" i="6" s="1"/>
  <c r="X29" i="6"/>
  <c r="Y29" i="6" s="1"/>
  <c r="X61" i="6"/>
  <c r="Y61" i="6" s="1"/>
  <c r="X69" i="6"/>
  <c r="Y69" i="6" s="1"/>
  <c r="X36" i="3"/>
  <c r="Y36" i="3" s="1"/>
  <c r="X43" i="3"/>
  <c r="U43" i="3" s="1"/>
  <c r="X20" i="3"/>
  <c r="Y20" i="3" s="1"/>
  <c r="X3" i="3"/>
  <c r="Y3" i="3" s="1"/>
  <c r="X66" i="3"/>
  <c r="Y66" i="3" s="1"/>
  <c r="X103" i="3"/>
  <c r="Y103" i="3" s="1"/>
  <c r="X35" i="3"/>
  <c r="Y35" i="3" s="1"/>
  <c r="X73" i="3"/>
  <c r="Y73" i="3" s="1"/>
  <c r="X33" i="3"/>
  <c r="U33" i="3" s="1"/>
  <c r="X62" i="3"/>
  <c r="Y62" i="3" s="1"/>
  <c r="X26" i="3"/>
  <c r="Y26" i="3" s="1"/>
  <c r="X44" i="3"/>
  <c r="Y44" i="3" s="1"/>
  <c r="X41" i="3"/>
  <c r="U41" i="3" s="1"/>
  <c r="X53" i="3"/>
  <c r="Y53" i="3" s="1"/>
  <c r="X55" i="3"/>
  <c r="Y55" i="3" s="1"/>
  <c r="X108" i="3"/>
  <c r="Y108" i="3" s="1"/>
  <c r="X3" i="4"/>
  <c r="Y3" i="4" s="1"/>
  <c r="X33" i="4"/>
  <c r="Y33" i="4" s="1"/>
  <c r="X72" i="4"/>
  <c r="Y72" i="4" s="1"/>
  <c r="X61" i="4"/>
  <c r="Y61" i="4" s="1"/>
  <c r="X17" i="4"/>
  <c r="Y17" i="4" s="1"/>
  <c r="X13" i="4"/>
  <c r="Y13" i="4" s="1"/>
  <c r="X27" i="4"/>
  <c r="Y27" i="4" s="1"/>
  <c r="X32" i="4"/>
  <c r="U32" i="4" s="1"/>
  <c r="X36" i="4"/>
  <c r="Y36" i="4" s="1"/>
  <c r="X50" i="4"/>
  <c r="Y50" i="4" s="1"/>
  <c r="X53" i="4"/>
  <c r="Y53" i="4" s="1"/>
  <c r="X35" i="4"/>
  <c r="Y35" i="4" s="1"/>
  <c r="X42" i="4"/>
  <c r="Y42" i="4" s="1"/>
  <c r="X14" i="4"/>
  <c r="Y14" i="4" s="1"/>
  <c r="X47" i="4"/>
  <c r="Y47" i="4" s="1"/>
  <c r="X23" i="3"/>
  <c r="Y23" i="3" s="1"/>
  <c r="X40" i="3"/>
  <c r="Y40" i="3" s="1"/>
  <c r="X71" i="3"/>
  <c r="Y71" i="3" s="1"/>
  <c r="X61" i="3"/>
  <c r="Y61" i="3" s="1"/>
  <c r="X106" i="3"/>
  <c r="Y106" i="3" s="1"/>
  <c r="X83" i="3"/>
  <c r="Y83" i="3" s="1"/>
  <c r="X31" i="3"/>
  <c r="Y31" i="3" s="1"/>
  <c r="X6" i="3"/>
  <c r="U6" i="3" s="1"/>
  <c r="X32" i="3"/>
  <c r="Y32" i="3" s="1"/>
  <c r="X59" i="3"/>
  <c r="Y59" i="3" s="1"/>
  <c r="X16" i="3"/>
  <c r="Y16" i="3" s="1"/>
  <c r="X91" i="3"/>
  <c r="Y91" i="3" s="1"/>
  <c r="X90" i="3"/>
  <c r="Y90" i="3" s="1"/>
  <c r="X25" i="3"/>
  <c r="Y25" i="3" s="1"/>
  <c r="U3" i="3"/>
  <c r="X93" i="3"/>
  <c r="U93" i="3" s="1"/>
  <c r="X19" i="3"/>
  <c r="Y19" i="3" s="1"/>
  <c r="X10" i="3"/>
  <c r="Y10" i="3" s="1"/>
  <c r="X51" i="3"/>
  <c r="Y51" i="3" s="1"/>
  <c r="X18" i="3"/>
  <c r="Y18" i="3" s="1"/>
  <c r="X13" i="3"/>
  <c r="Y13" i="3" s="1"/>
  <c r="X60" i="3"/>
  <c r="Y60" i="3" s="1"/>
  <c r="X80" i="3"/>
  <c r="Y80" i="3" s="1"/>
  <c r="X8" i="3"/>
  <c r="Y8" i="3" s="1"/>
  <c r="X47" i="5"/>
  <c r="Y47" i="5" s="1"/>
  <c r="X42" i="5"/>
  <c r="Y42" i="5" s="1"/>
  <c r="X8" i="5"/>
  <c r="Y8" i="5" s="1"/>
  <c r="X16" i="5"/>
  <c r="Y16" i="5" s="1"/>
  <c r="X49" i="6"/>
  <c r="Y49" i="6" s="1"/>
  <c r="X86" i="6"/>
  <c r="Y86" i="6" s="1"/>
  <c r="X43" i="6"/>
  <c r="Y43" i="6" s="1"/>
  <c r="X31" i="6"/>
  <c r="Y31" i="6" s="1"/>
  <c r="X47" i="6"/>
  <c r="Y47" i="6" s="1"/>
  <c r="X39" i="6"/>
  <c r="Y39" i="6" s="1"/>
  <c r="X16" i="6"/>
  <c r="Y16" i="6" s="1"/>
  <c r="X96" i="6"/>
  <c r="Y96" i="6" s="1"/>
  <c r="X77" i="5"/>
  <c r="Y77" i="5" s="1"/>
  <c r="X17" i="5"/>
  <c r="Y17" i="5" s="1"/>
  <c r="X24" i="5"/>
  <c r="Y24" i="5" s="1"/>
  <c r="X50" i="5"/>
  <c r="Y50" i="5" s="1"/>
  <c r="X76" i="6"/>
  <c r="X60" i="6"/>
  <c r="Y60" i="6" s="1"/>
  <c r="X41" i="6"/>
  <c r="Y41" i="6" s="1"/>
  <c r="X26" i="6"/>
  <c r="Y26" i="6" s="1"/>
  <c r="X27" i="6"/>
  <c r="Y27" i="6" s="1"/>
  <c r="X46" i="6"/>
  <c r="Y46" i="6" s="1"/>
  <c r="X63" i="6"/>
  <c r="Y63" i="6" s="1"/>
  <c r="X81" i="6"/>
  <c r="Y81" i="6" s="1"/>
  <c r="X5" i="6"/>
  <c r="Y5" i="6" s="1"/>
  <c r="X59" i="6"/>
  <c r="Y59" i="6" s="1"/>
  <c r="X12" i="6"/>
  <c r="Y12" i="6" s="1"/>
  <c r="X11" i="6"/>
  <c r="Y11" i="6" s="1"/>
  <c r="X23" i="6"/>
  <c r="Y23" i="6" s="1"/>
  <c r="X22" i="6"/>
  <c r="Y22" i="6" s="1"/>
  <c r="X56" i="6"/>
  <c r="Y56" i="6" s="1"/>
  <c r="X77" i="6"/>
  <c r="Y77" i="6" s="1"/>
  <c r="X79" i="3"/>
  <c r="Y79" i="3" s="1"/>
  <c r="X34" i="3"/>
  <c r="Y34" i="3" s="1"/>
  <c r="X42" i="3"/>
  <c r="Y42" i="3" s="1"/>
  <c r="X15" i="3"/>
  <c r="Y15" i="3" s="1"/>
  <c r="X24" i="3"/>
  <c r="Y24" i="3" s="1"/>
  <c r="X77" i="3"/>
  <c r="Y77" i="3" s="1"/>
  <c r="X7" i="3"/>
  <c r="U7" i="3" s="1"/>
  <c r="X113" i="3"/>
  <c r="Y113" i="3" s="1"/>
  <c r="X85" i="3"/>
  <c r="Y85" i="3" s="1"/>
  <c r="X63" i="3"/>
  <c r="Y63" i="3" s="1"/>
  <c r="X70" i="3"/>
  <c r="U70" i="3" s="1"/>
  <c r="X49" i="3"/>
  <c r="Y49" i="3" s="1"/>
  <c r="X9" i="3"/>
  <c r="Y9" i="3" s="1"/>
  <c r="X11" i="3"/>
  <c r="Y11" i="3" s="1"/>
  <c r="X39" i="3"/>
  <c r="Y39" i="3" s="1"/>
  <c r="X37" i="3"/>
  <c r="Y37" i="3" s="1"/>
  <c r="X27" i="3"/>
  <c r="Y27" i="3" s="1"/>
  <c r="X94" i="3"/>
  <c r="Y94" i="3" s="1"/>
  <c r="X57" i="3"/>
  <c r="Y57" i="3" s="1"/>
  <c r="X4" i="3"/>
  <c r="U4" i="3" s="1"/>
  <c r="X14" i="3"/>
  <c r="Y14" i="3" s="1"/>
  <c r="X56" i="4"/>
  <c r="Y56" i="4" s="1"/>
  <c r="X34" i="4"/>
  <c r="Y34" i="4" s="1"/>
  <c r="X31" i="4"/>
  <c r="Y31" i="4" s="1"/>
  <c r="X43" i="4"/>
  <c r="Y43" i="4" s="1"/>
  <c r="X41" i="4"/>
  <c r="Y41" i="4" s="1"/>
  <c r="X26" i="4"/>
  <c r="Y26" i="4" s="1"/>
  <c r="X16" i="4"/>
  <c r="Y16" i="4" s="1"/>
  <c r="X58" i="5"/>
  <c r="Y58" i="5" s="1"/>
  <c r="X48" i="3"/>
  <c r="Y48" i="3" s="1"/>
  <c r="X48" i="5"/>
  <c r="Y48" i="5" s="1"/>
  <c r="X8" i="4"/>
  <c r="Y8" i="4" s="1"/>
  <c r="X49" i="4"/>
  <c r="Y49" i="4" s="1"/>
  <c r="X7" i="4"/>
  <c r="Y7" i="4" s="1"/>
  <c r="X7" i="6"/>
  <c r="Y7" i="6" s="1"/>
  <c r="X28" i="3"/>
  <c r="Y28" i="3" s="1"/>
  <c r="X37" i="4"/>
  <c r="Y37" i="4" s="1"/>
  <c r="X45" i="6"/>
  <c r="Y45" i="6" s="1"/>
  <c r="X66" i="6"/>
  <c r="Y66" i="6" s="1"/>
  <c r="X38" i="6"/>
  <c r="Y38" i="6" s="1"/>
  <c r="X21" i="3"/>
  <c r="Y21" i="3" s="1"/>
  <c r="X57" i="6"/>
  <c r="Y57" i="6" s="1"/>
  <c r="X31" i="5"/>
  <c r="Y31" i="5" s="1"/>
  <c r="X25" i="4"/>
  <c r="Y25" i="4" s="1"/>
  <c r="X38" i="4"/>
  <c r="Y38" i="4" s="1"/>
  <c r="X68" i="3"/>
  <c r="Y68" i="3" s="1"/>
  <c r="X54" i="4"/>
  <c r="Y54" i="4" s="1"/>
  <c r="X21" i="5"/>
  <c r="Y21" i="5" s="1"/>
  <c r="X9" i="4"/>
  <c r="Y9" i="4" s="1"/>
  <c r="X35" i="6"/>
  <c r="Y35" i="6" s="1"/>
  <c r="X15" i="6"/>
  <c r="Y15" i="6" s="1"/>
  <c r="X20" i="6"/>
  <c r="Y20" i="6" s="1"/>
  <c r="X50" i="6"/>
  <c r="Y50" i="6" s="1"/>
  <c r="X74" i="4"/>
  <c r="Y74" i="4" s="1"/>
  <c r="X14" i="6"/>
  <c r="Y14" i="6" s="1"/>
  <c r="X45" i="3"/>
  <c r="X88" i="3"/>
  <c r="Y88" i="3" s="1"/>
  <c r="X75" i="3"/>
  <c r="Y75" i="3" s="1"/>
  <c r="X35" i="5"/>
  <c r="Y35" i="5" s="1"/>
  <c r="X13" i="5"/>
  <c r="Y13" i="5" s="1"/>
  <c r="X27" i="5"/>
  <c r="Y27" i="5" s="1"/>
  <c r="X14" i="5"/>
  <c r="Y14" i="5" s="1"/>
  <c r="X71" i="5"/>
  <c r="Y71" i="5" s="1"/>
  <c r="X46" i="5"/>
  <c r="Y46" i="5" s="1"/>
  <c r="X65" i="5"/>
  <c r="Y65" i="5" s="1"/>
  <c r="X65" i="4"/>
  <c r="Y65" i="4" s="1"/>
  <c r="X11" i="4"/>
  <c r="Y11" i="4" s="1"/>
  <c r="X21" i="4"/>
  <c r="Y21" i="4" s="1"/>
  <c r="X63" i="4"/>
  <c r="Y63" i="4" s="1"/>
  <c r="X52" i="6"/>
  <c r="Y52" i="6" s="1"/>
  <c r="X6" i="6"/>
  <c r="Y6" i="6" s="1"/>
  <c r="X37" i="6"/>
  <c r="Y37" i="6" s="1"/>
  <c r="X32" i="6"/>
  <c r="Y32" i="6" s="1"/>
  <c r="X29" i="3"/>
  <c r="X12" i="3"/>
  <c r="Y12" i="3" s="1"/>
  <c r="X3" i="5"/>
  <c r="Y3" i="5" s="1"/>
  <c r="X61" i="5"/>
  <c r="Y61" i="5" s="1"/>
  <c r="X53" i="5"/>
  <c r="Y53" i="5" s="1"/>
  <c r="X49" i="5"/>
  <c r="Y49" i="5" s="1"/>
  <c r="X18" i="5"/>
  <c r="Y18" i="5" s="1"/>
  <c r="X20" i="5"/>
  <c r="Y20" i="5" s="1"/>
  <c r="X32" i="5"/>
  <c r="Y32" i="5" s="1"/>
  <c r="X12" i="4"/>
  <c r="Y12" i="4" s="1"/>
  <c r="X29" i="4"/>
  <c r="Y29" i="4" s="1"/>
  <c r="X19" i="6"/>
  <c r="Y19" i="6" s="1"/>
  <c r="X17" i="6"/>
  <c r="Y17" i="6" s="1"/>
  <c r="X40" i="6"/>
  <c r="Y40" i="6" s="1"/>
  <c r="X8" i="6"/>
  <c r="Y8" i="6" s="1"/>
  <c r="X36" i="6"/>
  <c r="Y36" i="6" s="1"/>
  <c r="X10" i="6"/>
  <c r="Y10" i="6" s="1"/>
  <c r="X83" i="5"/>
  <c r="Y83" i="5" s="1"/>
  <c r="X28" i="5"/>
  <c r="Y28" i="5" s="1"/>
  <c r="X23" i="4"/>
  <c r="X30" i="3"/>
  <c r="Y30" i="3" s="1"/>
  <c r="X65" i="3"/>
  <c r="Y65" i="3" s="1"/>
  <c r="X45" i="5"/>
  <c r="X29" i="5"/>
  <c r="Y29" i="5" s="1"/>
  <c r="X10" i="5"/>
  <c r="Y10" i="5" s="1"/>
  <c r="X39" i="5"/>
  <c r="Y39" i="5" s="1"/>
  <c r="X26" i="5"/>
  <c r="Y26" i="5" s="1"/>
  <c r="X64" i="5"/>
  <c r="Y64" i="5" s="1"/>
  <c r="U17" i="4"/>
  <c r="X58" i="4"/>
  <c r="Y58" i="4" s="1"/>
  <c r="X10" i="4"/>
  <c r="Y10" i="4" s="1"/>
  <c r="X40" i="4"/>
  <c r="Y40" i="4" s="1"/>
  <c r="X28" i="6"/>
  <c r="Y28" i="6" s="1"/>
  <c r="X9" i="6"/>
  <c r="Y9" i="6" s="1"/>
  <c r="X38" i="5"/>
  <c r="Y38" i="5" s="1"/>
  <c r="X50" i="3"/>
  <c r="Y50" i="3" s="1"/>
  <c r="X142" i="3"/>
  <c r="Y142" i="3" s="1"/>
  <c r="X38" i="3"/>
  <c r="Y38" i="3" s="1"/>
  <c r="X22" i="3"/>
  <c r="Y22" i="3" s="1"/>
  <c r="X68" i="5"/>
  <c r="Y68" i="5" s="1"/>
  <c r="X15" i="5"/>
  <c r="Y15" i="5" s="1"/>
  <c r="X4" i="5"/>
  <c r="Y4" i="5" s="1"/>
  <c r="X30" i="5"/>
  <c r="Y30" i="5" s="1"/>
  <c r="X60" i="5"/>
  <c r="Y60" i="5" s="1"/>
  <c r="X5" i="5"/>
  <c r="Y5" i="5" s="1"/>
  <c r="X24" i="4"/>
  <c r="Y24" i="4" s="1"/>
  <c r="X19" i="4"/>
  <c r="Y19" i="4" s="1"/>
  <c r="X28" i="4"/>
  <c r="Y28" i="4" s="1"/>
  <c r="X18" i="4"/>
  <c r="Y18" i="4" s="1"/>
  <c r="X68" i="6"/>
  <c r="Y68" i="6" s="1"/>
  <c r="X53" i="6"/>
  <c r="Y53" i="6" s="1"/>
  <c r="X18" i="6"/>
  <c r="Y18" i="6" s="1"/>
  <c r="X83" i="6"/>
  <c r="Y83" i="6" s="1"/>
  <c r="X94" i="6"/>
  <c r="Y94" i="6" s="1"/>
  <c r="X30" i="6"/>
  <c r="Y30" i="6" s="1"/>
  <c r="X4" i="6"/>
  <c r="Y4" i="6" s="1"/>
  <c r="X24" i="6"/>
  <c r="Y24" i="6" s="1"/>
  <c r="X3" i="6"/>
  <c r="Y3" i="6" s="1"/>
  <c r="X43" i="5"/>
  <c r="Y43" i="5" s="1"/>
  <c r="X5" i="3"/>
  <c r="X147" i="3"/>
  <c r="Y147" i="3" s="1"/>
  <c r="X114" i="3"/>
  <c r="Y114" i="3" s="1"/>
  <c r="X46" i="3"/>
  <c r="X47" i="3"/>
  <c r="X67" i="5"/>
  <c r="Y67" i="5" s="1"/>
  <c r="X22" i="5"/>
  <c r="Y22" i="5" s="1"/>
  <c r="X69" i="5"/>
  <c r="Y69" i="5" s="1"/>
  <c r="X25" i="5"/>
  <c r="Y25" i="5" s="1"/>
  <c r="X37" i="5"/>
  <c r="Y37" i="5" s="1"/>
  <c r="X7" i="5"/>
  <c r="Y7" i="5" s="1"/>
  <c r="X48" i="4"/>
  <c r="Y48" i="4" s="1"/>
  <c r="X75" i="4"/>
  <c r="Y75" i="4" s="1"/>
  <c r="X34" i="6"/>
  <c r="Y34" i="6" s="1"/>
  <c r="X33" i="6"/>
  <c r="Y33" i="6" s="1"/>
  <c r="X64" i="6"/>
  <c r="Y64" i="6" s="1"/>
  <c r="X44" i="5"/>
  <c r="Y44" i="5" s="1"/>
  <c r="X13" i="6"/>
  <c r="Y13" i="6" s="1"/>
  <c r="X11" i="5"/>
  <c r="Y11" i="5" s="1"/>
  <c r="X30" i="4"/>
  <c r="Y30" i="4" s="1"/>
  <c r="X81" i="3"/>
  <c r="X34" i="5"/>
  <c r="Y34" i="5" s="1"/>
  <c r="X6" i="5"/>
  <c r="Y6" i="5" s="1"/>
  <c r="X52" i="5"/>
  <c r="Y52" i="5" s="1"/>
  <c r="X33" i="5"/>
  <c r="Y33" i="5" s="1"/>
  <c r="X72" i="5"/>
  <c r="Y72" i="5" s="1"/>
  <c r="X12" i="5"/>
  <c r="Y12" i="5" s="1"/>
  <c r="X23" i="5"/>
  <c r="Y23" i="5" s="1"/>
  <c r="X36" i="5"/>
  <c r="Y36" i="5" s="1"/>
  <c r="X44" i="4"/>
  <c r="X62" i="4"/>
  <c r="Y62" i="4" s="1"/>
  <c r="X46" i="4"/>
  <c r="Y46" i="4" s="1"/>
  <c r="X69" i="4"/>
  <c r="Y69" i="4" s="1"/>
  <c r="X57" i="4"/>
  <c r="Y57" i="4" s="1"/>
  <c r="U22" i="6"/>
  <c r="X21" i="6"/>
  <c r="Y21" i="6" s="1"/>
  <c r="X54" i="6"/>
  <c r="Y54" i="6" s="1"/>
  <c r="X78" i="6"/>
  <c r="Y78" i="6" s="1"/>
  <c r="X48" i="6"/>
  <c r="Y48" i="6" s="1"/>
  <c r="U74" i="6" l="1"/>
  <c r="U105" i="6"/>
  <c r="U142" i="6"/>
  <c r="U114" i="6"/>
  <c r="U132" i="6"/>
  <c r="U122" i="6"/>
  <c r="U149" i="6"/>
  <c r="U103" i="6"/>
  <c r="U70" i="6"/>
  <c r="U131" i="6"/>
  <c r="U129" i="6"/>
  <c r="U120" i="6"/>
  <c r="U135" i="6"/>
  <c r="U138" i="6"/>
  <c r="K82" i="8"/>
  <c r="U119" i="6"/>
  <c r="U148" i="6"/>
  <c r="U91" i="6"/>
  <c r="K80" i="8" s="1"/>
  <c r="U146" i="6"/>
  <c r="U84" i="6"/>
  <c r="U88" i="6"/>
  <c r="U117" i="6"/>
  <c r="U115" i="6"/>
  <c r="U98" i="6"/>
  <c r="U127" i="6"/>
  <c r="U90" i="6"/>
  <c r="U137" i="6"/>
  <c r="U128" i="6"/>
  <c r="U112" i="6"/>
  <c r="U58" i="6"/>
  <c r="U95" i="6"/>
  <c r="U92" i="6"/>
  <c r="U118" i="6"/>
  <c r="U92" i="5"/>
  <c r="U87" i="5"/>
  <c r="U95" i="5"/>
  <c r="U62" i="5"/>
  <c r="U123" i="5"/>
  <c r="U89" i="5"/>
  <c r="U40" i="5"/>
  <c r="I80" i="8" s="1"/>
  <c r="U82" i="5"/>
  <c r="I78" i="8" s="1"/>
  <c r="U81" i="5"/>
  <c r="U79" i="5"/>
  <c r="I72" i="8" s="1"/>
  <c r="I71" i="8"/>
  <c r="U101" i="5"/>
  <c r="U85" i="5"/>
  <c r="U158" i="4"/>
  <c r="U94" i="4"/>
  <c r="U82" i="4"/>
  <c r="U183" i="4"/>
  <c r="U137" i="4"/>
  <c r="U124" i="4"/>
  <c r="U96" i="4"/>
  <c r="U141" i="4"/>
  <c r="U133" i="4"/>
  <c r="U156" i="4"/>
  <c r="U110" i="4"/>
  <c r="U67" i="4"/>
  <c r="U159" i="4"/>
  <c r="U160" i="4"/>
  <c r="U178" i="4"/>
  <c r="U148" i="4"/>
  <c r="U102" i="4"/>
  <c r="U187" i="4"/>
  <c r="U87" i="4"/>
  <c r="U112" i="4"/>
  <c r="U126" i="4"/>
  <c r="U166" i="4"/>
  <c r="U128" i="4"/>
  <c r="U122" i="4"/>
  <c r="U116" i="4"/>
  <c r="U100" i="4"/>
  <c r="U99" i="4"/>
  <c r="U78" i="4"/>
  <c r="G76" i="8" s="1"/>
  <c r="U97" i="4"/>
  <c r="U98" i="4"/>
  <c r="U86" i="4"/>
  <c r="U149" i="4"/>
  <c r="U76" i="4"/>
  <c r="E93" i="8"/>
  <c r="U188" i="3"/>
  <c r="U231" i="3"/>
  <c r="U150" i="3"/>
  <c r="U82" i="3"/>
  <c r="U132" i="3"/>
  <c r="U87" i="3"/>
  <c r="U176" i="3"/>
  <c r="U239" i="3"/>
  <c r="U214" i="3"/>
  <c r="U223" i="3"/>
  <c r="U101" i="3"/>
  <c r="U245" i="3"/>
  <c r="U76" i="3"/>
  <c r="U107" i="3"/>
  <c r="U191" i="3"/>
  <c r="U180" i="3"/>
  <c r="U140" i="3"/>
  <c r="E97" i="8" s="1"/>
  <c r="U193" i="3"/>
  <c r="U187" i="3"/>
  <c r="U128" i="3"/>
  <c r="U172" i="3"/>
  <c r="U163" i="3"/>
  <c r="U143" i="3"/>
  <c r="U160" i="3"/>
  <c r="U120" i="3"/>
  <c r="U154" i="3"/>
  <c r="U144" i="3"/>
  <c r="U64" i="3"/>
  <c r="U237" i="3"/>
  <c r="U118" i="3"/>
  <c r="E94" i="8" s="1"/>
  <c r="U227" i="3"/>
  <c r="U210" i="3"/>
  <c r="U181" i="3"/>
  <c r="U200" i="3"/>
  <c r="U97" i="3"/>
  <c r="U145" i="3"/>
  <c r="U111" i="3"/>
  <c r="U175" i="3"/>
  <c r="U166" i="3"/>
  <c r="U153" i="3"/>
  <c r="U133" i="3"/>
  <c r="U213" i="3"/>
  <c r="E96" i="8"/>
  <c r="U178" i="3"/>
  <c r="U243" i="3"/>
  <c r="U139" i="3"/>
  <c r="U72" i="3"/>
  <c r="E95" i="8"/>
  <c r="U232" i="3"/>
  <c r="U222" i="3"/>
  <c r="U234" i="3"/>
  <c r="U185" i="3"/>
  <c r="U121" i="3"/>
  <c r="E91" i="8"/>
  <c r="U135" i="3"/>
  <c r="U199" i="3"/>
  <c r="U201" i="3"/>
  <c r="U204" i="3"/>
  <c r="U131" i="3"/>
  <c r="U173" i="3"/>
  <c r="U217" i="3"/>
  <c r="U117" i="3"/>
  <c r="U125" i="3"/>
  <c r="E88" i="8" s="1"/>
  <c r="U75" i="6"/>
  <c r="U99" i="6"/>
  <c r="U71" i="4"/>
  <c r="U68" i="4"/>
  <c r="U78" i="3"/>
  <c r="U60" i="4"/>
  <c r="U74" i="4"/>
  <c r="G72" i="8" s="1"/>
  <c r="U6" i="4"/>
  <c r="U5" i="4"/>
  <c r="U89" i="3"/>
  <c r="U56" i="5"/>
  <c r="U22" i="4"/>
  <c r="U108" i="3"/>
  <c r="U66" i="3"/>
  <c r="U56" i="3"/>
  <c r="U42" i="5"/>
  <c r="U72" i="6"/>
  <c r="U62" i="6"/>
  <c r="U67" i="6"/>
  <c r="U101" i="6"/>
  <c r="Y6" i="3"/>
  <c r="U40" i="3"/>
  <c r="U103" i="3"/>
  <c r="U26" i="3"/>
  <c r="U54" i="3"/>
  <c r="U44" i="3"/>
  <c r="U69" i="3"/>
  <c r="Y4" i="3"/>
  <c r="Y43" i="3"/>
  <c r="U64" i="4"/>
  <c r="U28" i="4"/>
  <c r="U66" i="4"/>
  <c r="U28" i="3"/>
  <c r="U36" i="3"/>
  <c r="U3" i="4"/>
  <c r="U26" i="4"/>
  <c r="U41" i="5"/>
  <c r="U66" i="5"/>
  <c r="U13" i="5"/>
  <c r="U55" i="5"/>
  <c r="U3" i="5"/>
  <c r="U18" i="5"/>
  <c r="U32" i="5"/>
  <c r="U8" i="5"/>
  <c r="U9" i="5"/>
  <c r="U14" i="5"/>
  <c r="U24" i="5"/>
  <c r="U25" i="6"/>
  <c r="U69" i="6"/>
  <c r="U29" i="6"/>
  <c r="U44" i="6"/>
  <c r="U67" i="3"/>
  <c r="U91" i="3"/>
  <c r="E89" i="8" s="1"/>
  <c r="U20" i="3"/>
  <c r="U75" i="3"/>
  <c r="U15" i="3"/>
  <c r="U31" i="3"/>
  <c r="U55" i="3"/>
  <c r="U90" i="3"/>
  <c r="U37" i="3"/>
  <c r="U62" i="3"/>
  <c r="Y32" i="4"/>
  <c r="U25" i="4"/>
  <c r="U42" i="4"/>
  <c r="U15" i="4"/>
  <c r="U72" i="4"/>
  <c r="G70" i="8" s="1"/>
  <c r="U20" i="4"/>
  <c r="U36" i="4"/>
  <c r="U4" i="4"/>
  <c r="U56" i="4"/>
  <c r="U31" i="4"/>
  <c r="U14" i="4"/>
  <c r="U61" i="4"/>
  <c r="U33" i="4"/>
  <c r="U19" i="5"/>
  <c r="U27" i="5"/>
  <c r="U51" i="5"/>
  <c r="U78" i="5"/>
  <c r="I66" i="8" s="1"/>
  <c r="U54" i="5"/>
  <c r="U63" i="5"/>
  <c r="U71" i="5"/>
  <c r="I69" i="8" s="1"/>
  <c r="U58" i="5"/>
  <c r="U64" i="5"/>
  <c r="U30" i="5"/>
  <c r="U77" i="5"/>
  <c r="U16" i="5"/>
  <c r="U39" i="5"/>
  <c r="U49" i="5"/>
  <c r="U47" i="5"/>
  <c r="U50" i="5"/>
  <c r="U73" i="6"/>
  <c r="U27" i="6"/>
  <c r="U57" i="6"/>
  <c r="U61" i="6"/>
  <c r="U49" i="6"/>
  <c r="U38" i="6"/>
  <c r="U42" i="6"/>
  <c r="U43" i="6"/>
  <c r="U11" i="6"/>
  <c r="U7" i="6"/>
  <c r="U85" i="3"/>
  <c r="U35" i="3"/>
  <c r="U63" i="3"/>
  <c r="U60" i="3"/>
  <c r="Y93" i="3"/>
  <c r="U12" i="3"/>
  <c r="Y41" i="3"/>
  <c r="U34" i="3"/>
  <c r="U16" i="3"/>
  <c r="U11" i="3"/>
  <c r="U27" i="3"/>
  <c r="U49" i="3"/>
  <c r="Y33" i="3"/>
  <c r="U61" i="3"/>
  <c r="U73" i="3"/>
  <c r="U53" i="3"/>
  <c r="U59" i="3"/>
  <c r="U79" i="3"/>
  <c r="E62" i="8" s="1"/>
  <c r="U25" i="3"/>
  <c r="U48" i="3"/>
  <c r="U24" i="3"/>
  <c r="U14" i="3"/>
  <c r="U18" i="3"/>
  <c r="U13" i="4"/>
  <c r="U65" i="4"/>
  <c r="G63" i="8" s="1"/>
  <c r="U27" i="4"/>
  <c r="U8" i="4"/>
  <c r="U21" i="4"/>
  <c r="U16" i="4"/>
  <c r="U47" i="4"/>
  <c r="U11" i="4"/>
  <c r="U49" i="4"/>
  <c r="U35" i="4"/>
  <c r="U50" i="4"/>
  <c r="U41" i="4"/>
  <c r="U54" i="4"/>
  <c r="U53" i="4"/>
  <c r="U24" i="4"/>
  <c r="U37" i="4"/>
  <c r="Y70" i="3"/>
  <c r="Y7" i="3"/>
  <c r="U106" i="3"/>
  <c r="E87" i="8" s="1"/>
  <c r="U8" i="3"/>
  <c r="U13" i="3"/>
  <c r="U71" i="3"/>
  <c r="U32" i="3"/>
  <c r="U10" i="3"/>
  <c r="U23" i="3"/>
  <c r="U19" i="3"/>
  <c r="U39" i="3"/>
  <c r="U9" i="3"/>
  <c r="U80" i="3"/>
  <c r="U83" i="3"/>
  <c r="U51" i="3"/>
  <c r="U26" i="5"/>
  <c r="U17" i="5"/>
  <c r="U39" i="6"/>
  <c r="U20" i="6"/>
  <c r="U9" i="6"/>
  <c r="U14" i="6"/>
  <c r="U47" i="6"/>
  <c r="U50" i="6"/>
  <c r="U96" i="6"/>
  <c r="U60" i="6"/>
  <c r="U31" i="6"/>
  <c r="U10" i="6"/>
  <c r="U86" i="6"/>
  <c r="U16" i="6"/>
  <c r="U6" i="6"/>
  <c r="U18" i="6"/>
  <c r="U63" i="6"/>
  <c r="U37" i="6"/>
  <c r="U17" i="6"/>
  <c r="U5" i="6"/>
  <c r="U66" i="6"/>
  <c r="U35" i="5"/>
  <c r="U31" i="5"/>
  <c r="U83" i="5"/>
  <c r="U46" i="5"/>
  <c r="U65" i="5"/>
  <c r="U44" i="5"/>
  <c r="U21" i="5"/>
  <c r="U48" i="5"/>
  <c r="U77" i="6"/>
  <c r="U23" i="6"/>
  <c r="Y76" i="6"/>
  <c r="U76" i="6"/>
  <c r="U8" i="6"/>
  <c r="U59" i="6"/>
  <c r="U41" i="6"/>
  <c r="U46" i="6"/>
  <c r="U26" i="6"/>
  <c r="U15" i="6"/>
  <c r="U56" i="6"/>
  <c r="U40" i="6"/>
  <c r="U12" i="6"/>
  <c r="U81" i="6"/>
  <c r="K79" i="8" s="1"/>
  <c r="U42" i="3"/>
  <c r="U57" i="3"/>
  <c r="U21" i="3"/>
  <c r="U77" i="3"/>
  <c r="U94" i="3"/>
  <c r="U113" i="3"/>
  <c r="G20" i="8"/>
  <c r="U34" i="4"/>
  <c r="U7" i="4"/>
  <c r="U43" i="4"/>
  <c r="U4" i="5"/>
  <c r="U32" i="6"/>
  <c r="U38" i="4"/>
  <c r="U9" i="4"/>
  <c r="U35" i="6"/>
  <c r="U64" i="6"/>
  <c r="U52" i="5"/>
  <c r="U58" i="4"/>
  <c r="U68" i="3"/>
  <c r="U45" i="6"/>
  <c r="U29" i="5"/>
  <c r="U12" i="4"/>
  <c r="U6" i="5"/>
  <c r="U30" i="4"/>
  <c r="U19" i="4"/>
  <c r="U72" i="5"/>
  <c r="I68" i="8" s="1"/>
  <c r="U65" i="3"/>
  <c r="U53" i="6"/>
  <c r="U34" i="6"/>
  <c r="U40" i="4"/>
  <c r="U20" i="5"/>
  <c r="U53" i="5"/>
  <c r="U94" i="6"/>
  <c r="U29" i="4"/>
  <c r="U10" i="5"/>
  <c r="U88" i="3"/>
  <c r="E53" i="8" s="1"/>
  <c r="U50" i="3"/>
  <c r="U142" i="3"/>
  <c r="Y81" i="3"/>
  <c r="U81" i="3"/>
  <c r="Y5" i="3"/>
  <c r="U5" i="3"/>
  <c r="U46" i="4"/>
  <c r="U78" i="6"/>
  <c r="U22" i="3"/>
  <c r="U22" i="5"/>
  <c r="U21" i="6"/>
  <c r="U67" i="5"/>
  <c r="U54" i="6"/>
  <c r="U57" i="4"/>
  <c r="U15" i="5"/>
  <c r="U68" i="5"/>
  <c r="U33" i="6"/>
  <c r="U23" i="5"/>
  <c r="U62" i="4"/>
  <c r="U11" i="5"/>
  <c r="U4" i="6"/>
  <c r="U34" i="5"/>
  <c r="U10" i="4"/>
  <c r="U28" i="5"/>
  <c r="U61" i="5"/>
  <c r="U114" i="3"/>
  <c r="Y45" i="5"/>
  <c r="U45" i="5"/>
  <c r="U69" i="4"/>
  <c r="U24" i="6"/>
  <c r="U18" i="4"/>
  <c r="U13" i="6"/>
  <c r="U37" i="5"/>
  <c r="U69" i="5"/>
  <c r="U30" i="6"/>
  <c r="U25" i="5"/>
  <c r="U36" i="6"/>
  <c r="Y46" i="3"/>
  <c r="U46" i="3"/>
  <c r="Y23" i="4"/>
  <c r="U23" i="4"/>
  <c r="Y29" i="3"/>
  <c r="U29" i="3"/>
  <c r="U60" i="5"/>
  <c r="U5" i="5"/>
  <c r="U7" i="5"/>
  <c r="U52" i="6"/>
  <c r="U12" i="5"/>
  <c r="U38" i="3"/>
  <c r="Y44" i="4"/>
  <c r="U44" i="4"/>
  <c r="Y47" i="3"/>
  <c r="U47" i="3"/>
  <c r="Y45" i="3"/>
  <c r="U45" i="3"/>
  <c r="U48" i="6"/>
  <c r="U36" i="5"/>
  <c r="U48" i="4"/>
  <c r="U75" i="4"/>
  <c r="U43" i="5"/>
  <c r="U68" i="6"/>
  <c r="U3" i="6"/>
  <c r="U63" i="4"/>
  <c r="U33" i="5"/>
  <c r="U19" i="6"/>
  <c r="U28" i="6"/>
  <c r="U38" i="5"/>
  <c r="U83" i="6"/>
  <c r="K81" i="8" s="1"/>
  <c r="U30" i="3"/>
  <c r="U147" i="3"/>
  <c r="K74" i="8" l="1"/>
  <c r="K84" i="8"/>
  <c r="K69" i="8"/>
  <c r="I67" i="8"/>
  <c r="I79" i="8"/>
  <c r="I70" i="8"/>
  <c r="I76" i="8"/>
  <c r="I75" i="8"/>
  <c r="I77" i="8"/>
  <c r="G67" i="8"/>
  <c r="G64" i="8"/>
  <c r="G74" i="8"/>
  <c r="G66" i="8"/>
  <c r="G80" i="8"/>
  <c r="G68" i="8"/>
  <c r="G69" i="8"/>
  <c r="G65" i="8"/>
  <c r="G73" i="8"/>
  <c r="E92" i="8"/>
  <c r="E33" i="8"/>
  <c r="E100" i="8"/>
  <c r="E99" i="8"/>
  <c r="E86" i="8"/>
  <c r="K10" i="8"/>
  <c r="K66" i="8"/>
  <c r="K76" i="8"/>
  <c r="K72" i="8"/>
  <c r="K77" i="8"/>
  <c r="E29" i="8"/>
  <c r="I44" i="8"/>
  <c r="G62" i="8"/>
  <c r="G40" i="8"/>
  <c r="G13" i="8"/>
  <c r="E3" i="8"/>
  <c r="E70" i="8"/>
  <c r="E59" i="8"/>
  <c r="K75" i="8"/>
  <c r="I16" i="8"/>
  <c r="I63" i="8"/>
  <c r="G57" i="8"/>
  <c r="G9" i="8"/>
  <c r="G23" i="8"/>
  <c r="G43" i="8"/>
  <c r="E10" i="8"/>
  <c r="G5" i="8"/>
  <c r="G2" i="8"/>
  <c r="G61" i="8"/>
  <c r="G8" i="8"/>
  <c r="E42" i="8"/>
  <c r="E28" i="8"/>
  <c r="E67" i="8"/>
  <c r="E14" i="8"/>
  <c r="E57" i="8"/>
  <c r="I64" i="8"/>
  <c r="I60" i="8"/>
  <c r="I25" i="8"/>
  <c r="I61" i="8"/>
  <c r="K73" i="8"/>
  <c r="K70" i="8"/>
  <c r="K71" i="8"/>
  <c r="K68" i="8"/>
  <c r="K17" i="8"/>
  <c r="K9" i="8"/>
  <c r="K63" i="8"/>
  <c r="E47" i="8"/>
  <c r="E37" i="8"/>
  <c r="E40" i="8"/>
  <c r="E55" i="8"/>
  <c r="E17" i="8"/>
  <c r="E64" i="8"/>
  <c r="E43" i="8"/>
  <c r="E6" i="8"/>
  <c r="G1" i="8"/>
  <c r="G3" i="8"/>
  <c r="G55" i="8"/>
  <c r="G14" i="8"/>
  <c r="G54" i="8"/>
  <c r="G49" i="8"/>
  <c r="E27" i="8"/>
  <c r="E15" i="8"/>
  <c r="G19" i="8"/>
  <c r="G10" i="8"/>
  <c r="K16" i="8"/>
  <c r="I57" i="8"/>
  <c r="I56" i="8"/>
  <c r="I62" i="8"/>
  <c r="I65" i="8"/>
  <c r="I33" i="8"/>
  <c r="I59" i="8"/>
  <c r="I11" i="8"/>
  <c r="I1" i="8"/>
  <c r="I19" i="8"/>
  <c r="I10" i="8"/>
  <c r="I58" i="8"/>
  <c r="I26" i="8"/>
  <c r="I3" i="8"/>
  <c r="I18" i="8"/>
  <c r="K8" i="8"/>
  <c r="K64" i="8"/>
  <c r="K67" i="8"/>
  <c r="K49" i="8"/>
  <c r="K12" i="8"/>
  <c r="K13" i="8"/>
  <c r="K20" i="8"/>
  <c r="E35" i="8"/>
  <c r="E2" i="8"/>
  <c r="E73" i="8"/>
  <c r="E9" i="8"/>
  <c r="E50" i="8"/>
  <c r="E51" i="8"/>
  <c r="E72" i="8"/>
  <c r="E11" i="8"/>
  <c r="E26" i="8"/>
  <c r="E77" i="8"/>
  <c r="E31" i="8"/>
  <c r="E79" i="8"/>
  <c r="E82" i="8"/>
  <c r="E7" i="8"/>
  <c r="E52" i="8"/>
  <c r="E25" i="8"/>
  <c r="E5" i="8"/>
  <c r="E65" i="8"/>
  <c r="E8" i="8"/>
  <c r="E39" i="8"/>
  <c r="E16" i="8"/>
  <c r="E80" i="8"/>
  <c r="E4" i="8"/>
  <c r="G28" i="8"/>
  <c r="G45" i="8"/>
  <c r="G58" i="8"/>
  <c r="G16" i="8"/>
  <c r="G7" i="8"/>
  <c r="G35" i="8"/>
  <c r="G41" i="8"/>
  <c r="G18" i="8"/>
  <c r="G42" i="8"/>
  <c r="G26" i="8"/>
  <c r="G27" i="8"/>
  <c r="G31" i="8"/>
  <c r="I27" i="8"/>
  <c r="I40" i="8"/>
  <c r="I51" i="8"/>
  <c r="I30" i="8"/>
  <c r="I47" i="8"/>
  <c r="K33" i="8"/>
  <c r="K65" i="8"/>
  <c r="K2" i="8"/>
  <c r="K21" i="8"/>
  <c r="K5" i="8"/>
  <c r="K24" i="8"/>
  <c r="K50" i="8"/>
  <c r="K52" i="8"/>
  <c r="E36" i="8"/>
  <c r="E71" i="8"/>
  <c r="E22" i="8"/>
  <c r="E12" i="8"/>
  <c r="E44" i="8"/>
  <c r="E78" i="8"/>
  <c r="E23" i="8"/>
  <c r="E34" i="8"/>
  <c r="E85" i="8"/>
  <c r="E60" i="8"/>
  <c r="E69" i="8"/>
  <c r="E63" i="8"/>
  <c r="E1" i="8"/>
  <c r="E48" i="8"/>
  <c r="E84" i="8"/>
  <c r="E74" i="8"/>
  <c r="E49" i="8"/>
  <c r="E56" i="8"/>
  <c r="G11" i="8"/>
  <c r="G24" i="8"/>
  <c r="G32" i="8"/>
  <c r="G39" i="8"/>
  <c r="G46" i="8"/>
  <c r="G34" i="8"/>
  <c r="G56" i="8"/>
  <c r="G6" i="8"/>
  <c r="G15" i="8"/>
  <c r="G36" i="8"/>
  <c r="G21" i="8"/>
  <c r="G50" i="8"/>
  <c r="K35" i="8"/>
  <c r="K28" i="8"/>
  <c r="K47" i="8"/>
  <c r="G29" i="8"/>
  <c r="I21" i="8"/>
  <c r="I46" i="8"/>
  <c r="G37" i="8"/>
  <c r="G25" i="8"/>
  <c r="K58" i="8"/>
  <c r="G44" i="8"/>
  <c r="K32" i="8"/>
  <c r="G33" i="8"/>
  <c r="K34" i="8"/>
  <c r="K19" i="8"/>
  <c r="K3" i="8"/>
  <c r="K51" i="8"/>
  <c r="E61" i="8"/>
  <c r="E54" i="8"/>
  <c r="E19" i="8"/>
  <c r="E24" i="8"/>
  <c r="E46" i="8"/>
  <c r="I54" i="8"/>
  <c r="I32" i="8"/>
  <c r="I36" i="8"/>
  <c r="I39" i="8"/>
  <c r="K46" i="8"/>
  <c r="K62" i="8"/>
  <c r="K56" i="8"/>
  <c r="K43" i="8"/>
  <c r="K54" i="8"/>
  <c r="K57" i="8"/>
  <c r="K31" i="8"/>
  <c r="K11" i="8"/>
  <c r="K27" i="8"/>
  <c r="K6" i="8"/>
  <c r="K41" i="8"/>
  <c r="K53" i="8"/>
  <c r="K55" i="8"/>
  <c r="K39" i="8"/>
  <c r="K45" i="8"/>
  <c r="K30" i="8"/>
  <c r="K26" i="8"/>
  <c r="K60" i="8"/>
  <c r="I50" i="8"/>
  <c r="I23" i="8"/>
  <c r="I6" i="8"/>
  <c r="I29" i="8"/>
  <c r="I9" i="8"/>
  <c r="I38" i="8"/>
  <c r="I43" i="8"/>
  <c r="I24" i="8"/>
  <c r="I17" i="8"/>
  <c r="I7" i="8"/>
  <c r="I34" i="8"/>
  <c r="I12" i="8"/>
  <c r="I8" i="8"/>
  <c r="I49" i="8"/>
  <c r="I4" i="8"/>
  <c r="I2" i="8"/>
  <c r="I45" i="8"/>
  <c r="I35" i="8"/>
  <c r="I22" i="8"/>
  <c r="I48" i="8"/>
  <c r="I5" i="8"/>
  <c r="I14" i="8"/>
  <c r="I55" i="8"/>
  <c r="I31" i="8"/>
  <c r="I28" i="8"/>
  <c r="I37" i="8"/>
  <c r="I41" i="8"/>
  <c r="I13" i="8"/>
  <c r="I20" i="8"/>
  <c r="I53" i="8"/>
  <c r="I15" i="8"/>
  <c r="I42" i="8"/>
  <c r="I52" i="8"/>
  <c r="K48" i="8"/>
  <c r="K7" i="8"/>
  <c r="K59" i="8"/>
  <c r="K40" i="8"/>
  <c r="K15" i="8"/>
  <c r="K18" i="8"/>
  <c r="K29" i="8"/>
  <c r="K36" i="8"/>
  <c r="K38" i="8"/>
  <c r="K22" i="8"/>
  <c r="K61" i="8"/>
  <c r="K14" i="8"/>
  <c r="K23" i="8"/>
  <c r="K25" i="8"/>
  <c r="K4" i="8"/>
  <c r="K37" i="8"/>
  <c r="K42" i="8"/>
  <c r="K44" i="8"/>
  <c r="K1" i="8"/>
  <c r="E13" i="8"/>
  <c r="E41" i="8"/>
  <c r="E58" i="8"/>
  <c r="E81" i="8"/>
  <c r="E76" i="8"/>
  <c r="E68" i="8"/>
  <c r="E83" i="8"/>
  <c r="E38" i="8"/>
  <c r="E21" i="8"/>
  <c r="E20" i="8"/>
  <c r="E75" i="8"/>
  <c r="E32" i="8"/>
  <c r="E66" i="8"/>
  <c r="E45" i="8"/>
  <c r="E30" i="8"/>
  <c r="E18" i="8"/>
  <c r="G59" i="8"/>
  <c r="G60" i="8"/>
  <c r="G53" i="8"/>
  <c r="G47" i="8"/>
  <c r="G12" i="8"/>
  <c r="G4" i="8"/>
  <c r="G17" i="8"/>
  <c r="G52" i="8"/>
  <c r="G22" i="8"/>
  <c r="G38" i="8"/>
  <c r="G48" i="8"/>
  <c r="G30" i="8"/>
  <c r="G51" i="8"/>
</calcChain>
</file>

<file path=xl/sharedStrings.xml><?xml version="1.0" encoding="utf-8"?>
<sst xmlns="http://schemas.openxmlformats.org/spreadsheetml/2006/main" count="7371" uniqueCount="1049">
  <si>
    <t>Nom</t>
  </si>
  <si>
    <t>L</t>
  </si>
  <si>
    <t>C</t>
  </si>
  <si>
    <t>R</t>
  </si>
  <si>
    <t>D</t>
  </si>
  <si>
    <t>POS</t>
  </si>
  <si>
    <t>PJ</t>
  </si>
  <si>
    <t>PTS</t>
  </si>
  <si>
    <t>PEN</t>
  </si>
  <si>
    <t>HIT</t>
  </si>
  <si>
    <t>TKA</t>
  </si>
  <si>
    <t>BkS</t>
  </si>
  <si>
    <t>SH</t>
  </si>
  <si>
    <t>Défenseurs</t>
  </si>
  <si>
    <t>Avants</t>
  </si>
  <si>
    <t>DEF</t>
  </si>
  <si>
    <t>OFF</t>
  </si>
  <si>
    <t>PUN</t>
  </si>
  <si>
    <t>Hits</t>
  </si>
  <si>
    <t>TkA</t>
  </si>
  <si>
    <t>RW</t>
  </si>
  <si>
    <t>LW</t>
  </si>
  <si>
    <t>Normalisée</t>
  </si>
  <si>
    <t>Stats NHL</t>
  </si>
  <si>
    <t>NOTE DEF</t>
  </si>
  <si>
    <t>NOT GLOBALE</t>
  </si>
  <si>
    <t>Calculs dans le système</t>
  </si>
  <si>
    <t>EQP NHL</t>
  </si>
  <si>
    <t>EQP NCHL</t>
  </si>
  <si>
    <t>Anze Kopitar</t>
  </si>
  <si>
    <t>Nicklas Backstrom</t>
  </si>
  <si>
    <t>SUN</t>
  </si>
  <si>
    <t>Steven Stamkos</t>
  </si>
  <si>
    <t>PAC</t>
  </si>
  <si>
    <t>Joe Pavelski</t>
  </si>
  <si>
    <t>RAM</t>
  </si>
  <si>
    <t>Jonathan Toews</t>
  </si>
  <si>
    <t>REB</t>
  </si>
  <si>
    <t>John Tavares</t>
  </si>
  <si>
    <t>Ryan Nugent-Hopkins</t>
  </si>
  <si>
    <t>Matt Duchene</t>
  </si>
  <si>
    <t>BUC</t>
  </si>
  <si>
    <t>Patrice Bergeron</t>
  </si>
  <si>
    <t>Logan Couture</t>
  </si>
  <si>
    <t>Paul Stastny</t>
  </si>
  <si>
    <t>Derek Stepan</t>
  </si>
  <si>
    <t>Ryan Getzlaf</t>
  </si>
  <si>
    <t>David Backes</t>
  </si>
  <si>
    <t>Eric Staal</t>
  </si>
  <si>
    <t>Sean Couturier</t>
  </si>
  <si>
    <t>Nazem Kadri</t>
  </si>
  <si>
    <t>Brayden Schenn</t>
  </si>
  <si>
    <t>Phil Kessel</t>
  </si>
  <si>
    <t>Claude Giroux</t>
  </si>
  <si>
    <t>Tyler Seguin</t>
  </si>
  <si>
    <t>Patrick Kane</t>
  </si>
  <si>
    <t>Jordan Eberle</t>
  </si>
  <si>
    <t>Evgeni Malkin</t>
  </si>
  <si>
    <t>Jakub Voracek</t>
  </si>
  <si>
    <t>Patric Hornqvist</t>
  </si>
  <si>
    <t>T.J. Oshie</t>
  </si>
  <si>
    <t>Wayne Simmonds</t>
  </si>
  <si>
    <t>Blake Wheeler</t>
  </si>
  <si>
    <t>Jeff Carter</t>
  </si>
  <si>
    <t>Kyle Okposo</t>
  </si>
  <si>
    <t>Mats Zuccarello</t>
  </si>
  <si>
    <t>Thomas Vanek</t>
  </si>
  <si>
    <t>Jamie Benn</t>
  </si>
  <si>
    <t>Jeff Skinner</t>
  </si>
  <si>
    <t>James Neal</t>
  </si>
  <si>
    <t>Max Pacioretty</t>
  </si>
  <si>
    <t>Milan Lucic</t>
  </si>
  <si>
    <t>Patrick Marleau</t>
  </si>
  <si>
    <t>Alex Ovechkin</t>
  </si>
  <si>
    <t>James van Riemsdyk</t>
  </si>
  <si>
    <t>Brad Marchand</t>
  </si>
  <si>
    <t>Evander Kane</t>
  </si>
  <si>
    <t>Taylor Hall</t>
  </si>
  <si>
    <t>Erik Karlsson</t>
  </si>
  <si>
    <t>Kris Letang</t>
  </si>
  <si>
    <t>Nick Leddy</t>
  </si>
  <si>
    <t>Dustin Byfuglien</t>
  </si>
  <si>
    <t>Kevin Shattenkirk</t>
  </si>
  <si>
    <t>Duncan Keith</t>
  </si>
  <si>
    <t>Ryan Suter</t>
  </si>
  <si>
    <t>Shea Weber</t>
  </si>
  <si>
    <t>Keith Yandle</t>
  </si>
  <si>
    <t>Erik Johnson</t>
  </si>
  <si>
    <t>Cam Fowler</t>
  </si>
  <si>
    <t>John Carlson</t>
  </si>
  <si>
    <t>Drew Doughty</t>
  </si>
  <si>
    <t>Alex Pietrangelo</t>
  </si>
  <si>
    <t>Brent Burns</t>
  </si>
  <si>
    <t>Mark Giordano</t>
  </si>
  <si>
    <t>Alex Goligoski</t>
  </si>
  <si>
    <t>P.K. Subban</t>
  </si>
  <si>
    <t>Matt Niskanen</t>
  </si>
  <si>
    <t>Victor Hedman</t>
  </si>
  <si>
    <t>Travis Hamonic</t>
  </si>
  <si>
    <t>TJ Brodie</t>
  </si>
  <si>
    <t>Ryan O'Reilly</t>
  </si>
  <si>
    <t>Sidney Crosby</t>
  </si>
  <si>
    <t>Kyle Turris</t>
  </si>
  <si>
    <t>Oliver Ekman-Larsson</t>
  </si>
  <si>
    <t>David Perron</t>
  </si>
  <si>
    <t>Nino Niederreiter</t>
  </si>
  <si>
    <t>Gabriel Landeskog</t>
  </si>
  <si>
    <t>Roman Josi</t>
  </si>
  <si>
    <t>Jaden Schwartz</t>
  </si>
  <si>
    <t>Mark Scheifele</t>
  </si>
  <si>
    <t>Mika Zibanejad</t>
  </si>
  <si>
    <t>Jake Gardiner</t>
  </si>
  <si>
    <t>Justin Faulk</t>
  </si>
  <si>
    <t>Mattias Ekholm</t>
  </si>
  <si>
    <t>Tyson Barrie</t>
  </si>
  <si>
    <t>Sven Baertschi</t>
  </si>
  <si>
    <t>Brandon Saad</t>
  </si>
  <si>
    <t>Ryan Johansen</t>
  </si>
  <si>
    <t>Cam Atkinson</t>
  </si>
  <si>
    <t>Kyle Palmieri</t>
  </si>
  <si>
    <t>Alex Galchenyuk</t>
  </si>
  <si>
    <t>Brendan Gallagher</t>
  </si>
  <si>
    <t>Mikael Granlund</t>
  </si>
  <si>
    <t>Dougie Hamilton</t>
  </si>
  <si>
    <t>Chris Kreider</t>
  </si>
  <si>
    <t>Ryan McDonagh</t>
  </si>
  <si>
    <t>J.T. Miller</t>
  </si>
  <si>
    <t>Reilly Smith</t>
  </si>
  <si>
    <t>Vladimir Tarasenko</t>
  </si>
  <si>
    <t>Jason Zucker</t>
  </si>
  <si>
    <t>G</t>
  </si>
  <si>
    <t>Robin Lehner</t>
  </si>
  <si>
    <t>Frederik Andersen</t>
  </si>
  <si>
    <t>Torey Krug</t>
  </si>
  <si>
    <t>Tyler Johnson</t>
  </si>
  <si>
    <t>Aleksander Barkov</t>
  </si>
  <si>
    <t>Charlie Coyle</t>
  </si>
  <si>
    <t>Filip Forsberg</t>
  </si>
  <si>
    <t>Tomas Hertl</t>
  </si>
  <si>
    <t>Seth Jones</t>
  </si>
  <si>
    <t>Elias Lindholm</t>
  </si>
  <si>
    <t>Hampus Lindholm</t>
  </si>
  <si>
    <t>Nathan MacKinnon</t>
  </si>
  <si>
    <t>Sean Monahan</t>
  </si>
  <si>
    <t>Morgan Rielly</t>
  </si>
  <si>
    <t>Jakob Silfverberg</t>
  </si>
  <si>
    <t>Alexander Steen</t>
  </si>
  <si>
    <t>Tyler Toffoli</t>
  </si>
  <si>
    <t>Sami Vatanen</t>
  </si>
  <si>
    <t>Craig Anderson</t>
  </si>
  <si>
    <t>Jonathan Bernier</t>
  </si>
  <si>
    <t>Ben Bishop</t>
  </si>
  <si>
    <t>Sergei Bobrovsky</t>
  </si>
  <si>
    <t>Corey Crawford</t>
  </si>
  <si>
    <t>Devan Dubnyk</t>
  </si>
  <si>
    <t>Brian Elliott</t>
  </si>
  <si>
    <t>Marc-Andre Fleury</t>
  </si>
  <si>
    <t>Thomas Greiss</t>
  </si>
  <si>
    <t>Braden Holtby</t>
  </si>
  <si>
    <t>Jimmy Howard</t>
  </si>
  <si>
    <t>Anton Khudobin</t>
  </si>
  <si>
    <t>Henrik Lundqvist</t>
  </si>
  <si>
    <t>Roberto Luongo</t>
  </si>
  <si>
    <t>Jacob Markstrom</t>
  </si>
  <si>
    <t>Michal Neuvirth</t>
  </si>
  <si>
    <t>Antti Niemi</t>
  </si>
  <si>
    <t>Carey Price</t>
  </si>
  <si>
    <t>Jonathan Quick</t>
  </si>
  <si>
    <t>Tuukka Rask</t>
  </si>
  <si>
    <t>James Reimer</t>
  </si>
  <si>
    <t>Pekka Rinne</t>
  </si>
  <si>
    <t>Cory Schneider</t>
  </si>
  <si>
    <t>Mike Smith</t>
  </si>
  <si>
    <t>Semyon Varlamov</t>
  </si>
  <si>
    <t>Cam Ward</t>
  </si>
  <si>
    <t>Jake Muzzin</t>
  </si>
  <si>
    <t>Ondrej Palat</t>
  </si>
  <si>
    <t>Jacob Trouba</t>
  </si>
  <si>
    <t>Rickard Rakell</t>
  </si>
  <si>
    <t>Rasmus Ristolainen</t>
  </si>
  <si>
    <t>Carter Hutton</t>
  </si>
  <si>
    <t>Chad Johnson</t>
  </si>
  <si>
    <t>Darcy Kuemper</t>
  </si>
  <si>
    <t>Petr Mrazek</t>
  </si>
  <si>
    <t>Cam Talbot</t>
  </si>
  <si>
    <t>Andre Burakovsky</t>
  </si>
  <si>
    <t>Leon Draisaitl</t>
  </si>
  <si>
    <t>Jonathan Drouin</t>
  </si>
  <si>
    <t>Anthony Duclair</t>
  </si>
  <si>
    <t>Aaron Ekblad</t>
  </si>
  <si>
    <t>Johnny Gaudreau</t>
  </si>
  <si>
    <t>Shayne Gostisbehere</t>
  </si>
  <si>
    <t>Mike Hoffman</t>
  </si>
  <si>
    <t>Oscar Klefbom</t>
  </si>
  <si>
    <t>John Klingberg</t>
  </si>
  <si>
    <t>Nikita Kucherov</t>
  </si>
  <si>
    <t>Evgeny Kuznetsov</t>
  </si>
  <si>
    <t>Anders Lee</t>
  </si>
  <si>
    <t>Vladislav Namestnikov</t>
  </si>
  <si>
    <t>Sam Reinhart</t>
  </si>
  <si>
    <t>Mark Stone</t>
  </si>
  <si>
    <t>Alexander Wennberg</t>
  </si>
  <si>
    <t>Jake Allen</t>
  </si>
  <si>
    <t>Scott Darling</t>
  </si>
  <si>
    <t>John Gibson</t>
  </si>
  <si>
    <t>Martin Jones</t>
  </si>
  <si>
    <t>Keith Kinkaid</t>
  </si>
  <si>
    <t>Antti Raanta</t>
  </si>
  <si>
    <t>Philipp Grubauer</t>
  </si>
  <si>
    <t>Anders Nilsson</t>
  </si>
  <si>
    <t>Teuvo Teravainen</t>
  </si>
  <si>
    <t>Connor Hellebuyck</t>
  </si>
  <si>
    <t>Artemi Panarin</t>
  </si>
  <si>
    <t>Max Domi</t>
  </si>
  <si>
    <t>Colton Parayko</t>
  </si>
  <si>
    <t>Connor McDavid</t>
  </si>
  <si>
    <t>Nikolaj Ehlers</t>
  </si>
  <si>
    <t>Ben Hutton</t>
  </si>
  <si>
    <t>Colin Miller</t>
  </si>
  <si>
    <t>David Pastrnak</t>
  </si>
  <si>
    <t>Noah Hanifin</t>
  </si>
  <si>
    <t>Joonas Donskoi</t>
  </si>
  <si>
    <t>Viktor Arvidsson</t>
  </si>
  <si>
    <t>Andreas Athanasiou</t>
  </si>
  <si>
    <t>Mikko Rantanen</t>
  </si>
  <si>
    <t>Andrei Vasilevskiy</t>
  </si>
  <si>
    <t>Dylan Strome</t>
  </si>
  <si>
    <t>Kyle Connor</t>
  </si>
  <si>
    <t>Thomas Chabot</t>
  </si>
  <si>
    <t>Mitchell Marner</t>
  </si>
  <si>
    <t>Ivan Provorov</t>
  </si>
  <si>
    <t>Malcolm Subban</t>
  </si>
  <si>
    <t>Nick Schmaltz</t>
  </si>
  <si>
    <t>Oliver Bjorkstrand</t>
  </si>
  <si>
    <t>Pavel Buchnevich</t>
  </si>
  <si>
    <t>Brayden Point</t>
  </si>
  <si>
    <t>Jimmy Vesey</t>
  </si>
  <si>
    <t>Patrik Laine</t>
  </si>
  <si>
    <t>Alexander Radulov</t>
  </si>
  <si>
    <t>Zach Werenski</t>
  </si>
  <si>
    <t>Auston Matthews</t>
  </si>
  <si>
    <t>Vincent Trocheck</t>
  </si>
  <si>
    <t>Sebastian Aho</t>
  </si>
  <si>
    <t>Bo Horvat</t>
  </si>
  <si>
    <t>Matthew Tkachuk</t>
  </si>
  <si>
    <t>Sam Bennett</t>
  </si>
  <si>
    <t>Conor Sheary</t>
  </si>
  <si>
    <t>Nikita Zaitsev</t>
  </si>
  <si>
    <t>Matt Dumba</t>
  </si>
  <si>
    <t>Dylan Larkin</t>
  </si>
  <si>
    <t>Nic Petan</t>
  </si>
  <si>
    <t>Jesse Puljujarvi</t>
  </si>
  <si>
    <t>Tyler Motte</t>
  </si>
  <si>
    <t>Darnell Nurse</t>
  </si>
  <si>
    <t>Nick Ritchie</t>
  </si>
  <si>
    <t>Jaccob Slavin</t>
  </si>
  <si>
    <t>Brandon Carlo</t>
  </si>
  <si>
    <t>Jake Guentzel</t>
  </si>
  <si>
    <t>Esa Lindell</t>
  </si>
  <si>
    <t>Shea Theodore</t>
  </si>
  <si>
    <t>Jake Virtanen</t>
  </si>
  <si>
    <t>Derrick Pouliot</t>
  </si>
  <si>
    <t>Mikhail Sergachev</t>
  </si>
  <si>
    <t>Louis Domingue</t>
  </si>
  <si>
    <t>TOI</t>
  </si>
  <si>
    <t>1-10</t>
  </si>
  <si>
    <t>11-20</t>
  </si>
  <si>
    <t>21-30</t>
  </si>
  <si>
    <t>Gardiens</t>
  </si>
  <si>
    <t>Total</t>
  </si>
  <si>
    <t>Centres</t>
  </si>
  <si>
    <t>Ailiers gauches</t>
  </si>
  <si>
    <t>Ailiers droits</t>
  </si>
  <si>
    <t>NON</t>
  </si>
  <si>
    <t>Jonathan Huberdeau</t>
  </si>
  <si>
    <t>Clayton Keller</t>
  </si>
  <si>
    <t>Anthony Mantha</t>
  </si>
  <si>
    <t>Evgenii Dadonov</t>
  </si>
  <si>
    <t>Brock Boeser</t>
  </si>
  <si>
    <t>Jack Eichel</t>
  </si>
  <si>
    <t>Mathew Barzal</t>
  </si>
  <si>
    <t>Nico Hischier</t>
  </si>
  <si>
    <t>Alexander Kerfoot</t>
  </si>
  <si>
    <t>William Nylander</t>
  </si>
  <si>
    <t>Will Butcher</t>
  </si>
  <si>
    <t>Sven Andrighetto</t>
  </si>
  <si>
    <t>Adrian Kempe</t>
  </si>
  <si>
    <t>Alex DeBrincat</t>
  </si>
  <si>
    <t>Zach Hyman</t>
  </si>
  <si>
    <t>Jared Spurgeon</t>
  </si>
  <si>
    <t>Brandon Montour</t>
  </si>
  <si>
    <t>Mattias Janmark</t>
  </si>
  <si>
    <t>Sonny Milano</t>
  </si>
  <si>
    <t>Charlie McAvoy</t>
  </si>
  <si>
    <t>Alex Tuch</t>
  </si>
  <si>
    <t>Jakub Vrana</t>
  </si>
  <si>
    <t>Kevin Labanc</t>
  </si>
  <si>
    <t>Travis Konecny</t>
  </si>
  <si>
    <t>Kevin Fiala</t>
  </si>
  <si>
    <t>Christian Fischer</t>
  </si>
  <si>
    <t>Jake DeBrusk</t>
  </si>
  <si>
    <t>Brendan Perlini</t>
  </si>
  <si>
    <t>Justin Schultz</t>
  </si>
  <si>
    <t>Brady Skjei</t>
  </si>
  <si>
    <t>Pavel Zacha</t>
  </si>
  <si>
    <t>Joshua Ho-Sang</t>
  </si>
  <si>
    <t>Madison Bowey</t>
  </si>
  <si>
    <t>Slater Koekkoek</t>
  </si>
  <si>
    <t>Nick Cousins</t>
  </si>
  <si>
    <t>Pierre-Luc Dubois</t>
  </si>
  <si>
    <t>Josh Morrissey</t>
  </si>
  <si>
    <t>Anthony Beauvillier</t>
  </si>
  <si>
    <t>Luke Kunin</t>
  </si>
  <si>
    <t>J.T. Compher</t>
  </si>
  <si>
    <t>Timo Meier</t>
  </si>
  <si>
    <t>Ryan Pulock</t>
  </si>
  <si>
    <t>Nolan Patrick</t>
  </si>
  <si>
    <t>Joel Eriksson Ek</t>
  </si>
  <si>
    <t>Victor Mete</t>
  </si>
  <si>
    <t>Kailer Yamamoto</t>
  </si>
  <si>
    <t>Haydn Fleury</t>
  </si>
  <si>
    <t>Frank Vatrano</t>
  </si>
  <si>
    <t>Tyson Jost</t>
  </si>
  <si>
    <t>Mike Matheson</t>
  </si>
  <si>
    <t>Travis Sanheim</t>
  </si>
  <si>
    <t>Brendan Lemieux</t>
  </si>
  <si>
    <t>Troy Stecher</t>
  </si>
  <si>
    <t>Brett Pesce</t>
  </si>
  <si>
    <t>Gabriel Carlsson</t>
  </si>
  <si>
    <t>Tony DeAngelo</t>
  </si>
  <si>
    <t>Kasperi Kapanen</t>
  </si>
  <si>
    <t>Ivan Barbashev</t>
  </si>
  <si>
    <t>Jason Dickinson</t>
  </si>
  <si>
    <t>Nikita Scherbak</t>
  </si>
  <si>
    <t>Xavier Ouellet</t>
  </si>
  <si>
    <t>Tage Thompson</t>
  </si>
  <si>
    <t>Filip Chytil</t>
  </si>
  <si>
    <t>Lawson Crouse</t>
  </si>
  <si>
    <t>Matt Murray</t>
  </si>
  <si>
    <t>Aaron Dell</t>
  </si>
  <si>
    <t>Mike Condon</t>
  </si>
  <si>
    <t>Alex Stalock</t>
  </si>
  <si>
    <t>Joonas Korpisalo</t>
  </si>
  <si>
    <t>Laurent Brossoit</t>
  </si>
  <si>
    <t>Jakob Chychrun</t>
  </si>
  <si>
    <t>Nikolay Goldobin</t>
  </si>
  <si>
    <t>Tyler Bertuzzi</t>
  </si>
  <si>
    <t>Vladislav Kamenev</t>
  </si>
  <si>
    <t>Zach Parise</t>
  </si>
  <si>
    <t>Ryan Ellis</t>
  </si>
  <si>
    <t>Daniel Sprong</t>
  </si>
  <si>
    <t>Jordan Schmaltz</t>
  </si>
  <si>
    <t>Calvin Pickard</t>
  </si>
  <si>
    <t>1-5</t>
  </si>
  <si>
    <t>6-10</t>
  </si>
  <si>
    <t>11-15</t>
  </si>
  <si>
    <t>Elias Pettersson</t>
  </si>
  <si>
    <t>William Karlsson</t>
  </si>
  <si>
    <t>Jonathan Marchessault</t>
  </si>
  <si>
    <t>Josh Bailey</t>
  </si>
  <si>
    <t>Yanni Gourde</t>
  </si>
  <si>
    <t>Colin White</t>
  </si>
  <si>
    <t>Alex Iafallo</t>
  </si>
  <si>
    <t>Brady Tkachuk</t>
  </si>
  <si>
    <t>Rasmus Dahlin</t>
  </si>
  <si>
    <t>Ondrej Kase</t>
  </si>
  <si>
    <t>Andrei Svechnikov</t>
  </si>
  <si>
    <t>Jesperi Kotkaniemi</t>
  </si>
  <si>
    <t>Andreas Johnsson</t>
  </si>
  <si>
    <t>Miro Heiskanen</t>
  </si>
  <si>
    <t>Ilya Kovalchuk</t>
  </si>
  <si>
    <t>Anthony Cirelli</t>
  </si>
  <si>
    <t>Alexander Edler</t>
  </si>
  <si>
    <t>Vince Dunn</t>
  </si>
  <si>
    <t>Dominik Kahun</t>
  </si>
  <si>
    <t>Dennis Cholowski</t>
  </si>
  <si>
    <t>Brett Howden</t>
  </si>
  <si>
    <t>Michael Rasmussen</t>
  </si>
  <si>
    <t>Robert Thomas</t>
  </si>
  <si>
    <t>Samuel Girard</t>
  </si>
  <si>
    <t>Jordan Greenway</t>
  </si>
  <si>
    <t>Casey Mittelstadt</t>
  </si>
  <si>
    <t>Pat Maroon</t>
  </si>
  <si>
    <t>Danton Heinen</t>
  </si>
  <si>
    <t>Zach Aston-Reese</t>
  </si>
  <si>
    <t>Jack Roslovic</t>
  </si>
  <si>
    <t>Ryan Donato</t>
  </si>
  <si>
    <t>Ty Rattie</t>
  </si>
  <si>
    <t>Warren Foegele</t>
  </si>
  <si>
    <t>Valeri Nichushkin</t>
  </si>
  <si>
    <t>Jakob Forsbacka Karlsson</t>
  </si>
  <si>
    <t>Noah Juulsen</t>
  </si>
  <si>
    <t>Henrik Borgstrom</t>
  </si>
  <si>
    <t>Robby Fabbri</t>
  </si>
  <si>
    <t>Lias Andersson</t>
  </si>
  <si>
    <t>Tomas Hyka</t>
  </si>
  <si>
    <t>Julius Honka</t>
  </si>
  <si>
    <t>Jayce Hawryluk</t>
  </si>
  <si>
    <t>Sam Steel</t>
  </si>
  <si>
    <t>Denis Gurianov</t>
  </si>
  <si>
    <t>Valentin Zykov</t>
  </si>
  <si>
    <t>Juuso Valimaki</t>
  </si>
  <si>
    <t>Oliver Kylington</t>
  </si>
  <si>
    <t>Eeli Tolvanen</t>
  </si>
  <si>
    <t>Martin Necas</t>
  </si>
  <si>
    <t>Jordan Kyrou</t>
  </si>
  <si>
    <t>Dylan Sikura</t>
  </si>
  <si>
    <t>Isac Lundestrom</t>
  </si>
  <si>
    <t>Evan Bouchard</t>
  </si>
  <si>
    <t>Sammy Blais</t>
  </si>
  <si>
    <t>Kristian Vesalainen</t>
  </si>
  <si>
    <t>Jake Bean</t>
  </si>
  <si>
    <t>Sami Niku</t>
  </si>
  <si>
    <t>Michael McLeod</t>
  </si>
  <si>
    <t>Kerby Rychel</t>
  </si>
  <si>
    <t>David Rittich</t>
  </si>
  <si>
    <t>Mikko Koskinen</t>
  </si>
  <si>
    <t>Linus Ullmark</t>
  </si>
  <si>
    <t>Juuse Saros</t>
  </si>
  <si>
    <t>Alexandar Georgiev</t>
  </si>
  <si>
    <t>Cal Petersen</t>
  </si>
  <si>
    <t>Mackenzie Blackwood</t>
  </si>
  <si>
    <t>Anthony Stolarz</t>
  </si>
  <si>
    <t>Carter Hart</t>
  </si>
  <si>
    <t>Michael Hutchinson</t>
  </si>
  <si>
    <t>Tristan Jarry</t>
  </si>
  <si>
    <t>Alex Lyon</t>
  </si>
  <si>
    <t>Jordan Binnington</t>
  </si>
  <si>
    <t>Pavel Francouz</t>
  </si>
  <si>
    <t>16-20</t>
  </si>
  <si>
    <t>Corey Perry</t>
  </si>
  <si>
    <t>Ian McCoshen</t>
  </si>
  <si>
    <t>Max Jones</t>
  </si>
  <si>
    <t>Alex Nedeljkovic</t>
  </si>
  <si>
    <t>Thatcher Demko</t>
  </si>
  <si>
    <t>Michael Dipietro</t>
  </si>
  <si>
    <t>Christian Dvorak</t>
  </si>
  <si>
    <t>Alexander Nylander</t>
  </si>
  <si>
    <t>Filip Zadina</t>
  </si>
  <si>
    <t>Quinn Hughes</t>
  </si>
  <si>
    <t>Dante Fabbro</t>
  </si>
  <si>
    <t>Zach Senyshyn</t>
  </si>
  <si>
    <t>Matt Puempel</t>
  </si>
  <si>
    <t>Erik Brannstrom</t>
  </si>
  <si>
    <t>Danny O'Regan</t>
  </si>
  <si>
    <t>Samuel Morin</t>
  </si>
  <si>
    <t>Logan Brown</t>
  </si>
  <si>
    <t>Sam Montembeault</t>
  </si>
  <si>
    <t>Charlie Lindgren</t>
  </si>
  <si>
    <t>Eric Comrie</t>
  </si>
  <si>
    <t>***David Krejci</t>
  </si>
  <si>
    <t>AGL</t>
  </si>
  <si>
    <t>***Gustav Nyquist</t>
  </si>
  <si>
    <t>***Erik Gustafsson</t>
  </si>
  <si>
    <t>***Tomas Tatar</t>
  </si>
  <si>
    <t>***Ryan Dzingel</t>
  </si>
  <si>
    <t>***Kevin Hayes</t>
  </si>
  <si>
    <t>***Brock Nelson</t>
  </si>
  <si>
    <t>***Justin Williams</t>
  </si>
  <si>
    <t>***Phillip Danault</t>
  </si>
  <si>
    <t>***Dustin Brown</t>
  </si>
  <si>
    <t>***Joe Thornton</t>
  </si>
  <si>
    <t>***Carl Soderberg</t>
  </si>
  <si>
    <t>***Chris Tierney</t>
  </si>
  <si>
    <t>***Josh Anderson</t>
  </si>
  <si>
    <t>***Mikael Backlund</t>
  </si>
  <si>
    <t>***Andrew Shaw</t>
  </si>
  <si>
    <t>***Brett Connolly</t>
  </si>
  <si>
    <t>***Travis Zajac</t>
  </si>
  <si>
    <t>***Jeff Petry</t>
  </si>
  <si>
    <t>***Adam Henrique</t>
  </si>
  <si>
    <t>***Bobby Ryan</t>
  </si>
  <si>
    <t>***Cody Eakin</t>
  </si>
  <si>
    <t>***Bryan Little</t>
  </si>
  <si>
    <t>***Tom Wilson</t>
  </si>
  <si>
    <t>***Alex Killorn</t>
  </si>
  <si>
    <t>***Micheal Ferland</t>
  </si>
  <si>
    <t>***Vinnie Hinostroza</t>
  </si>
  <si>
    <t>***Damon Severson</t>
  </si>
  <si>
    <t>***Alex Chiasson</t>
  </si>
  <si>
    <t>***Craig Smith</t>
  </si>
  <si>
    <t>***Boone Jenner</t>
  </si>
  <si>
    <t>***Derek Ryan</t>
  </si>
  <si>
    <t>***Tyler Bozak</t>
  </si>
  <si>
    <t>***Artem Anisimov</t>
  </si>
  <si>
    <t>***Blake Coleman</t>
  </si>
  <si>
    <t>***Lars Eller</t>
  </si>
  <si>
    <t>***Jared McCann</t>
  </si>
  <si>
    <t>***Ryan Strome</t>
  </si>
  <si>
    <t>***Bryan Rust</t>
  </si>
  <si>
    <t>***Nick Foligno</t>
  </si>
  <si>
    <t>***Nick Bonino</t>
  </si>
  <si>
    <t>***Frans Nielsen</t>
  </si>
  <si>
    <t>***Mikkel Boedker</t>
  </si>
  <si>
    <t>***Michael Frolik</t>
  </si>
  <si>
    <t>***Casey Cizikas</t>
  </si>
  <si>
    <t>***Oskar Lindblom</t>
  </si>
  <si>
    <t>***Richard Panik</t>
  </si>
  <si>
    <t>***Jesper Bratt</t>
  </si>
  <si>
    <t>***Mark Jankowski</t>
  </si>
  <si>
    <t>***Scott Laughton</t>
  </si>
  <si>
    <t>***Valtteri Filppula</t>
  </si>
  <si>
    <t>***Jason Pominville</t>
  </si>
  <si>
    <t>***Mathieu Perreault</t>
  </si>
  <si>
    <t>***Paul Byron</t>
  </si>
  <si>
    <t>***Oskar Sundqvist</t>
  </si>
  <si>
    <t>***Artturi Lehkonen</t>
  </si>
  <si>
    <t>***Antoine Roussel</t>
  </si>
  <si>
    <t>***Tyler Myers</t>
  </si>
  <si>
    <t>***Marcus Sorensen</t>
  </si>
  <si>
    <t>***Colton Sissons</t>
  </si>
  <si>
    <t>***Radek Faksa</t>
  </si>
  <si>
    <t>***Marcus Johansson</t>
  </si>
  <si>
    <t>***Nate Schmidt</t>
  </si>
  <si>
    <t>***Brandon Tanev</t>
  </si>
  <si>
    <t>***Loui Eriksson</t>
  </si>
  <si>
    <t>***Devin Shore</t>
  </si>
  <si>
    <t>***Evan Rodrigues</t>
  </si>
  <si>
    <t>***Connor Brown</t>
  </si>
  <si>
    <t>***Mikko Koivu</t>
  </si>
  <si>
    <t>***Dmitry Orlov</t>
  </si>
  <si>
    <t>***Ryan Murray</t>
  </si>
  <si>
    <t>***Jordan Staal</t>
  </si>
  <si>
    <t>***Lucas Wallmark</t>
  </si>
  <si>
    <t>***Zack Smith</t>
  </si>
  <si>
    <t>***Dominik Simon</t>
  </si>
  <si>
    <t>***Brent Seabrook</t>
  </si>
  <si>
    <t>***Brad Richardson</t>
  </si>
  <si>
    <t>***Tanner Pearson</t>
  </si>
  <si>
    <t>***Colin Wilson</t>
  </si>
  <si>
    <t>***Jason Spezza</t>
  </si>
  <si>
    <t>***Niklas Kronwall</t>
  </si>
  <si>
    <t>***Zack Kassian</t>
  </si>
  <si>
    <t>***Nick Bjugstad</t>
  </si>
  <si>
    <t>***Mathieu Joseph</t>
  </si>
  <si>
    <t>***Ryan Hartman</t>
  </si>
  <si>
    <t>***Matt Calvert</t>
  </si>
  <si>
    <t>***Brock McGinn</t>
  </si>
  <si>
    <t>***Calle Jarnkrok</t>
  </si>
  <si>
    <t>***Cody Ceci</t>
  </si>
  <si>
    <t>***Neal Pionk</t>
  </si>
  <si>
    <t>***Leo Komarov</t>
  </si>
  <si>
    <t>***Mike Green</t>
  </si>
  <si>
    <t>***Jordan Martinook</t>
  </si>
  <si>
    <t>***Pontus Aberg</t>
  </si>
  <si>
    <t>***Andrew Copp</t>
  </si>
  <si>
    <t>***Michal Kempny</t>
  </si>
  <si>
    <t>***Andy Greene</t>
  </si>
  <si>
    <t>***Marc-Edouard Vlasic</t>
  </si>
  <si>
    <t>***Marcus Pettersson</t>
  </si>
  <si>
    <t>***Brian Boyle</t>
  </si>
  <si>
    <t>***Josh Leivo</t>
  </si>
  <si>
    <t>***Miles Wood</t>
  </si>
  <si>
    <t>***David Savard</t>
  </si>
  <si>
    <t>***Kenny Agostino</t>
  </si>
  <si>
    <t>***Derick Brassard</t>
  </si>
  <si>
    <t>***Joel Armia</t>
  </si>
  <si>
    <t>***Drake Caggiula</t>
  </si>
  <si>
    <t>***Adam Lowry</t>
  </si>
  <si>
    <t>***Luke Glendening</t>
  </si>
  <si>
    <t>***Cal Clutterbuck</t>
  </si>
  <si>
    <t>***Brendan Leipsic</t>
  </si>
  <si>
    <t>***Filip Hronek</t>
  </si>
  <si>
    <t>***Ron Hainsey</t>
  </si>
  <si>
    <t>***Matt Nieto</t>
  </si>
  <si>
    <t>***Braydon Coburn</t>
  </si>
  <si>
    <t>***Brian Dumoulin</t>
  </si>
  <si>
    <t>***Markus Granlund</t>
  </si>
  <si>
    <t>***Josh Archibald</t>
  </si>
  <si>
    <t>***Roope Hintz</t>
  </si>
  <si>
    <t>***Nic Dowd</t>
  </si>
  <si>
    <t>***Jordie Benn</t>
  </si>
  <si>
    <t>***Dylan DeMelo</t>
  </si>
  <si>
    <t>***Brenden Dillon</t>
  </si>
  <si>
    <t>***Troy Brouwer</t>
  </si>
  <si>
    <t>***Austin Wagner</t>
  </si>
  <si>
    <t>***Kyle Clifford</t>
  </si>
  <si>
    <t>***Sean Kuraly</t>
  </si>
  <si>
    <t>***Jordan Weal</t>
  </si>
  <si>
    <t>***Adam Pelech</t>
  </si>
  <si>
    <t>***Markus Nutivaara</t>
  </si>
  <si>
    <t>***Oscar Lindberg</t>
  </si>
  <si>
    <t>***Ryan Reaves</t>
  </si>
  <si>
    <t>***Zach Sanford</t>
  </si>
  <si>
    <t>***Jesper Fast</t>
  </si>
  <si>
    <t>***Matt Cullen</t>
  </si>
  <si>
    <t>***Adam Erne</t>
  </si>
  <si>
    <t>***Carter Rowney</t>
  </si>
  <si>
    <t>***Jordan Oesterle</t>
  </si>
  <si>
    <t>***Travis Boyd</t>
  </si>
  <si>
    <t>***Robert Hagg</t>
  </si>
  <si>
    <t>***Ben Chiarot</t>
  </si>
  <si>
    <t>***Danny DeKeyser</t>
  </si>
  <si>
    <t>***Radko Gudas</t>
  </si>
  <si>
    <t>***Adam Larsson</t>
  </si>
  <si>
    <t>***Nick Jensen</t>
  </si>
  <si>
    <t>***Chris Wagner</t>
  </si>
  <si>
    <t>***Garnet Hathaway</t>
  </si>
  <si>
    <t>***Magnus Paajarvi</t>
  </si>
  <si>
    <t>***Riley Sheahan</t>
  </si>
  <si>
    <t>***Brian Gibbons</t>
  </si>
  <si>
    <t>***Marcus Foligno</t>
  </si>
  <si>
    <t>***Justin Abdelkader</t>
  </si>
  <si>
    <t>***Carl Hagelin</t>
  </si>
  <si>
    <t>***Scott Mayfield</t>
  </si>
  <si>
    <t>***David Kampf</t>
  </si>
  <si>
    <t>***Zach Bogosian</t>
  </si>
  <si>
    <t>***Johnny Boychuk</t>
  </si>
  <si>
    <t>***Rasmus Andersson</t>
  </si>
  <si>
    <t>***Conor Garland</t>
  </si>
  <si>
    <t>***Brandon Pirri</t>
  </si>
  <si>
    <t>***Tyler Ennis</t>
  </si>
  <si>
    <t>***Blake Comeau</t>
  </si>
  <si>
    <t>***Austin Czarnik</t>
  </si>
  <si>
    <t>***Michael Raffl</t>
  </si>
  <si>
    <t>***Zemgus Girgensons</t>
  </si>
  <si>
    <t>***Ryan Carpenter</t>
  </si>
  <si>
    <t>***Devon Toews</t>
  </si>
  <si>
    <t>***Alec Martinez</t>
  </si>
  <si>
    <t>***Jonas Brodin</t>
  </si>
  <si>
    <t>***Jujhar Khaira</t>
  </si>
  <si>
    <t>***Matt Grzelcyk</t>
  </si>
  <si>
    <t>***Cedric Paquette</t>
  </si>
  <si>
    <t>***Tomas Nosek</t>
  </si>
  <si>
    <t>***Ryan Callahan</t>
  </si>
  <si>
    <t>***Darren Helm</t>
  </si>
  <si>
    <t>***Andrew Cogliano</t>
  </si>
  <si>
    <t>***Brett Kulak</t>
  </si>
  <si>
    <t>***Matt Benning</t>
  </si>
  <si>
    <t>***Travis Dermott</t>
  </si>
  <si>
    <t>***Jay Bouwmeester</t>
  </si>
  <si>
    <t>***Anton Stralman</t>
  </si>
  <si>
    <t>***Scott Harrington</t>
  </si>
  <si>
    <t>***Melker Karlsson</t>
  </si>
  <si>
    <t>***Michael Grabner</t>
  </si>
  <si>
    <t>***Austin Watson</t>
  </si>
  <si>
    <t>***Barclay Goodrow</t>
  </si>
  <si>
    <t>***Denis Malgin</t>
  </si>
  <si>
    <t>***Erik Cernak</t>
  </si>
  <si>
    <t>***Brayden McNabb</t>
  </si>
  <si>
    <t>***Dan Girardi</t>
  </si>
  <si>
    <t>***Josh Manson</t>
  </si>
  <si>
    <t>***Kris Russell</t>
  </si>
  <si>
    <t>***Alex Biega</t>
  </si>
  <si>
    <t>***Justin Braun</t>
  </si>
  <si>
    <t>***Maxime Lajoie</t>
  </si>
  <si>
    <t>***Eric Fehr</t>
  </si>
  <si>
    <t>***Pierre-Edouard Bellemare</t>
  </si>
  <si>
    <t>***Colton Sceviour</t>
  </si>
  <si>
    <t>***MacKenzie Weegar</t>
  </si>
  <si>
    <t>***Nick Holden</t>
  </si>
  <si>
    <t>***Jon Merrill</t>
  </si>
  <si>
    <t>***Ian Cole</t>
  </si>
  <si>
    <t>***Nikita Zadorov</t>
  </si>
  <si>
    <t>***Matt Martin</t>
  </si>
  <si>
    <t>***Noel Acciari</t>
  </si>
  <si>
    <t>***Brandon Dubinsky</t>
  </si>
  <si>
    <t>***Johan Larsson</t>
  </si>
  <si>
    <t>***Zdeno Chara</t>
  </si>
  <si>
    <t>***Rudolfs Balcers</t>
  </si>
  <si>
    <t>***Jake McCabe</t>
  </si>
  <si>
    <t>***Derek Grant</t>
  </si>
  <si>
    <t>***Trevor van Riemsdyk</t>
  </si>
  <si>
    <t>***Frederik Gauthier</t>
  </si>
  <si>
    <t>***Derek Forbort</t>
  </si>
  <si>
    <t>***Calvin de Haan</t>
  </si>
  <si>
    <t>***Olli Maatta</t>
  </si>
  <si>
    <t>***Andrew Mangiapane</t>
  </si>
  <si>
    <t>***Marco Scandella</t>
  </si>
  <si>
    <t>***Sam Gagner</t>
  </si>
  <si>
    <t>***Michael Amadio</t>
  </si>
  <si>
    <t>***Rocco Grimaldi</t>
  </si>
  <si>
    <t>***Connor Murphy</t>
  </si>
  <si>
    <t>***Nate Thompson</t>
  </si>
  <si>
    <t>***Vladimir Sobotka</t>
  </si>
  <si>
    <t>***Drew Stafford</t>
  </si>
  <si>
    <t>***Brett Seney</t>
  </si>
  <si>
    <t>***John Moore</t>
  </si>
  <si>
    <t>***Troy Terry</t>
  </si>
  <si>
    <t>***Brendan Smith</t>
  </si>
  <si>
    <t>***Marc Staal</t>
  </si>
  <si>
    <t>***Jay Beagle</t>
  </si>
  <si>
    <t>***Tim Heed</t>
  </si>
  <si>
    <t>***Jack Johnson</t>
  </si>
  <si>
    <t>***Par Lindholm</t>
  </si>
  <si>
    <t>***Tyler Pitlick</t>
  </si>
  <si>
    <t>***Joakim Nordstrom</t>
  </si>
  <si>
    <t>***Kiefer Sherwood</t>
  </si>
  <si>
    <t>***Adam Gaudette</t>
  </si>
  <si>
    <t>***Brad Hunt</t>
  </si>
  <si>
    <t>***Jean-Gabriel Pageau</t>
  </si>
  <si>
    <t>***Marcus Kruger</t>
  </si>
  <si>
    <t>***Jamie Oleksiak</t>
  </si>
  <si>
    <t>***Christian Wolanin</t>
  </si>
  <si>
    <t>***Riley Nash</t>
  </si>
  <si>
    <t>***Nathan Beaulieu</t>
  </si>
  <si>
    <t>***Trevor Lewis</t>
  </si>
  <si>
    <t>***Christopher Tanev</t>
  </si>
  <si>
    <t>***Deryk Engelland</t>
  </si>
  <si>
    <t>***Henri Jokiharju</t>
  </si>
  <si>
    <t>***Matt Luff</t>
  </si>
  <si>
    <t>***Lukas Radil</t>
  </si>
  <si>
    <t>***Greg McKegg</t>
  </si>
  <si>
    <t>***Dale Weise</t>
  </si>
  <si>
    <t>***Chandler Stephenson</t>
  </si>
  <si>
    <t>***Taylor Fedun</t>
  </si>
  <si>
    <t>***Mike Reilly</t>
  </si>
  <si>
    <t>***Andrew Ladd</t>
  </si>
  <si>
    <t>***Connor Carrick</t>
  </si>
  <si>
    <t>***Joel Edmundson</t>
  </si>
  <si>
    <t>***Mark Pysyk</t>
  </si>
  <si>
    <t>***Mirco Mueller</t>
  </si>
  <si>
    <t>***Tobias Rieder</t>
  </si>
  <si>
    <t>***Kevin Rooney</t>
  </si>
  <si>
    <t>***Teddy Blueger</t>
  </si>
  <si>
    <t>***Chris Kunitz</t>
  </si>
  <si>
    <t>***Boo Nieves</t>
  </si>
  <si>
    <t>***Sean Walker</t>
  </si>
  <si>
    <t>***Dryden Hunt</t>
  </si>
  <si>
    <t>***Matthew Peca</t>
  </si>
  <si>
    <t>***Mason Appleton</t>
  </si>
  <si>
    <t>***Tim Schaller</t>
  </si>
  <si>
    <t>***Robert Bortuzzo</t>
  </si>
  <si>
    <t>***Erik Gudbranson</t>
  </si>
  <si>
    <t>***Michael Del Zotto</t>
  </si>
  <si>
    <t>***Patrik Nemeth</t>
  </si>
  <si>
    <t>***Christian Djoos</t>
  </si>
  <si>
    <t>***Christian Jaros</t>
  </si>
  <si>
    <t>***Niklas Hjalmarsson</t>
  </si>
  <si>
    <t>***William Carrier</t>
  </si>
  <si>
    <t>***Kyle Brodziak</t>
  </si>
  <si>
    <t>***Mario Kempe</t>
  </si>
  <si>
    <t>***Tom Kuhnhackl</t>
  </si>
  <si>
    <t>***Victor Rask</t>
  </si>
  <si>
    <t>***Christoffer Ehn</t>
  </si>
  <si>
    <t>***Drake Batherson</t>
  </si>
  <si>
    <t>***Ryan Spooner</t>
  </si>
  <si>
    <t>***Jacob de la Rose</t>
  </si>
  <si>
    <t>***Gustav Forsling</t>
  </si>
  <si>
    <t>***Ben Lovejoy</t>
  </si>
  <si>
    <t>***Brooks Orpik</t>
  </si>
  <si>
    <t>***Radim Simek</t>
  </si>
  <si>
    <t>***Roman Polak</t>
  </si>
  <si>
    <t>***Andrew MacDonald</t>
  </si>
  <si>
    <t>***Ryan Kesler</t>
  </si>
  <si>
    <t>***Saku Maenalanen</t>
  </si>
  <si>
    <t>***Devante Smith-Pelly</t>
  </si>
  <si>
    <t>***Stefan Noesen</t>
  </si>
  <si>
    <t>***Antti Suomela</t>
  </si>
  <si>
    <t>***Colby Cave</t>
  </si>
  <si>
    <t>***J.T. Brown</t>
  </si>
  <si>
    <t>***Trevor Daley</t>
  </si>
  <si>
    <t>***Trevor Moore</t>
  </si>
  <si>
    <t>***Yannick Weber</t>
  </si>
  <si>
    <t>***Dmitrij Jaskin</t>
  </si>
  <si>
    <t>***Jan Rutta</t>
  </si>
  <si>
    <t>***Garrett Wilson</t>
  </si>
  <si>
    <t>***Jason Demers</t>
  </si>
  <si>
    <t>***Gabriel Bourque</t>
  </si>
  <si>
    <t>***Kevin Connauton</t>
  </si>
  <si>
    <t>***Bogdan Kiselevich</t>
  </si>
  <si>
    <t>***Jamie McGinn</t>
  </si>
  <si>
    <t>***Markus Hannikainen</t>
  </si>
  <si>
    <t>***Joey Anderson</t>
  </si>
  <si>
    <t>***Carl Gunnarsson</t>
  </si>
  <si>
    <t>***Phil Varone</t>
  </si>
  <si>
    <t>***Igor Ozhiganov</t>
  </si>
  <si>
    <t>***Adam McQuaid</t>
  </si>
  <si>
    <t>***Miikka Salomaki</t>
  </si>
  <si>
    <t>***Michael Dal Colle</t>
  </si>
  <si>
    <t>***Egor Yakovlev</t>
  </si>
  <si>
    <t>***Chris Wideman</t>
  </si>
  <si>
    <t>***Nick Seeler</t>
  </si>
  <si>
    <t>***Max Comtois</t>
  </si>
  <si>
    <t>***Erik Haula</t>
  </si>
  <si>
    <t>***Matt Irwin</t>
  </si>
  <si>
    <t>***Greg Pateryn</t>
  </si>
  <si>
    <t>***Taro Hirose</t>
  </si>
  <si>
    <t>***Joe Morrow</t>
  </si>
  <si>
    <t>***Joakim Ryan</t>
  </si>
  <si>
    <t>***Kevan Miller</t>
  </si>
  <si>
    <t>***Carl Grundstrom</t>
  </si>
  <si>
    <t>***Brett Ritchie</t>
  </si>
  <si>
    <t>***Lukas Sedlak</t>
  </si>
  <si>
    <t>***Jean-Sebastien Dea</t>
  </si>
  <si>
    <t>***Brandon Sutter</t>
  </si>
  <si>
    <t>***Peter Cehlarik</t>
  </si>
  <si>
    <t>***Alexandre Fortin</t>
  </si>
  <si>
    <t>***Steven Kampfer</t>
  </si>
  <si>
    <t>***Sheldon Dries</t>
  </si>
  <si>
    <t>***Fredrik Claesson</t>
  </si>
  <si>
    <t>***Micheal Haley</t>
  </si>
  <si>
    <t>***Matt Roy</t>
  </si>
  <si>
    <t>***Caleb Jones</t>
  </si>
  <si>
    <t>***Dion Phaneuf</t>
  </si>
  <si>
    <t>***Casey Nelson</t>
  </si>
  <si>
    <t>***Martin Frk</t>
  </si>
  <si>
    <t>***Lawrence Pilut</t>
  </si>
  <si>
    <t>***Dmitry Kulikov</t>
  </si>
  <si>
    <t>***Carl Dahlstrom</t>
  </si>
  <si>
    <t>***Christian Folin</t>
  </si>
  <si>
    <t>***Juho Lammikko</t>
  </si>
  <si>
    <t>***Ryan Graves</t>
  </si>
  <si>
    <t>***Charles Hudon</t>
  </si>
  <si>
    <t>***John Hayden</t>
  </si>
  <si>
    <t>***Jonathan Ericsson</t>
  </si>
  <si>
    <t>***Ben Street</t>
  </si>
  <si>
    <t>***Mackenzie MacEachern</t>
  </si>
  <si>
    <t>***Alan Quine</t>
  </si>
  <si>
    <t>***Karson Kuhlman</t>
  </si>
  <si>
    <t>***Paul LaDue</t>
  </si>
  <si>
    <t>***Josh Currie</t>
  </si>
  <si>
    <t>***Juuso Riikola</t>
  </si>
  <si>
    <t>***Nicolas Deslauriers</t>
  </si>
  <si>
    <t>***Gavin Bayreuther</t>
  </si>
  <si>
    <t>***Ben Harpur</t>
  </si>
  <si>
    <t>***Josh Mahura</t>
  </si>
  <si>
    <t>***Mark Borowiecki</t>
  </si>
  <si>
    <t>***Martin Marincin</t>
  </si>
  <si>
    <t>***Dillon Dube</t>
  </si>
  <si>
    <t>***Michael Stone</t>
  </si>
  <si>
    <t>***Dan Hamhuis</t>
  </si>
  <si>
    <t>***Michael Chaput</t>
  </si>
  <si>
    <t>***Dean Kukan</t>
  </si>
  <si>
    <t>***Jacob Larsson</t>
  </si>
  <si>
    <t>***Frederick Gaudreau</t>
  </si>
  <si>
    <t>***Patrik Berglund</t>
  </si>
  <si>
    <t>***Oscar Fantenberg</t>
  </si>
  <si>
    <t>***Victor Olofsson</t>
  </si>
  <si>
    <t>***Brandon Manning</t>
  </si>
  <si>
    <t>***Max Veronneau</t>
  </si>
  <si>
    <t>***Kurtis Gabriel</t>
  </si>
  <si>
    <t>***Corban Knight</t>
  </si>
  <si>
    <t>***Connor Brickley</t>
  </si>
  <si>
    <t>***Jaycob Megna</t>
  </si>
  <si>
    <t>***Korbinian Holzer</t>
  </si>
  <si>
    <t>***Steven Santini</t>
  </si>
  <si>
    <t>***Andy Welinski</t>
  </si>
  <si>
    <t>***Andreas Martinsen</t>
  </si>
  <si>
    <t>***Ross Johnston</t>
  </si>
  <si>
    <t>***Phillip Di Giuseppe</t>
  </si>
  <si>
    <t>***Andrej Sekera</t>
  </si>
  <si>
    <t>***Ilya Lyubushkin</t>
  </si>
  <si>
    <t>***Thomas Hickey</t>
  </si>
  <si>
    <t>***Jonas Siegenthaler</t>
  </si>
  <si>
    <t>***Nathan Bastian</t>
  </si>
  <si>
    <t>***Ryan Poehling</t>
  </si>
  <si>
    <t>***Gemel Smith</t>
  </si>
  <si>
    <t>***Jonny Brodzinski</t>
  </si>
  <si>
    <t>***Clark Bishop</t>
  </si>
  <si>
    <t>***Jori Lehtera</t>
  </si>
  <si>
    <t>***Anders Bjork</t>
  </si>
  <si>
    <t>***Zac Rinaldo</t>
  </si>
  <si>
    <t>***Vinni Lettieri</t>
  </si>
  <si>
    <t>***Brendan Gaunce</t>
  </si>
  <si>
    <t>***Kevin Gravel</t>
  </si>
  <si>
    <t>***Matt Hendricks</t>
  </si>
  <si>
    <t>***Anthony Bitetto</t>
  </si>
  <si>
    <t>***Joseph Gambardella</t>
  </si>
  <si>
    <t>***Scott Wilson</t>
  </si>
  <si>
    <t>***Joel L'Esperance</t>
  </si>
  <si>
    <t>***C.J. Smith</t>
  </si>
  <si>
    <t>***Tyler Lewington</t>
  </si>
  <si>
    <t>***Chad Ruhwedel</t>
  </si>
  <si>
    <t>***Philippe Myers</t>
  </si>
  <si>
    <t>***Martin Hanzal</t>
  </si>
  <si>
    <t>***Nick Paul</t>
  </si>
  <si>
    <t>***Chris Butler</t>
  </si>
  <si>
    <t>***Mikhail Vorobyev</t>
  </si>
  <si>
    <t>***Dalton Prout</t>
  </si>
  <si>
    <t>***A.J. Greer</t>
  </si>
  <si>
    <t>***Andrew Agozzino</t>
  </si>
  <si>
    <t>***Darren Archibald</t>
  </si>
  <si>
    <t>***Josh Brown</t>
  </si>
  <si>
    <t>***Alexander Petrovic</t>
  </si>
  <si>
    <t>***David Schlemko</t>
  </si>
  <si>
    <t>***Danick Martel</t>
  </si>
  <si>
    <t>***Tom Pyatt</t>
  </si>
  <si>
    <t>***Matt Hunwick</t>
  </si>
  <si>
    <t>***Luke Schenn</t>
  </si>
  <si>
    <t>***Luke Witkowski</t>
  </si>
  <si>
    <t>***Adam Johnson</t>
  </si>
  <si>
    <t>***Jordan Nolan</t>
  </si>
  <si>
    <t>***Libor Hajek</t>
  </si>
  <si>
    <t>***Mark Barberio</t>
  </si>
  <si>
    <t>***Matt Bartkowski</t>
  </si>
  <si>
    <t>***Jeremy Lauzon</t>
  </si>
  <si>
    <t>***Kalle Kossila</t>
  </si>
  <si>
    <t>***Jason Garrison</t>
  </si>
  <si>
    <t>***Matt Beleskey</t>
  </si>
  <si>
    <t>***Michael Bunting</t>
  </si>
  <si>
    <t>***Daniel Carr</t>
  </si>
  <si>
    <t>***Max McCormick</t>
  </si>
  <si>
    <t>***Matt Read</t>
  </si>
  <si>
    <t>***Dominic Toninato</t>
  </si>
  <si>
    <t>***Alexandre Texier</t>
  </si>
  <si>
    <t>***Tomas Plekanec</t>
  </si>
  <si>
    <t>***Alex Formenton</t>
  </si>
  <si>
    <t>***Filip Chlapik</t>
  </si>
  <si>
    <t>***Cody McLeod</t>
  </si>
  <si>
    <t>***Rourke Chartier</t>
  </si>
  <si>
    <t>***Calle Rosen</t>
  </si>
  <si>
    <t>***Erik Condra</t>
  </si>
  <si>
    <t>***John Quenneville</t>
  </si>
  <si>
    <t>***Jacob MacDonald</t>
  </si>
  <si>
    <t>***Jimmy Schuldt</t>
  </si>
  <si>
    <t>***Kyle Rau</t>
  </si>
  <si>
    <t>***Karl Alzner</t>
  </si>
  <si>
    <t>***Zach Trotman</t>
  </si>
  <si>
    <t>***Tanner Fritz</t>
  </si>
  <si>
    <t>***Brian Lashoff</t>
  </si>
  <si>
    <t>***Zack MacEwen</t>
  </si>
  <si>
    <t>***Jake Dotchin</t>
  </si>
  <si>
    <t>***Jacob Middleton</t>
  </si>
  <si>
    <t>***Stefan Elliott</t>
  </si>
  <si>
    <t>***Eric Tangradi</t>
  </si>
  <si>
    <t>***Daniel Brickley</t>
  </si>
  <si>
    <t>***Justin Bailey</t>
  </si>
  <si>
    <t>***Ben Gleason</t>
  </si>
  <si>
    <t>***Justin Dowling</t>
  </si>
  <si>
    <t>***Justin Holl</t>
  </si>
  <si>
    <t>***Brandon Davidson</t>
  </si>
  <si>
    <t>***Remi Elie</t>
  </si>
  <si>
    <t>***Connor Clifton</t>
  </si>
  <si>
    <t>***Blake Pietila</t>
  </si>
  <si>
    <t>***Luca Sbisa</t>
  </si>
  <si>
    <t>***Ryan Murphy</t>
  </si>
  <si>
    <t>***Kurtis MacDermid</t>
  </si>
  <si>
    <t>***Dillon Heatherington</t>
  </si>
  <si>
    <t>***Wade Megan</t>
  </si>
  <si>
    <t>***Luke Johnson</t>
  </si>
  <si>
    <t>***Matt Donovan</t>
  </si>
  <si>
    <t>***Sam Carrick</t>
  </si>
  <si>
    <t>***Jaret Anderson-Dolan</t>
  </si>
  <si>
    <t>***Ashton Sautner</t>
  </si>
  <si>
    <t>***Brendan Guhle</t>
  </si>
  <si>
    <t>***Cameron Schilling</t>
  </si>
  <si>
    <t>***Nathan Walker</t>
  </si>
  <si>
    <t>***Zac Dalpe</t>
  </si>
  <si>
    <t>***Mark Friedman</t>
  </si>
  <si>
    <t>***Colton White</t>
  </si>
  <si>
    <t>***Dennis Gilbert</t>
  </si>
  <si>
    <t>***Riley Stillman</t>
  </si>
  <si>
    <t>***Eric Robinson</t>
  </si>
  <si>
    <t>***Steven Fogarty</t>
  </si>
  <si>
    <t>***Louie Belpedio</t>
  </si>
  <si>
    <t>***Cory Conacher</t>
  </si>
  <si>
    <t>***John Gilmour</t>
  </si>
  <si>
    <t>***Timothy Gettinger</t>
  </si>
  <si>
    <t>***Maxim Mamin</t>
  </si>
  <si>
    <t>***Jake Chelios</t>
  </si>
  <si>
    <t>***Blake Lizotte</t>
  </si>
  <si>
    <t>***Anthony Peluso</t>
  </si>
  <si>
    <t>***Tyrell Goulbourne</t>
  </si>
  <si>
    <t>***Cooper Marody</t>
  </si>
  <si>
    <t>***Reid Boucher</t>
  </si>
  <si>
    <t>***Laurent Dauphin</t>
  </si>
  <si>
    <t>***Trent Frederic</t>
  </si>
  <si>
    <t>***William Borgen</t>
  </si>
  <si>
    <t>***Nico Sturm</t>
  </si>
  <si>
    <t>***Josh Jacobs</t>
  </si>
  <si>
    <t>***Kyle Capobianco</t>
  </si>
  <si>
    <t>***Jakub Jerabek</t>
  </si>
  <si>
    <t>***Brad Malone</t>
  </si>
  <si>
    <t>***Justin Kloos</t>
  </si>
  <si>
    <t>***Cameron Gaunce</t>
  </si>
  <si>
    <t>***Dakota Mermis</t>
  </si>
  <si>
    <t>***Nikita Soshnikov</t>
  </si>
  <si>
    <t>***Nelson Nogier</t>
  </si>
  <si>
    <t>***Sheldon Rempal</t>
  </si>
  <si>
    <t>***Anthony Greco</t>
  </si>
  <si>
    <t>***Adam Clendening</t>
  </si>
  <si>
    <t>***Brogan Rafferty</t>
  </si>
  <si>
    <t>***Stephen Gionta</t>
  </si>
  <si>
    <t>***Lee Stempniak</t>
  </si>
  <si>
    <t>***Trevor Carrick</t>
  </si>
  <si>
    <t>***Brady Keeper</t>
  </si>
  <si>
    <t>***Eric Gryba</t>
  </si>
  <si>
    <t>***Matt Tennyson</t>
  </si>
  <si>
    <t>***Ryan Lindgren</t>
  </si>
  <si>
    <t>***Chase De Leo</t>
  </si>
  <si>
    <t>***Nicolas Roy</t>
  </si>
  <si>
    <t>***Erik Burgdoerfer</t>
  </si>
  <si>
    <t>***Adam Cracknell</t>
  </si>
  <si>
    <t>***Curtis Lazar</t>
  </si>
  <si>
    <t>***Rem Pitlick</t>
  </si>
  <si>
    <t>***Anton Blidh</t>
  </si>
  <si>
    <t>***Jacob Nilsson</t>
  </si>
  <si>
    <t>***Urho Vaakanainen</t>
  </si>
  <si>
    <t>***Kevin Stenlund</t>
  </si>
  <si>
    <t>***Libor Sulak</t>
  </si>
  <si>
    <t>***Josh Teves</t>
  </si>
  <si>
    <t>***Logan O'Connor</t>
  </si>
  <si>
    <t>***Dylan Gambrell</t>
  </si>
  <si>
    <t>***Nick Lappin</t>
  </si>
  <si>
    <t>***Derek MacKenzie</t>
  </si>
  <si>
    <t>***Dominic Turgeon</t>
  </si>
  <si>
    <t>***Jack Rodewald</t>
  </si>
  <si>
    <t>***Joseph Blandisi</t>
  </si>
  <si>
    <t>***Cody Goloubef</t>
  </si>
  <si>
    <t>***Mark Letestu</t>
  </si>
  <si>
    <t>***Nate Prosser</t>
  </si>
  <si>
    <t>***Ryan Lomberg</t>
  </si>
  <si>
    <t>***Justin Falk</t>
  </si>
  <si>
    <t>***Vitaly Abramov</t>
  </si>
  <si>
    <t>***Colin Blackwell</t>
  </si>
  <si>
    <t>***Anton Lindholm</t>
  </si>
  <si>
    <t>***Brandon Gignac</t>
  </si>
  <si>
    <t>***Kole Sherwood</t>
  </si>
  <si>
    <t>***Andreas Englund</t>
  </si>
  <si>
    <t>***Janne Kuokkanen</t>
  </si>
  <si>
    <t>***Patrick Eaves</t>
  </si>
  <si>
    <t>***Joel Hanley</t>
  </si>
  <si>
    <t>***Marc Methot</t>
  </si>
  <si>
    <t>***Nicolas Aube-Kubel</t>
  </si>
  <si>
    <t>***Patrick Russell</t>
  </si>
  <si>
    <t>***Kevin Roy</t>
  </si>
  <si>
    <t>***Mark Alt</t>
  </si>
  <si>
    <t>***Guillaume Brisebois</t>
  </si>
  <si>
    <t>***Chris Thorburn</t>
  </si>
  <si>
    <t>***Paul Carey</t>
  </si>
  <si>
    <t>***Jakub Zboril</t>
  </si>
  <si>
    <t>***Marko Dano</t>
  </si>
  <si>
    <t>***Anthony Richard</t>
  </si>
  <si>
    <t>***Joe Hicketts</t>
  </si>
  <si>
    <t>***Dylan McIlrath</t>
  </si>
  <si>
    <t>***Andrej Sustr</t>
  </si>
  <si>
    <t>***Ryan Kuffner</t>
  </si>
  <si>
    <t>***Jaroslav Halak</t>
  </si>
  <si>
    <t>***Curtis McElhinney</t>
  </si>
  <si>
    <t>***Pheonix Copley</t>
  </si>
  <si>
    <t>***Casey DeSmith</t>
  </si>
  <si>
    <t>***Jack Campbell</t>
  </si>
  <si>
    <t>***Garret Sparks</t>
  </si>
  <si>
    <t>***Ryan Miller</t>
  </si>
  <si>
    <t>***Adin Hill</t>
  </si>
  <si>
    <t>***Collin Delia</t>
  </si>
  <si>
    <t>***Edward Pasquale</t>
  </si>
  <si>
    <t>***Mike McKenna</t>
  </si>
  <si>
    <t>***Kevin Boyle</t>
  </si>
  <si>
    <t>***Christopher Gibson</t>
  </si>
  <si>
    <t>***Marcus Hogberg</t>
  </si>
  <si>
    <t>***Hunter Miska</t>
  </si>
  <si>
    <t>***Joey Daccord</t>
  </si>
  <si>
    <t>***Kaden Fulcher</t>
  </si>
  <si>
    <t>***Landon Bow</t>
  </si>
  <si>
    <t>***Peter Budaj</t>
  </si>
  <si>
    <t>***Maxime Lagace</t>
  </si>
  <si>
    <t>***Richard Bachman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</si>
</sst>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</font>
    <font>
      <sz val="11"/>
      <color indexed="8"/>
      <name val="Calibri"/>
    </font>
    <font>
      <sz val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/>
  </cellStyleXfs>
  <cellXfs count="69">
    <xf numFmtId="0" fontId="0" fillId="0" borderId="0" xfId="0"/>
    <xf numFmtId="0" fontId="3" fillId="2" borderId="1" xfId="1" applyFont="1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1" fillId="0" borderId="0" xfId="0" applyFont="1"/>
    <xf numFmtId="0" fontId="3" fillId="2" borderId="4" xfId="1" applyFont="1" applyFill="1" applyBorder="1" applyAlignment="1">
      <alignment horizontal="center"/>
    </xf>
    <xf numFmtId="0" fontId="3" fillId="2" borderId="5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3" fillId="2" borderId="9" xfId="1" applyFont="1" applyFill="1" applyBorder="1" applyAlignment="1">
      <alignment horizontal="center"/>
    </xf>
    <xf numFmtId="0" fontId="0" fillId="0" borderId="10" xfId="0" applyBorder="1" applyAlignment="1"/>
    <xf numFmtId="0" fontId="0" fillId="0" borderId="11" xfId="0" applyBorder="1" applyAlignment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4" borderId="15" xfId="0" applyNumberFormat="1" applyFill="1" applyBorder="1"/>
    <xf numFmtId="2" fontId="0" fillId="4" borderId="2" xfId="0" applyNumberFormat="1" applyFill="1" applyBorder="1"/>
    <xf numFmtId="2" fontId="0" fillId="4" borderId="17" xfId="0" applyNumberFormat="1" applyFill="1" applyBorder="1"/>
    <xf numFmtId="2" fontId="0" fillId="4" borderId="18" xfId="0" applyNumberFormat="1" applyFill="1" applyBorder="1"/>
    <xf numFmtId="0" fontId="0" fillId="0" borderId="0" xfId="0" applyFill="1" applyBorder="1"/>
    <xf numFmtId="49" fontId="0" fillId="0" borderId="0" xfId="0" applyNumberFormat="1"/>
    <xf numFmtId="0" fontId="0" fillId="0" borderId="19" xfId="0" applyBorder="1"/>
    <xf numFmtId="0" fontId="0" fillId="0" borderId="8" xfId="0" applyBorder="1"/>
    <xf numFmtId="0" fontId="0" fillId="0" borderId="20" xfId="0" applyBorder="1"/>
    <xf numFmtId="0" fontId="0" fillId="0" borderId="21" xfId="0" applyBorder="1"/>
    <xf numFmtId="49" fontId="0" fillId="0" borderId="19" xfId="0" applyNumberFormat="1" applyBorder="1"/>
    <xf numFmtId="49" fontId="0" fillId="0" borderId="8" xfId="0" applyNumberFormat="1" applyBorder="1"/>
    <xf numFmtId="49" fontId="0" fillId="0" borderId="20" xfId="0" applyNumberFormat="1" applyBorder="1"/>
    <xf numFmtId="1" fontId="0" fillId="4" borderId="2" xfId="0" applyNumberFormat="1" applyFill="1" applyBorder="1"/>
    <xf numFmtId="0" fontId="0" fillId="4" borderId="19" xfId="0" applyFill="1" applyBorder="1"/>
    <xf numFmtId="0" fontId="0" fillId="4" borderId="8" xfId="0" applyFill="1" applyBorder="1"/>
    <xf numFmtId="0" fontId="0" fillId="4" borderId="20" xfId="0" applyFill="1" applyBorder="1"/>
    <xf numFmtId="0" fontId="0" fillId="4" borderId="21" xfId="0" applyFill="1" applyBorder="1"/>
    <xf numFmtId="49" fontId="0" fillId="5" borderId="23" xfId="0" applyNumberFormat="1" applyFont="1" applyFill="1" applyBorder="1"/>
    <xf numFmtId="0" fontId="0" fillId="5" borderId="23" xfId="0" applyFont="1" applyFill="1" applyBorder="1"/>
    <xf numFmtId="49" fontId="0" fillId="0" borderId="23" xfId="0" applyNumberFormat="1" applyFont="1" applyBorder="1"/>
    <xf numFmtId="0" fontId="0" fillId="0" borderId="23" xfId="0" applyFont="1" applyBorder="1"/>
    <xf numFmtId="0" fontId="3" fillId="2" borderId="24" xfId="1" applyFont="1" applyFill="1" applyBorder="1" applyAlignment="1">
      <alignment horizontal="center"/>
    </xf>
    <xf numFmtId="1" fontId="0" fillId="4" borderId="16" xfId="0" applyNumberFormat="1" applyFill="1" applyBorder="1"/>
    <xf numFmtId="0" fontId="0" fillId="0" borderId="28" xfId="0" applyBorder="1"/>
    <xf numFmtId="0" fontId="0" fillId="0" borderId="0" xfId="0" quotePrefix="1" applyNumberForma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5" borderId="33" xfId="0" applyFont="1" applyFill="1" applyBorder="1"/>
    <xf numFmtId="0" fontId="0" fillId="0" borderId="33" xfId="0" applyFont="1" applyBorder="1"/>
    <xf numFmtId="49" fontId="0" fillId="0" borderId="15" xfId="0" applyNumberFormat="1" applyBorder="1"/>
    <xf numFmtId="0" fontId="0" fillId="0" borderId="28" xfId="0" applyBorder="1" applyAlignment="1"/>
    <xf numFmtId="0" fontId="0" fillId="0" borderId="0" xfId="0" applyBorder="1" applyAlignment="1"/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9" fontId="0" fillId="0" borderId="2" xfId="0" applyNumberForma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9" fontId="0" fillId="0" borderId="8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5" borderId="22" xfId="0" applyFont="1" applyFill="1" applyBorder="1"/>
    <xf numFmtId="0" fontId="0" fillId="0" borderId="22" xfId="0" applyFont="1" applyBorder="1"/>
  </cellXfs>
  <cellStyles count="2">
    <cellStyle name="Normal" xfId="0" builtinId="0"/>
    <cellStyle name="Normal_Stats Réelles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Gardiens -</a:t>
            </a:r>
            <a:r>
              <a:rPr lang="en-US" sz="1400" baseline="0"/>
              <a:t> Top 15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Graphs!$Q$7:$Q$11</c:f>
              <c:strCache>
                <c:ptCount val="5"/>
                <c:pt idx="0">
                  <c:v>SUN</c:v>
                </c:pt>
                <c:pt idx="1">
                  <c:v>RAM</c:v>
                </c:pt>
                <c:pt idx="2">
                  <c:v>PAC</c:v>
                </c:pt>
                <c:pt idx="3">
                  <c:v>BUC</c:v>
                </c:pt>
                <c:pt idx="4">
                  <c:v>REB</c:v>
                </c:pt>
              </c:strCache>
            </c:strRef>
          </c:cat>
          <c:val>
            <c:numRef>
              <c:f>Graphs!$U$7:$U$11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Ailiers gauches </a:t>
            </a:r>
            <a:r>
              <a:rPr lang="en-US" baseline="0"/>
              <a:t>- </a:t>
            </a:r>
            <a:r>
              <a:rPr lang="en-US"/>
              <a:t>Répartition</a:t>
            </a:r>
            <a:r>
              <a:rPr lang="en-US" baseline="0"/>
              <a:t> Top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Graphs!$Q$66</c:f>
              <c:strCache>
                <c:ptCount val="1"/>
                <c:pt idx="0">
                  <c:v>SUN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Graphs!$R$65:$U$65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Graphs!$R$66:$U$66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Graphs!$Q$67</c:f>
              <c:strCache>
                <c:ptCount val="1"/>
                <c:pt idx="0">
                  <c:v>RAM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Graphs!$R$65:$U$65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Graphs!$R$67:$U$67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Graphs!$Q$68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Graphs!$R$65:$U$65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Graphs!$R$68:$U$68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</c:ser>
        <c:ser>
          <c:idx val="3"/>
          <c:order val="3"/>
          <c:tx>
            <c:strRef>
              <c:f>Graphs!$Q$69</c:f>
              <c:strCache>
                <c:ptCount val="1"/>
                <c:pt idx="0">
                  <c:v>BUC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Graphs!$R$65:$U$65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Graphs!$R$69:$U$69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</c:ser>
        <c:ser>
          <c:idx val="4"/>
          <c:order val="4"/>
          <c:tx>
            <c:strRef>
              <c:f>Graphs!$Q$70</c:f>
              <c:strCache>
                <c:ptCount val="1"/>
                <c:pt idx="0">
                  <c:v>REB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Graphs!$R$65:$U$65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Graphs!$R$70:$U$70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579675008"/>
        <c:axId val="-579680448"/>
      </c:barChart>
      <c:catAx>
        <c:axId val="-57967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9680448"/>
        <c:crosses val="autoZero"/>
        <c:auto val="1"/>
        <c:lblAlgn val="ctr"/>
        <c:lblOffset val="100"/>
        <c:noMultiLvlLbl val="0"/>
      </c:catAx>
      <c:valAx>
        <c:axId val="-57968044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967500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Gardiens</a:t>
            </a:r>
            <a:r>
              <a:rPr lang="en-US" baseline="0"/>
              <a:t> - </a:t>
            </a:r>
            <a:r>
              <a:rPr lang="en-US"/>
              <a:t>Répartition</a:t>
            </a:r>
            <a:r>
              <a:rPr lang="en-US" baseline="0"/>
              <a:t> Top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Graphs!$Q$7</c:f>
              <c:strCache>
                <c:ptCount val="1"/>
                <c:pt idx="0">
                  <c:v>SUN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Graphs!$R$6:$T$6</c:f>
              <c:strCache>
                <c:ptCount val="3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</c:strCache>
            </c:strRef>
          </c:cat>
          <c:val>
            <c:numRef>
              <c:f>Graphs!$R$7:$T$7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Graphs!$Q$8</c:f>
              <c:strCache>
                <c:ptCount val="1"/>
                <c:pt idx="0">
                  <c:v>RAM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Graphs!$R$6:$T$6</c:f>
              <c:strCache>
                <c:ptCount val="3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</c:strCache>
            </c:strRef>
          </c:cat>
          <c:val>
            <c:numRef>
              <c:f>Graphs!$R$8:$T$8</c:f>
              <c:numCache>
                <c:formatCode>General</c:formatCode>
                <c:ptCount val="3"/>
                <c:pt idx="0">
                  <c:v>2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</c:ser>
        <c:ser>
          <c:idx val="2"/>
          <c:order val="2"/>
          <c:tx>
            <c:strRef>
              <c:f>Graphs!$Q$9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Graphs!$R$6:$T$6</c:f>
              <c:strCache>
                <c:ptCount val="3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</c:strCache>
            </c:strRef>
          </c:cat>
          <c:val>
            <c:numRef>
              <c:f>Graphs!$R$9:$T$9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</c:ser>
        <c:ser>
          <c:idx val="3"/>
          <c:order val="3"/>
          <c:tx>
            <c:strRef>
              <c:f>Graphs!$Q$10</c:f>
              <c:strCache>
                <c:ptCount val="1"/>
                <c:pt idx="0">
                  <c:v>BUC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Graphs!$R$6:$T$6</c:f>
              <c:strCache>
                <c:ptCount val="3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</c:strCache>
            </c:strRef>
          </c:cat>
          <c:val>
            <c:numRef>
              <c:f>Graphs!$R$10:$T$10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ser>
          <c:idx val="4"/>
          <c:order val="4"/>
          <c:tx>
            <c:strRef>
              <c:f>Graphs!$Q$11</c:f>
              <c:strCache>
                <c:ptCount val="1"/>
                <c:pt idx="0">
                  <c:v>REB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Graphs!$R$6:$T$6</c:f>
              <c:strCache>
                <c:ptCount val="3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</c:strCache>
            </c:strRef>
          </c:cat>
          <c:val>
            <c:numRef>
              <c:f>Graphs!$R$11:$T$11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507924112"/>
        <c:axId val="-507929552"/>
      </c:barChart>
      <c:catAx>
        <c:axId val="-50792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7929552"/>
        <c:crosses val="autoZero"/>
        <c:auto val="1"/>
        <c:lblAlgn val="ctr"/>
        <c:lblOffset val="100"/>
        <c:noMultiLvlLbl val="0"/>
      </c:catAx>
      <c:valAx>
        <c:axId val="-50792955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792411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Défenseurs -</a:t>
            </a:r>
            <a:r>
              <a:rPr lang="en-US" sz="1400" baseline="0"/>
              <a:t> Top 30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Graphs!$Q$7:$Q$11</c:f>
              <c:strCache>
                <c:ptCount val="5"/>
                <c:pt idx="0">
                  <c:v>SUN</c:v>
                </c:pt>
                <c:pt idx="1">
                  <c:v>RAM</c:v>
                </c:pt>
                <c:pt idx="2">
                  <c:v>PAC</c:v>
                </c:pt>
                <c:pt idx="3">
                  <c:v>BUC</c:v>
                </c:pt>
                <c:pt idx="4">
                  <c:v>REB</c:v>
                </c:pt>
              </c:strCache>
            </c:strRef>
          </c:cat>
          <c:val>
            <c:numRef>
              <c:f>Graphs!$U$22:$U$26</c:f>
              <c:numCache>
                <c:formatCode>General</c:formatCode>
                <c:ptCount val="5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Défenseurs - </a:t>
            </a:r>
            <a:r>
              <a:rPr lang="en-US"/>
              <a:t>Répartition</a:t>
            </a:r>
            <a:r>
              <a:rPr lang="en-US" baseline="0"/>
              <a:t> Top 30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Graphs!$Q$22</c:f>
              <c:strCache>
                <c:ptCount val="1"/>
                <c:pt idx="0">
                  <c:v>SUN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Graphs!$R$21:$T$21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Graphs!$R$22:$T$22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tx>
            <c:strRef>
              <c:f>Graphs!$Q$23</c:f>
              <c:strCache>
                <c:ptCount val="1"/>
                <c:pt idx="0">
                  <c:v>RAM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Graphs!$R$21:$T$21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Graphs!$R$23:$T$23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</c:ser>
        <c:ser>
          <c:idx val="2"/>
          <c:order val="2"/>
          <c:tx>
            <c:strRef>
              <c:f>Graphs!$Q$24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Graphs!$R$21:$T$21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Graphs!$R$24:$T$24</c:f>
              <c:numCache>
                <c:formatCode>General</c:formatCode>
                <c:ptCount val="3"/>
                <c:pt idx="0">
                  <c:v>3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</c:ser>
        <c:ser>
          <c:idx val="3"/>
          <c:order val="3"/>
          <c:tx>
            <c:strRef>
              <c:f>Graphs!$Q$25</c:f>
              <c:strCache>
                <c:ptCount val="1"/>
                <c:pt idx="0">
                  <c:v>BUC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Graphs!$R$21:$T$21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Graphs!$R$25:$T$25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ser>
          <c:idx val="4"/>
          <c:order val="4"/>
          <c:tx>
            <c:strRef>
              <c:f>Graphs!$Q$26</c:f>
              <c:strCache>
                <c:ptCount val="1"/>
                <c:pt idx="0">
                  <c:v>REB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Graphs!$R$21:$T$21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Graphs!$R$26:$T$26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507923568"/>
        <c:axId val="-507916496"/>
      </c:barChart>
      <c:catAx>
        <c:axId val="-50792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7916496"/>
        <c:crosses val="autoZero"/>
        <c:auto val="1"/>
        <c:lblAlgn val="ctr"/>
        <c:lblOffset val="100"/>
        <c:noMultiLvlLbl val="0"/>
      </c:catAx>
      <c:valAx>
        <c:axId val="-50791649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792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Centres -</a:t>
            </a:r>
            <a:r>
              <a:rPr lang="en-US" sz="1400" baseline="0"/>
              <a:t> Top 20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Graphs!$Q$7:$Q$11</c:f>
              <c:strCache>
                <c:ptCount val="5"/>
                <c:pt idx="0">
                  <c:v>SUN</c:v>
                </c:pt>
                <c:pt idx="1">
                  <c:v>RAM</c:v>
                </c:pt>
                <c:pt idx="2">
                  <c:v>PAC</c:v>
                </c:pt>
                <c:pt idx="3">
                  <c:v>BUC</c:v>
                </c:pt>
                <c:pt idx="4">
                  <c:v>REB</c:v>
                </c:pt>
              </c:strCache>
            </c:strRef>
          </c:cat>
          <c:val>
            <c:numRef>
              <c:f>Graphs!$V$36:$V$40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Centres</a:t>
            </a:r>
            <a:r>
              <a:rPr lang="en-US" baseline="0"/>
              <a:t> - </a:t>
            </a:r>
            <a:r>
              <a:rPr lang="en-US"/>
              <a:t>Répartition</a:t>
            </a:r>
            <a:r>
              <a:rPr lang="en-US" baseline="0"/>
              <a:t> Top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Graphs!$Q$36</c:f>
              <c:strCache>
                <c:ptCount val="1"/>
                <c:pt idx="0">
                  <c:v>SUN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Graphs!$R$35:$U$35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Graphs!$R$36:$U$36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Graphs!$Q$37</c:f>
              <c:strCache>
                <c:ptCount val="1"/>
                <c:pt idx="0">
                  <c:v>RAM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Graphs!$R$35:$U$35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Graphs!$R$37:$U$37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Graphs!$Q$38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Graphs!$R$35:$U$35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Graphs!$R$38:$U$38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strRef>
              <c:f>Graphs!$Q$39</c:f>
              <c:strCache>
                <c:ptCount val="1"/>
                <c:pt idx="0">
                  <c:v>BUC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Graphs!$R$35:$U$35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Graphs!$R$39:$U$39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</c:ser>
        <c:ser>
          <c:idx val="4"/>
          <c:order val="4"/>
          <c:tx>
            <c:strRef>
              <c:f>Graphs!$Q$40</c:f>
              <c:strCache>
                <c:ptCount val="1"/>
                <c:pt idx="0">
                  <c:v>REB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Graphs!$R$35:$U$35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Graphs!$R$40:$U$40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507923024"/>
        <c:axId val="-507921392"/>
      </c:barChart>
      <c:catAx>
        <c:axId val="-50792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7921392"/>
        <c:crosses val="autoZero"/>
        <c:auto val="1"/>
        <c:lblAlgn val="ctr"/>
        <c:lblOffset val="100"/>
        <c:noMultiLvlLbl val="0"/>
      </c:catAx>
      <c:valAx>
        <c:axId val="-50792139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792302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Ailiers</a:t>
            </a:r>
            <a:r>
              <a:rPr lang="en-US" sz="1400" baseline="0"/>
              <a:t> droits</a:t>
            </a:r>
            <a:r>
              <a:rPr lang="en-US" sz="1400"/>
              <a:t> -</a:t>
            </a:r>
            <a:r>
              <a:rPr lang="en-US" sz="1400" baseline="0"/>
              <a:t> Top 20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Graphs!$Q$7:$Q$11</c:f>
              <c:strCache>
                <c:ptCount val="5"/>
                <c:pt idx="0">
                  <c:v>SUN</c:v>
                </c:pt>
                <c:pt idx="1">
                  <c:v>RAM</c:v>
                </c:pt>
                <c:pt idx="2">
                  <c:v>PAC</c:v>
                </c:pt>
                <c:pt idx="3">
                  <c:v>BUC</c:v>
                </c:pt>
                <c:pt idx="4">
                  <c:v>REB</c:v>
                </c:pt>
              </c:strCache>
            </c:strRef>
          </c:cat>
          <c:val>
            <c:numRef>
              <c:f>Graphs!$V$51:$V$55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Ailiers droits </a:t>
            </a:r>
            <a:r>
              <a:rPr lang="en-US" baseline="0"/>
              <a:t>- </a:t>
            </a:r>
            <a:r>
              <a:rPr lang="en-US"/>
              <a:t>Répartition</a:t>
            </a:r>
            <a:r>
              <a:rPr lang="en-US" baseline="0"/>
              <a:t> Top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Graphs!$Q$51</c:f>
              <c:strCache>
                <c:ptCount val="1"/>
                <c:pt idx="0">
                  <c:v>SUN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Graphs!$R$50:$U$50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Graphs!$R$51:$U$51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Graphs!$Q$52</c:f>
              <c:strCache>
                <c:ptCount val="1"/>
                <c:pt idx="0">
                  <c:v>RAM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Graphs!$R$50:$U$50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Graphs!$R$52:$U$52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Graphs!$Q$53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Graphs!$R$50:$U$50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Graphs!$R$53:$U$53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strRef>
              <c:f>Graphs!$Q$54</c:f>
              <c:strCache>
                <c:ptCount val="1"/>
                <c:pt idx="0">
                  <c:v>BUC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Graphs!$R$50:$U$50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Graphs!$R$54:$U$54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</c:ser>
        <c:ser>
          <c:idx val="4"/>
          <c:order val="4"/>
          <c:tx>
            <c:strRef>
              <c:f>Graphs!$Q$55</c:f>
              <c:strCache>
                <c:ptCount val="1"/>
                <c:pt idx="0">
                  <c:v>REB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Graphs!$R$50:$U$50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Graphs!$R$55:$U$55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579672288"/>
        <c:axId val="-579672832"/>
      </c:barChart>
      <c:catAx>
        <c:axId val="-57967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9672832"/>
        <c:crosses val="autoZero"/>
        <c:auto val="1"/>
        <c:lblAlgn val="ctr"/>
        <c:lblOffset val="100"/>
        <c:noMultiLvlLbl val="0"/>
      </c:catAx>
      <c:valAx>
        <c:axId val="-57967283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96722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Ailiers</a:t>
            </a:r>
            <a:r>
              <a:rPr lang="en-US" sz="1400" baseline="0"/>
              <a:t> gauches</a:t>
            </a:r>
            <a:r>
              <a:rPr lang="en-US" sz="1400"/>
              <a:t> -</a:t>
            </a:r>
            <a:r>
              <a:rPr lang="en-US" sz="1400" baseline="0"/>
              <a:t> Top 20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Graphs!$Q$7:$Q$11</c:f>
              <c:strCache>
                <c:ptCount val="5"/>
                <c:pt idx="0">
                  <c:v>SUN</c:v>
                </c:pt>
                <c:pt idx="1">
                  <c:v>RAM</c:v>
                </c:pt>
                <c:pt idx="2">
                  <c:v>PAC</c:v>
                </c:pt>
                <c:pt idx="3">
                  <c:v>BUC</c:v>
                </c:pt>
                <c:pt idx="4">
                  <c:v>REB</c:v>
                </c:pt>
              </c:strCache>
            </c:strRef>
          </c:cat>
          <c:val>
            <c:numRef>
              <c:f>Graphs!$V$66:$V$70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9525</xdr:rowOff>
    </xdr:from>
    <xdr:to>
      <xdr:col>7</xdr:col>
      <xdr:colOff>333375</xdr:colOff>
      <xdr:row>14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0</xdr:row>
      <xdr:rowOff>9525</xdr:rowOff>
    </xdr:from>
    <xdr:to>
      <xdr:col>15</xdr:col>
      <xdr:colOff>28575</xdr:colOff>
      <xdr:row>14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14</xdr:row>
      <xdr:rowOff>85725</xdr:rowOff>
    </xdr:from>
    <xdr:to>
      <xdr:col>7</xdr:col>
      <xdr:colOff>333375</xdr:colOff>
      <xdr:row>28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333375</xdr:colOff>
      <xdr:row>14</xdr:row>
      <xdr:rowOff>85725</xdr:rowOff>
    </xdr:from>
    <xdr:to>
      <xdr:col>15</xdr:col>
      <xdr:colOff>28575</xdr:colOff>
      <xdr:row>28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28575</xdr:colOff>
      <xdr:row>28</xdr:row>
      <xdr:rowOff>180975</xdr:rowOff>
    </xdr:from>
    <xdr:to>
      <xdr:col>7</xdr:col>
      <xdr:colOff>333375</xdr:colOff>
      <xdr:row>43</xdr:row>
      <xdr:rowOff>104775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333375</xdr:colOff>
      <xdr:row>28</xdr:row>
      <xdr:rowOff>180974</xdr:rowOff>
    </xdr:from>
    <xdr:to>
      <xdr:col>15</xdr:col>
      <xdr:colOff>28575</xdr:colOff>
      <xdr:row>43</xdr:row>
      <xdr:rowOff>104775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28575</xdr:colOff>
      <xdr:row>43</xdr:row>
      <xdr:rowOff>104775</xdr:rowOff>
    </xdr:from>
    <xdr:to>
      <xdr:col>7</xdr:col>
      <xdr:colOff>333375</xdr:colOff>
      <xdr:row>58</xdr:row>
      <xdr:rowOff>47625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333375</xdr:colOff>
      <xdr:row>43</xdr:row>
      <xdr:rowOff>104775</xdr:rowOff>
    </xdr:from>
    <xdr:to>
      <xdr:col>15</xdr:col>
      <xdr:colOff>28575</xdr:colOff>
      <xdr:row>58</xdr:row>
      <xdr:rowOff>47626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28575</xdr:colOff>
      <xdr:row>58</xdr:row>
      <xdr:rowOff>47625</xdr:rowOff>
    </xdr:from>
    <xdr:to>
      <xdr:col>7</xdr:col>
      <xdr:colOff>333375</xdr:colOff>
      <xdr:row>73</xdr:row>
      <xdr:rowOff>9525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333375</xdr:colOff>
      <xdr:row>58</xdr:row>
      <xdr:rowOff>47625</xdr:rowOff>
    </xdr:from>
    <xdr:to>
      <xdr:col>15</xdr:col>
      <xdr:colOff>28575</xdr:colOff>
      <xdr:row>73</xdr:row>
      <xdr:rowOff>9526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I16" sqref="I16"/>
    </sheetView>
  </sheetViews>
  <sheetFormatPr defaultColWidth="11.42578125" defaultRowHeight="15" x14ac:dyDescent="0.25"/>
  <cols>
    <col min="1" max="5" width="8.5703125" customWidth="1"/>
    <col min="7" max="10" width="8.5703125" customWidth="1"/>
  </cols>
  <sheetData>
    <row r="1" spans="1:10" x14ac:dyDescent="0.25">
      <c r="A1" s="2"/>
      <c r="B1" s="57" t="s">
        <v>13</v>
      </c>
      <c r="C1" s="57"/>
      <c r="D1" s="58" t="s">
        <v>14</v>
      </c>
      <c r="E1" s="59"/>
      <c r="G1" s="2"/>
      <c r="H1" s="3" t="s">
        <v>15</v>
      </c>
      <c r="I1" s="3" t="s">
        <v>16</v>
      </c>
      <c r="J1" s="3" t="s">
        <v>17</v>
      </c>
    </row>
    <row r="2" spans="1:10" x14ac:dyDescent="0.25">
      <c r="A2" s="2" t="s">
        <v>18</v>
      </c>
      <c r="B2" s="60">
        <v>0.2</v>
      </c>
      <c r="C2" s="60"/>
      <c r="D2" s="61">
        <v>0.25</v>
      </c>
      <c r="E2" s="62"/>
      <c r="G2" s="2" t="s">
        <v>4</v>
      </c>
      <c r="H2" s="3">
        <v>9</v>
      </c>
      <c r="I2" s="3">
        <v>9</v>
      </c>
      <c r="J2" s="3">
        <v>2</v>
      </c>
    </row>
    <row r="3" spans="1:10" x14ac:dyDescent="0.25">
      <c r="A3" s="2" t="s">
        <v>11</v>
      </c>
      <c r="B3" s="60">
        <v>0.27</v>
      </c>
      <c r="C3" s="60"/>
      <c r="D3" s="61">
        <v>0.15</v>
      </c>
      <c r="E3" s="62"/>
      <c r="G3" s="2" t="s">
        <v>2</v>
      </c>
      <c r="H3" s="3">
        <v>6</v>
      </c>
      <c r="I3" s="3">
        <v>13</v>
      </c>
      <c r="J3" s="3">
        <v>1</v>
      </c>
    </row>
    <row r="4" spans="1:10" x14ac:dyDescent="0.25">
      <c r="A4" s="2" t="s">
        <v>19</v>
      </c>
      <c r="B4" s="60">
        <v>0.2</v>
      </c>
      <c r="C4" s="60"/>
      <c r="D4" s="61">
        <v>0.33</v>
      </c>
      <c r="E4" s="62"/>
      <c r="G4" s="2" t="s">
        <v>20</v>
      </c>
      <c r="H4" s="3">
        <v>6</v>
      </c>
      <c r="I4" s="3">
        <v>13</v>
      </c>
      <c r="J4" s="3">
        <v>1</v>
      </c>
    </row>
    <row r="5" spans="1:10" x14ac:dyDescent="0.25">
      <c r="A5" s="2" t="s">
        <v>12</v>
      </c>
      <c r="B5" s="60">
        <v>0.33</v>
      </c>
      <c r="C5" s="60"/>
      <c r="D5" s="61">
        <v>0.27</v>
      </c>
      <c r="E5" s="62"/>
      <c r="G5" s="2" t="s">
        <v>21</v>
      </c>
      <c r="H5" s="3">
        <v>6</v>
      </c>
      <c r="I5" s="3">
        <v>13</v>
      </c>
      <c r="J5" s="3">
        <v>1</v>
      </c>
    </row>
  </sheetData>
  <mergeCells count="10">
    <mergeCell ref="B1:C1"/>
    <mergeCell ref="D1:E1"/>
    <mergeCell ref="B2:C2"/>
    <mergeCell ref="D2:E2"/>
    <mergeCell ref="B5:C5"/>
    <mergeCell ref="D5:E5"/>
    <mergeCell ref="B3:C3"/>
    <mergeCell ref="D3:E3"/>
    <mergeCell ref="B4:C4"/>
    <mergeCell ref="D4:E4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1000"/>
  <sheetViews>
    <sheetView topLeftCell="A481" workbookViewId="0">
      <selection activeCell="L833" sqref="A666:L833"/>
    </sheetView>
  </sheetViews>
  <sheetFormatPr defaultColWidth="9.140625" defaultRowHeight="15" x14ac:dyDescent="0.25"/>
  <cols>
    <col min="1" max="1" width="35.28515625" style="5" bestFit="1" customWidth="1"/>
    <col min="2" max="2" width="9.7109375" style="5" bestFit="1" customWidth="1"/>
    <col min="3" max="3" width="13.7109375" style="5" customWidth="1"/>
    <col min="4" max="10" width="7" style="5" customWidth="1"/>
    <col min="11" max="11" width="9.7109375" style="5" customWidth="1"/>
    <col min="12" max="16384" width="9.140625" style="5"/>
  </cols>
  <sheetData>
    <row r="1" spans="1:20" x14ac:dyDescent="0.25">
      <c r="A1" s="1" t="s">
        <v>0</v>
      </c>
      <c r="B1" s="8" t="s">
        <v>28</v>
      </c>
      <c r="C1" s="8" t="s">
        <v>27</v>
      </c>
      <c r="D1" s="14" t="s">
        <v>5</v>
      </c>
      <c r="E1" s="8" t="s">
        <v>6</v>
      </c>
      <c r="F1" s="7" t="s">
        <v>7</v>
      </c>
      <c r="G1" s="4" t="s">
        <v>8</v>
      </c>
      <c r="H1" s="4" t="s">
        <v>9</v>
      </c>
      <c r="I1" s="4" t="s">
        <v>11</v>
      </c>
      <c r="J1" s="4" t="s">
        <v>10</v>
      </c>
      <c r="K1" s="4" t="s">
        <v>12</v>
      </c>
      <c r="L1" s="4" t="s">
        <v>264</v>
      </c>
    </row>
    <row r="2" spans="1:20" customFormat="1" x14ac:dyDescent="0.25">
      <c r="A2" s="68" t="s">
        <v>215</v>
      </c>
      <c r="B2" s="42" t="s">
        <v>37</v>
      </c>
      <c r="C2" s="42" t="s">
        <v>273</v>
      </c>
      <c r="D2" s="42" t="s">
        <v>2</v>
      </c>
      <c r="E2" s="43">
        <v>78</v>
      </c>
      <c r="F2" s="43">
        <v>116</v>
      </c>
      <c r="G2" s="43">
        <v>20</v>
      </c>
      <c r="H2" s="43">
        <v>39</v>
      </c>
      <c r="I2" s="43">
        <v>30</v>
      </c>
      <c r="J2" s="43">
        <v>99</v>
      </c>
      <c r="K2" s="43">
        <v>2928</v>
      </c>
      <c r="L2" s="53">
        <v>1781</v>
      </c>
      <c r="N2" s="26"/>
      <c r="O2" s="26"/>
      <c r="P2" s="26"/>
      <c r="Q2" s="26"/>
      <c r="R2" s="26"/>
      <c r="S2" s="26"/>
      <c r="T2" s="26"/>
    </row>
    <row r="3" spans="1:20" customFormat="1" x14ac:dyDescent="0.25">
      <c r="A3" s="68" t="s">
        <v>186</v>
      </c>
      <c r="B3" s="42" t="s">
        <v>31</v>
      </c>
      <c r="C3" s="42" t="s">
        <v>273</v>
      </c>
      <c r="D3" s="42" t="s">
        <v>2</v>
      </c>
      <c r="E3" s="43">
        <v>82</v>
      </c>
      <c r="F3" s="43">
        <v>105</v>
      </c>
      <c r="G3" s="43">
        <v>52</v>
      </c>
      <c r="H3" s="43">
        <v>57</v>
      </c>
      <c r="I3" s="43">
        <v>26</v>
      </c>
      <c r="J3" s="43">
        <v>71</v>
      </c>
      <c r="K3" s="43">
        <v>5680</v>
      </c>
      <c r="L3" s="53">
        <v>1852</v>
      </c>
      <c r="M3" s="5"/>
      <c r="N3" s="5"/>
      <c r="O3" s="5"/>
      <c r="P3" s="5"/>
      <c r="Q3" s="5"/>
      <c r="R3" s="5"/>
      <c r="S3" s="5"/>
      <c r="T3" s="5"/>
    </row>
    <row r="4" spans="1:20" customFormat="1" x14ac:dyDescent="0.25">
      <c r="A4" s="68" t="s">
        <v>101</v>
      </c>
      <c r="B4" s="42" t="s">
        <v>33</v>
      </c>
      <c r="C4" s="42" t="s">
        <v>273</v>
      </c>
      <c r="D4" s="42" t="s">
        <v>2</v>
      </c>
      <c r="E4" s="43">
        <v>79</v>
      </c>
      <c r="F4" s="43">
        <v>100</v>
      </c>
      <c r="G4" s="43">
        <v>36</v>
      </c>
      <c r="H4" s="43">
        <v>85</v>
      </c>
      <c r="I4" s="43">
        <v>43</v>
      </c>
      <c r="J4" s="43">
        <v>54</v>
      </c>
      <c r="K4" s="43">
        <v>2687</v>
      </c>
      <c r="L4" s="53">
        <v>1658</v>
      </c>
      <c r="M4" s="5"/>
      <c r="N4" s="5"/>
      <c r="O4" s="5"/>
      <c r="P4" s="5"/>
      <c r="Q4" s="5"/>
      <c r="R4" s="5"/>
      <c r="S4" s="5"/>
      <c r="T4" s="5"/>
    </row>
    <row r="5" spans="1:20" customFormat="1" x14ac:dyDescent="0.25">
      <c r="A5" s="67" t="s">
        <v>142</v>
      </c>
      <c r="B5" s="40" t="s">
        <v>35</v>
      </c>
      <c r="C5" s="40" t="s">
        <v>273</v>
      </c>
      <c r="D5" s="40" t="s">
        <v>2</v>
      </c>
      <c r="E5" s="41">
        <v>82</v>
      </c>
      <c r="F5" s="41">
        <v>99</v>
      </c>
      <c r="G5" s="41">
        <v>34</v>
      </c>
      <c r="H5" s="41">
        <v>54</v>
      </c>
      <c r="I5" s="41">
        <v>31</v>
      </c>
      <c r="J5" s="41">
        <v>48</v>
      </c>
      <c r="K5" s="41">
        <v>524</v>
      </c>
      <c r="L5" s="52">
        <v>1812</v>
      </c>
      <c r="M5" s="5"/>
      <c r="N5" s="5"/>
      <c r="O5" s="5"/>
      <c r="P5" s="5"/>
      <c r="Q5" s="5"/>
      <c r="R5" s="5"/>
      <c r="S5" s="5"/>
      <c r="T5" s="5"/>
    </row>
    <row r="6" spans="1:20" customFormat="1" x14ac:dyDescent="0.25">
      <c r="A6" s="67" t="s">
        <v>32</v>
      </c>
      <c r="B6" s="40" t="s">
        <v>33</v>
      </c>
      <c r="C6" s="40" t="s">
        <v>273</v>
      </c>
      <c r="D6" s="40" t="s">
        <v>2</v>
      </c>
      <c r="E6" s="41">
        <v>82</v>
      </c>
      <c r="F6" s="41">
        <v>98</v>
      </c>
      <c r="G6" s="41">
        <v>37</v>
      </c>
      <c r="H6" s="41">
        <v>72</v>
      </c>
      <c r="I6" s="41">
        <v>40</v>
      </c>
      <c r="J6" s="41">
        <v>28</v>
      </c>
      <c r="K6" s="41">
        <v>2899</v>
      </c>
      <c r="L6" s="52">
        <v>1501</v>
      </c>
      <c r="M6" s="5"/>
      <c r="N6" s="5"/>
      <c r="O6" s="5"/>
      <c r="P6" s="5"/>
      <c r="Q6" s="5"/>
      <c r="R6" s="5"/>
      <c r="S6" s="5"/>
      <c r="T6" s="5"/>
    </row>
    <row r="7" spans="1:20" customFormat="1" x14ac:dyDescent="0.25">
      <c r="A7" s="68" t="s">
        <v>135</v>
      </c>
      <c r="B7" s="42" t="s">
        <v>31</v>
      </c>
      <c r="C7" s="42" t="s">
        <v>273</v>
      </c>
      <c r="D7" s="42" t="s">
        <v>2</v>
      </c>
      <c r="E7" s="43">
        <v>82</v>
      </c>
      <c r="F7" s="43">
        <v>96</v>
      </c>
      <c r="G7" s="43">
        <v>8</v>
      </c>
      <c r="H7" s="43">
        <v>28</v>
      </c>
      <c r="I7" s="43">
        <v>61</v>
      </c>
      <c r="J7" s="43">
        <v>100</v>
      </c>
      <c r="K7" s="43">
        <v>10176</v>
      </c>
      <c r="L7" s="53">
        <v>1833</v>
      </c>
      <c r="M7" s="5"/>
      <c r="N7" s="5"/>
      <c r="O7" s="5"/>
      <c r="P7" s="5"/>
      <c r="Q7" s="5"/>
      <c r="R7" s="5"/>
      <c r="S7" s="5"/>
      <c r="T7" s="5"/>
    </row>
    <row r="8" spans="1:20" customFormat="1" x14ac:dyDescent="0.25">
      <c r="A8" s="68" t="s">
        <v>235</v>
      </c>
      <c r="B8" s="42" t="s">
        <v>41</v>
      </c>
      <c r="C8" s="42" t="s">
        <v>273</v>
      </c>
      <c r="D8" s="42" t="s">
        <v>2</v>
      </c>
      <c r="E8" s="43">
        <v>79</v>
      </c>
      <c r="F8" s="43">
        <v>92</v>
      </c>
      <c r="G8" s="43">
        <v>28</v>
      </c>
      <c r="H8" s="43">
        <v>31</v>
      </c>
      <c r="I8" s="43">
        <v>43</v>
      </c>
      <c r="J8" s="43">
        <v>35</v>
      </c>
      <c r="K8" s="43">
        <v>408</v>
      </c>
      <c r="L8" s="53">
        <v>1495</v>
      </c>
      <c r="M8" s="5"/>
      <c r="N8" s="5"/>
      <c r="O8" s="5"/>
      <c r="P8" s="5"/>
      <c r="Q8" s="5"/>
      <c r="R8" s="5"/>
      <c r="S8" s="5"/>
      <c r="T8" s="5"/>
    </row>
    <row r="9" spans="1:20" customFormat="1" x14ac:dyDescent="0.25">
      <c r="A9" s="68" t="s">
        <v>38</v>
      </c>
      <c r="B9" s="42" t="s">
        <v>31</v>
      </c>
      <c r="C9" s="42" t="s">
        <v>273</v>
      </c>
      <c r="D9" s="42" t="s">
        <v>2</v>
      </c>
      <c r="E9" s="43">
        <v>82</v>
      </c>
      <c r="F9" s="43">
        <v>88</v>
      </c>
      <c r="G9" s="43">
        <v>34</v>
      </c>
      <c r="H9" s="43">
        <v>59</v>
      </c>
      <c r="I9" s="43">
        <v>53</v>
      </c>
      <c r="J9" s="43">
        <v>53</v>
      </c>
      <c r="K9" s="43">
        <v>973</v>
      </c>
      <c r="L9" s="53">
        <v>1565</v>
      </c>
      <c r="M9" s="5"/>
      <c r="N9" s="5"/>
      <c r="O9" s="5"/>
      <c r="P9" s="5"/>
      <c r="Q9" s="5"/>
      <c r="R9" s="5"/>
      <c r="S9" s="5"/>
      <c r="T9" s="5"/>
    </row>
    <row r="10" spans="1:20" customFormat="1" x14ac:dyDescent="0.25">
      <c r="A10" s="68" t="s">
        <v>109</v>
      </c>
      <c r="B10" s="42" t="s">
        <v>35</v>
      </c>
      <c r="C10" s="42" t="s">
        <v>273</v>
      </c>
      <c r="D10" s="42" t="s">
        <v>2</v>
      </c>
      <c r="E10" s="43">
        <v>82</v>
      </c>
      <c r="F10" s="43">
        <v>84</v>
      </c>
      <c r="G10" s="43">
        <v>38</v>
      </c>
      <c r="H10" s="43">
        <v>54</v>
      </c>
      <c r="I10" s="43">
        <v>54</v>
      </c>
      <c r="J10" s="43">
        <v>74</v>
      </c>
      <c r="K10" s="43">
        <v>5583</v>
      </c>
      <c r="L10" s="53">
        <v>1793</v>
      </c>
      <c r="N10" s="26"/>
      <c r="O10" s="26"/>
      <c r="P10" s="26"/>
      <c r="Q10" s="26"/>
      <c r="R10" s="26"/>
      <c r="S10" s="26"/>
      <c r="T10" s="26"/>
    </row>
    <row r="11" spans="1:20" customFormat="1" x14ac:dyDescent="0.25">
      <c r="A11" s="67" t="s">
        <v>143</v>
      </c>
      <c r="B11" s="40" t="s">
        <v>31</v>
      </c>
      <c r="C11" s="40" t="s">
        <v>273</v>
      </c>
      <c r="D11" s="40" t="s">
        <v>2</v>
      </c>
      <c r="E11" s="41">
        <v>78</v>
      </c>
      <c r="F11" s="41">
        <v>82</v>
      </c>
      <c r="G11" s="41">
        <v>12</v>
      </c>
      <c r="H11" s="41">
        <v>36</v>
      </c>
      <c r="I11" s="41">
        <v>24</v>
      </c>
      <c r="J11" s="41">
        <v>78</v>
      </c>
      <c r="K11" s="41">
        <v>285</v>
      </c>
      <c r="L11" s="52">
        <v>1486</v>
      </c>
      <c r="N11" s="26"/>
      <c r="O11" s="26"/>
      <c r="P11" s="26"/>
      <c r="Q11" s="26"/>
      <c r="R11" s="26"/>
      <c r="S11" s="26"/>
      <c r="T11" s="26"/>
    </row>
    <row r="12" spans="1:20" customFormat="1" x14ac:dyDescent="0.25">
      <c r="A12" s="68" t="s">
        <v>279</v>
      </c>
      <c r="B12" s="42" t="s">
        <v>35</v>
      </c>
      <c r="C12" s="42" t="s">
        <v>273</v>
      </c>
      <c r="D12" s="42" t="s">
        <v>2</v>
      </c>
      <c r="E12" s="43">
        <v>77</v>
      </c>
      <c r="F12" s="43">
        <v>82</v>
      </c>
      <c r="G12" s="43">
        <v>26</v>
      </c>
      <c r="H12" s="43">
        <v>70</v>
      </c>
      <c r="I12" s="43">
        <v>51</v>
      </c>
      <c r="J12" s="43">
        <v>38</v>
      </c>
      <c r="K12" s="43">
        <v>2455</v>
      </c>
      <c r="L12" s="53">
        <v>1574</v>
      </c>
      <c r="M12" s="5"/>
      <c r="N12" s="5"/>
      <c r="O12" s="5"/>
      <c r="P12" s="5"/>
      <c r="Q12" s="5"/>
      <c r="R12" s="5"/>
      <c r="S12" s="5"/>
      <c r="T12" s="5"/>
    </row>
    <row r="13" spans="1:20" customFormat="1" x14ac:dyDescent="0.25">
      <c r="A13" s="67" t="s">
        <v>36</v>
      </c>
      <c r="B13" s="40" t="s">
        <v>37</v>
      </c>
      <c r="C13" s="40" t="s">
        <v>273</v>
      </c>
      <c r="D13" s="40" t="s">
        <v>2</v>
      </c>
      <c r="E13" s="41">
        <v>82</v>
      </c>
      <c r="F13" s="41">
        <v>81</v>
      </c>
      <c r="G13" s="41">
        <v>40</v>
      </c>
      <c r="H13" s="41">
        <v>42</v>
      </c>
      <c r="I13" s="41">
        <v>44</v>
      </c>
      <c r="J13" s="41">
        <v>72</v>
      </c>
      <c r="K13" s="41">
        <v>8538</v>
      </c>
      <c r="L13" s="52">
        <v>1723</v>
      </c>
      <c r="M13" s="5"/>
      <c r="N13" s="5"/>
      <c r="O13" s="5"/>
      <c r="P13" s="5"/>
      <c r="Q13" s="5"/>
      <c r="R13" s="5"/>
      <c r="S13" s="5"/>
      <c r="T13" s="5"/>
    </row>
    <row r="14" spans="1:20" customFormat="1" x14ac:dyDescent="0.25">
      <c r="A14" s="68" t="s">
        <v>54</v>
      </c>
      <c r="B14" s="42" t="s">
        <v>37</v>
      </c>
      <c r="C14" s="42" t="s">
        <v>273</v>
      </c>
      <c r="D14" s="42" t="s">
        <v>2</v>
      </c>
      <c r="E14" s="43">
        <v>82</v>
      </c>
      <c r="F14" s="43">
        <v>80</v>
      </c>
      <c r="G14" s="43">
        <v>18</v>
      </c>
      <c r="H14" s="43">
        <v>74</v>
      </c>
      <c r="I14" s="43">
        <v>47</v>
      </c>
      <c r="J14" s="43">
        <v>47</v>
      </c>
      <c r="K14" s="43">
        <v>4271</v>
      </c>
      <c r="L14" s="53">
        <v>1701</v>
      </c>
      <c r="M14" s="5"/>
      <c r="N14" s="5"/>
      <c r="O14" s="5"/>
      <c r="P14" s="5"/>
      <c r="Q14" s="5"/>
      <c r="R14" s="5"/>
      <c r="S14" s="5"/>
      <c r="T14" s="5"/>
    </row>
    <row r="15" spans="1:20" customFormat="1" x14ac:dyDescent="0.25">
      <c r="A15" s="67" t="s">
        <v>42</v>
      </c>
      <c r="B15" s="40" t="s">
        <v>35</v>
      </c>
      <c r="C15" s="40" t="s">
        <v>273</v>
      </c>
      <c r="D15" s="40" t="s">
        <v>2</v>
      </c>
      <c r="E15" s="41">
        <v>65</v>
      </c>
      <c r="F15" s="41">
        <v>79</v>
      </c>
      <c r="G15" s="41">
        <v>30</v>
      </c>
      <c r="H15" s="41">
        <v>43</v>
      </c>
      <c r="I15" s="41">
        <v>60</v>
      </c>
      <c r="J15" s="41">
        <v>42</v>
      </c>
      <c r="K15" s="41">
        <v>6598</v>
      </c>
      <c r="L15" s="52">
        <v>1200</v>
      </c>
      <c r="M15" s="5"/>
      <c r="N15" s="5"/>
      <c r="O15" s="5"/>
      <c r="P15" s="5"/>
      <c r="Q15" s="5"/>
      <c r="R15" s="5"/>
      <c r="S15" s="5"/>
      <c r="T15" s="5"/>
    </row>
    <row r="16" spans="1:20" customFormat="1" x14ac:dyDescent="0.25">
      <c r="A16" s="68" t="s">
        <v>100</v>
      </c>
      <c r="B16" s="42" t="s">
        <v>35</v>
      </c>
      <c r="C16" s="42" t="s">
        <v>273</v>
      </c>
      <c r="D16" s="42" t="s">
        <v>2</v>
      </c>
      <c r="E16" s="43">
        <v>82</v>
      </c>
      <c r="F16" s="43">
        <v>77</v>
      </c>
      <c r="G16" s="43">
        <v>12</v>
      </c>
      <c r="H16" s="43">
        <v>31</v>
      </c>
      <c r="I16" s="43">
        <v>36</v>
      </c>
      <c r="J16" s="43">
        <v>94</v>
      </c>
      <c r="K16" s="43">
        <v>9817</v>
      </c>
      <c r="L16" s="53">
        <v>1702</v>
      </c>
      <c r="M16" s="5"/>
      <c r="N16" s="5"/>
      <c r="O16" s="5"/>
      <c r="P16" s="5"/>
      <c r="Q16" s="5"/>
      <c r="R16" s="5"/>
      <c r="S16" s="5"/>
      <c r="T16" s="5"/>
    </row>
    <row r="17" spans="1:20" customFormat="1" x14ac:dyDescent="0.25">
      <c r="A17" s="67" t="s">
        <v>49</v>
      </c>
      <c r="B17" s="40" t="s">
        <v>41</v>
      </c>
      <c r="C17" s="40" t="s">
        <v>273</v>
      </c>
      <c r="D17" s="40" t="s">
        <v>2</v>
      </c>
      <c r="E17" s="41">
        <v>80</v>
      </c>
      <c r="F17" s="41">
        <v>76</v>
      </c>
      <c r="G17" s="41">
        <v>34</v>
      </c>
      <c r="H17" s="41">
        <v>40</v>
      </c>
      <c r="I17" s="41">
        <v>60</v>
      </c>
      <c r="J17" s="41">
        <v>47</v>
      </c>
      <c r="K17" s="41">
        <v>11091</v>
      </c>
      <c r="L17" s="52">
        <v>1770</v>
      </c>
      <c r="M17" s="5"/>
      <c r="N17" s="5"/>
      <c r="O17" s="5"/>
      <c r="P17" s="5"/>
      <c r="Q17" s="5"/>
      <c r="R17" s="5"/>
      <c r="S17" s="5"/>
      <c r="T17" s="5"/>
    </row>
    <row r="18" spans="1:20" customFormat="1" x14ac:dyDescent="0.25">
      <c r="A18" s="67" t="s">
        <v>110</v>
      </c>
      <c r="B18" s="40" t="s">
        <v>37</v>
      </c>
      <c r="C18" s="40" t="s">
        <v>273</v>
      </c>
      <c r="D18" s="40" t="s">
        <v>2</v>
      </c>
      <c r="E18" s="41">
        <v>82</v>
      </c>
      <c r="F18" s="41">
        <v>74</v>
      </c>
      <c r="G18" s="41">
        <v>47</v>
      </c>
      <c r="H18" s="41">
        <v>134</v>
      </c>
      <c r="I18" s="41">
        <v>66</v>
      </c>
      <c r="J18" s="41">
        <v>69</v>
      </c>
      <c r="K18" s="41">
        <v>9760</v>
      </c>
      <c r="L18" s="52">
        <v>1686</v>
      </c>
      <c r="M18" s="5"/>
      <c r="N18" s="5"/>
      <c r="O18" s="5"/>
      <c r="P18" s="5"/>
      <c r="Q18" s="5"/>
      <c r="R18" s="5"/>
      <c r="S18" s="5"/>
      <c r="T18" s="5"/>
    </row>
    <row r="19" spans="1:20" customFormat="1" x14ac:dyDescent="0.25">
      <c r="A19" s="68" t="s">
        <v>30</v>
      </c>
      <c r="B19" s="42" t="s">
        <v>31</v>
      </c>
      <c r="C19" s="42" t="s">
        <v>273</v>
      </c>
      <c r="D19" s="42" t="s">
        <v>2</v>
      </c>
      <c r="E19" s="43">
        <v>80</v>
      </c>
      <c r="F19" s="43">
        <v>74</v>
      </c>
      <c r="G19" s="43">
        <v>30</v>
      </c>
      <c r="H19" s="43">
        <v>54</v>
      </c>
      <c r="I19" s="43">
        <v>30</v>
      </c>
      <c r="J19" s="43">
        <v>53</v>
      </c>
      <c r="K19" s="43">
        <v>4434</v>
      </c>
      <c r="L19" s="53">
        <v>1596</v>
      </c>
      <c r="M19" s="5"/>
      <c r="N19" s="5"/>
      <c r="O19" s="5"/>
      <c r="P19" s="5"/>
      <c r="Q19" s="5"/>
      <c r="R19" s="5"/>
      <c r="S19" s="5"/>
      <c r="T19" s="5"/>
    </row>
    <row r="20" spans="1:20" customFormat="1" x14ac:dyDescent="0.25">
      <c r="A20" s="68" t="s">
        <v>240</v>
      </c>
      <c r="B20" s="42" t="s">
        <v>37</v>
      </c>
      <c r="C20" s="42" t="s">
        <v>273</v>
      </c>
      <c r="D20" s="42" t="s">
        <v>2</v>
      </c>
      <c r="E20" s="43">
        <v>68</v>
      </c>
      <c r="F20" s="43">
        <v>73</v>
      </c>
      <c r="G20" s="43">
        <v>12</v>
      </c>
      <c r="H20" s="43">
        <v>28</v>
      </c>
      <c r="I20" s="43">
        <v>60</v>
      </c>
      <c r="J20" s="43">
        <v>57</v>
      </c>
      <c r="K20" s="43">
        <v>124</v>
      </c>
      <c r="L20" s="53">
        <v>1262</v>
      </c>
      <c r="M20" s="5"/>
      <c r="N20" s="5"/>
      <c r="O20" s="5"/>
      <c r="P20" s="5"/>
      <c r="Q20" s="5"/>
      <c r="R20" s="5"/>
      <c r="S20" s="5"/>
      <c r="T20" s="5"/>
    </row>
    <row r="21" spans="1:20" customFormat="1" x14ac:dyDescent="0.25">
      <c r="A21" s="68" t="s">
        <v>249</v>
      </c>
      <c r="B21" s="42" t="s">
        <v>33</v>
      </c>
      <c r="C21" s="42" t="s">
        <v>273</v>
      </c>
      <c r="D21" s="42" t="s">
        <v>2</v>
      </c>
      <c r="E21" s="43">
        <v>76</v>
      </c>
      <c r="F21" s="43">
        <v>73</v>
      </c>
      <c r="G21" s="43">
        <v>75</v>
      </c>
      <c r="H21" s="43">
        <v>80</v>
      </c>
      <c r="I21" s="43">
        <v>38</v>
      </c>
      <c r="J21" s="43">
        <v>69</v>
      </c>
      <c r="K21" s="43">
        <v>5982</v>
      </c>
      <c r="L21" s="53">
        <v>1660</v>
      </c>
      <c r="M21" s="5"/>
      <c r="N21" s="5"/>
      <c r="O21" s="5"/>
      <c r="P21" s="5"/>
      <c r="Q21" s="5"/>
      <c r="R21" s="5"/>
      <c r="S21" s="5"/>
      <c r="T21" s="5"/>
    </row>
    <row r="22" spans="1:20" customFormat="1" x14ac:dyDescent="0.25">
      <c r="A22" s="67" t="s">
        <v>450</v>
      </c>
      <c r="B22" s="40" t="s">
        <v>451</v>
      </c>
      <c r="C22" s="40" t="s">
        <v>273</v>
      </c>
      <c r="D22" s="40" t="s">
        <v>2</v>
      </c>
      <c r="E22" s="41">
        <v>81</v>
      </c>
      <c r="F22" s="41">
        <v>73</v>
      </c>
      <c r="G22" s="41">
        <v>16</v>
      </c>
      <c r="H22" s="41">
        <v>28</v>
      </c>
      <c r="I22" s="41">
        <v>24</v>
      </c>
      <c r="J22" s="41">
        <v>54</v>
      </c>
      <c r="K22" s="41">
        <v>827</v>
      </c>
      <c r="L22" s="52">
        <v>1432</v>
      </c>
      <c r="M22" s="5"/>
      <c r="N22" s="5"/>
      <c r="O22" s="5"/>
      <c r="P22" s="5"/>
      <c r="Q22" s="5"/>
      <c r="R22" s="5"/>
      <c r="S22" s="5"/>
      <c r="T22" s="5"/>
    </row>
    <row r="23" spans="1:20" customFormat="1" x14ac:dyDescent="0.25">
      <c r="A23" s="67" t="s">
        <v>213</v>
      </c>
      <c r="B23" s="40" t="s">
        <v>33</v>
      </c>
      <c r="C23" s="40" t="s">
        <v>273</v>
      </c>
      <c r="D23" s="40" t="s">
        <v>2</v>
      </c>
      <c r="E23" s="41">
        <v>82</v>
      </c>
      <c r="F23" s="41">
        <v>72</v>
      </c>
      <c r="G23" s="41">
        <v>80</v>
      </c>
      <c r="H23" s="41">
        <v>53</v>
      </c>
      <c r="I23" s="41">
        <v>39</v>
      </c>
      <c r="J23" s="41">
        <v>47</v>
      </c>
      <c r="K23" s="41">
        <v>272</v>
      </c>
      <c r="L23" s="52">
        <v>1425</v>
      </c>
      <c r="N23" s="26"/>
      <c r="O23" s="26"/>
      <c r="P23" s="26"/>
      <c r="Q23" s="26"/>
      <c r="R23" s="26"/>
      <c r="S23" s="26"/>
      <c r="T23" s="26"/>
    </row>
    <row r="24" spans="1:20" customFormat="1" x14ac:dyDescent="0.25">
      <c r="A24" s="68" t="s">
        <v>196</v>
      </c>
      <c r="B24" s="42" t="s">
        <v>41</v>
      </c>
      <c r="C24" s="42" t="s">
        <v>273</v>
      </c>
      <c r="D24" s="42" t="s">
        <v>2</v>
      </c>
      <c r="E24" s="43">
        <v>76</v>
      </c>
      <c r="F24" s="43">
        <v>72</v>
      </c>
      <c r="G24" s="43">
        <v>50</v>
      </c>
      <c r="H24" s="43">
        <v>46</v>
      </c>
      <c r="I24" s="43">
        <v>20</v>
      </c>
      <c r="J24" s="43">
        <v>46</v>
      </c>
      <c r="K24" s="43">
        <v>1002</v>
      </c>
      <c r="L24" s="53">
        <v>1428</v>
      </c>
      <c r="M24" s="5"/>
      <c r="N24" s="5"/>
      <c r="O24" s="5"/>
      <c r="P24" s="5"/>
      <c r="Q24" s="5"/>
      <c r="R24" s="5"/>
      <c r="S24" s="5"/>
      <c r="T24" s="5"/>
    </row>
    <row r="25" spans="1:20" customFormat="1" x14ac:dyDescent="0.25">
      <c r="A25" s="67" t="s">
        <v>57</v>
      </c>
      <c r="B25" s="40" t="s">
        <v>35</v>
      </c>
      <c r="C25" s="40" t="s">
        <v>273</v>
      </c>
      <c r="D25" s="40" t="s">
        <v>2</v>
      </c>
      <c r="E25" s="41">
        <v>68</v>
      </c>
      <c r="F25" s="41">
        <v>72</v>
      </c>
      <c r="G25" s="41">
        <v>89</v>
      </c>
      <c r="H25" s="41">
        <v>54</v>
      </c>
      <c r="I25" s="41">
        <v>33</v>
      </c>
      <c r="J25" s="41">
        <v>64</v>
      </c>
      <c r="K25" s="41">
        <v>155</v>
      </c>
      <c r="L25" s="52">
        <v>1279</v>
      </c>
      <c r="N25" s="26"/>
      <c r="O25" s="26"/>
      <c r="P25" s="26"/>
      <c r="Q25" s="26"/>
      <c r="R25" s="26"/>
      <c r="S25" s="26"/>
      <c r="T25" s="26"/>
    </row>
    <row r="26" spans="1:20" customFormat="1" x14ac:dyDescent="0.25">
      <c r="A26" s="68" t="s">
        <v>40</v>
      </c>
      <c r="B26" s="42" t="s">
        <v>33</v>
      </c>
      <c r="C26" s="42" t="s">
        <v>273</v>
      </c>
      <c r="D26" s="42" t="s">
        <v>2</v>
      </c>
      <c r="E26" s="43">
        <v>73</v>
      </c>
      <c r="F26" s="43">
        <v>70</v>
      </c>
      <c r="G26" s="43">
        <v>8</v>
      </c>
      <c r="H26" s="43">
        <v>28</v>
      </c>
      <c r="I26" s="43">
        <v>40</v>
      </c>
      <c r="J26" s="43">
        <v>50</v>
      </c>
      <c r="K26" s="43">
        <v>742</v>
      </c>
      <c r="L26" s="53">
        <v>1375</v>
      </c>
      <c r="M26" s="5"/>
      <c r="N26" s="5"/>
      <c r="O26" s="5"/>
      <c r="P26" s="5"/>
      <c r="Q26" s="5"/>
      <c r="R26" s="5"/>
      <c r="S26" s="5"/>
      <c r="T26" s="5"/>
    </row>
    <row r="27" spans="1:20" customFormat="1" x14ac:dyDescent="0.25">
      <c r="A27" s="68" t="s">
        <v>43</v>
      </c>
      <c r="B27" s="42" t="s">
        <v>37</v>
      </c>
      <c r="C27" s="42" t="s">
        <v>273</v>
      </c>
      <c r="D27" s="42" t="s">
        <v>2</v>
      </c>
      <c r="E27" s="43">
        <v>81</v>
      </c>
      <c r="F27" s="43">
        <v>70</v>
      </c>
      <c r="G27" s="43">
        <v>22</v>
      </c>
      <c r="H27" s="43">
        <v>65</v>
      </c>
      <c r="I27" s="43">
        <v>52</v>
      </c>
      <c r="J27" s="43">
        <v>71</v>
      </c>
      <c r="K27" s="43">
        <v>7589</v>
      </c>
      <c r="L27" s="53">
        <v>1506</v>
      </c>
      <c r="M27" s="5"/>
      <c r="N27" s="5"/>
      <c r="O27" s="5"/>
      <c r="P27" s="5"/>
      <c r="Q27" s="5"/>
      <c r="R27" s="5"/>
      <c r="S27" s="5"/>
      <c r="T27" s="5"/>
    </row>
    <row r="28" spans="1:20" customFormat="1" x14ac:dyDescent="0.25">
      <c r="A28" s="67" t="s">
        <v>39</v>
      </c>
      <c r="B28" s="40" t="s">
        <v>37</v>
      </c>
      <c r="C28" s="40" t="s">
        <v>273</v>
      </c>
      <c r="D28" s="40" t="s">
        <v>2</v>
      </c>
      <c r="E28" s="41">
        <v>82</v>
      </c>
      <c r="F28" s="41">
        <v>69</v>
      </c>
      <c r="G28" s="41">
        <v>26</v>
      </c>
      <c r="H28" s="41">
        <v>69</v>
      </c>
      <c r="I28" s="41">
        <v>40</v>
      </c>
      <c r="J28" s="41">
        <v>59</v>
      </c>
      <c r="K28" s="41">
        <v>8343</v>
      </c>
      <c r="L28" s="52">
        <v>1648</v>
      </c>
      <c r="M28" s="5"/>
      <c r="N28" s="5"/>
      <c r="O28" s="5"/>
      <c r="P28" s="5"/>
      <c r="Q28" s="5"/>
      <c r="R28" s="5"/>
      <c r="S28" s="5"/>
      <c r="T28" s="5"/>
    </row>
    <row r="29" spans="1:20" customFormat="1" x14ac:dyDescent="0.25">
      <c r="A29" s="67" t="s">
        <v>356</v>
      </c>
      <c r="B29" s="40" t="s">
        <v>33</v>
      </c>
      <c r="C29" s="40" t="s">
        <v>273</v>
      </c>
      <c r="D29" s="40" t="s">
        <v>2</v>
      </c>
      <c r="E29" s="41">
        <v>71</v>
      </c>
      <c r="F29" s="41">
        <v>66</v>
      </c>
      <c r="G29" s="41">
        <v>12</v>
      </c>
      <c r="H29" s="41">
        <v>42</v>
      </c>
      <c r="I29" s="41">
        <v>51</v>
      </c>
      <c r="J29" s="41">
        <v>41</v>
      </c>
      <c r="K29" s="41">
        <v>281</v>
      </c>
      <c r="L29" s="52">
        <v>1294</v>
      </c>
      <c r="N29" s="26"/>
      <c r="O29" s="26"/>
      <c r="P29" s="26"/>
      <c r="Q29" s="26"/>
      <c r="R29" s="26"/>
      <c r="S29" s="26"/>
      <c r="T29" s="26"/>
    </row>
    <row r="30" spans="1:20" customFormat="1" x14ac:dyDescent="0.25">
      <c r="A30" s="67" t="s">
        <v>117</v>
      </c>
      <c r="B30" s="40" t="s">
        <v>33</v>
      </c>
      <c r="C30" s="40" t="s">
        <v>273</v>
      </c>
      <c r="D30" s="40" t="s">
        <v>2</v>
      </c>
      <c r="E30" s="41">
        <v>80</v>
      </c>
      <c r="F30" s="41">
        <v>64</v>
      </c>
      <c r="G30" s="41">
        <v>42</v>
      </c>
      <c r="H30" s="41">
        <v>95</v>
      </c>
      <c r="I30" s="41">
        <v>23</v>
      </c>
      <c r="J30" s="41">
        <v>43</v>
      </c>
      <c r="K30" s="41">
        <v>6846</v>
      </c>
      <c r="L30" s="52">
        <v>1564</v>
      </c>
      <c r="M30" s="5"/>
      <c r="N30" s="5"/>
      <c r="O30" s="5"/>
      <c r="P30" s="5"/>
      <c r="Q30" s="5"/>
      <c r="R30" s="5"/>
      <c r="S30" s="5"/>
      <c r="T30" s="5"/>
    </row>
    <row r="31" spans="1:20" customFormat="1" x14ac:dyDescent="0.25">
      <c r="A31" s="67" t="s">
        <v>280</v>
      </c>
      <c r="B31" s="40" t="s">
        <v>41</v>
      </c>
      <c r="C31" s="40" t="s">
        <v>273</v>
      </c>
      <c r="D31" s="40" t="s">
        <v>2</v>
      </c>
      <c r="E31" s="41">
        <v>82</v>
      </c>
      <c r="F31" s="41">
        <v>62</v>
      </c>
      <c r="G31" s="41">
        <v>46</v>
      </c>
      <c r="H31" s="41">
        <v>25</v>
      </c>
      <c r="I31" s="41">
        <v>56</v>
      </c>
      <c r="J31" s="41">
        <v>66</v>
      </c>
      <c r="K31" s="41">
        <v>330</v>
      </c>
      <c r="L31" s="52">
        <v>1470</v>
      </c>
      <c r="N31" s="26"/>
      <c r="O31" s="26"/>
      <c r="P31" s="26"/>
      <c r="Q31" s="26"/>
      <c r="R31" s="26"/>
      <c r="S31" s="26"/>
      <c r="T31" s="26"/>
    </row>
    <row r="32" spans="1:20" customFormat="1" x14ac:dyDescent="0.25">
      <c r="A32" s="68" t="s">
        <v>243</v>
      </c>
      <c r="B32" s="42" t="s">
        <v>33</v>
      </c>
      <c r="C32" s="42" t="s">
        <v>273</v>
      </c>
      <c r="D32" s="42" t="s">
        <v>2</v>
      </c>
      <c r="E32" s="43">
        <v>82</v>
      </c>
      <c r="F32" s="43">
        <v>61</v>
      </c>
      <c r="G32" s="43">
        <v>33</v>
      </c>
      <c r="H32" s="43">
        <v>62</v>
      </c>
      <c r="I32" s="43">
        <v>63</v>
      </c>
      <c r="J32" s="43">
        <v>28</v>
      </c>
      <c r="K32" s="43">
        <v>2224</v>
      </c>
      <c r="L32" s="53">
        <v>1709</v>
      </c>
      <c r="M32" s="5"/>
      <c r="N32" s="5"/>
      <c r="O32" s="5"/>
      <c r="P32" s="5"/>
      <c r="Q32" s="5"/>
      <c r="R32" s="5"/>
      <c r="S32" s="5"/>
      <c r="T32" s="5"/>
    </row>
    <row r="33" spans="1:20" customFormat="1" x14ac:dyDescent="0.25">
      <c r="A33" s="67" t="s">
        <v>309</v>
      </c>
      <c r="B33" s="40" t="s">
        <v>31</v>
      </c>
      <c r="C33" s="40" t="s">
        <v>273</v>
      </c>
      <c r="D33" s="40" t="s">
        <v>2</v>
      </c>
      <c r="E33" s="41">
        <v>82</v>
      </c>
      <c r="F33" s="41">
        <v>61</v>
      </c>
      <c r="G33" s="41">
        <v>64</v>
      </c>
      <c r="H33" s="41">
        <v>115</v>
      </c>
      <c r="I33" s="41">
        <v>52</v>
      </c>
      <c r="J33" s="41">
        <v>45</v>
      </c>
      <c r="K33" s="41">
        <v>879</v>
      </c>
      <c r="L33" s="52">
        <v>1453</v>
      </c>
      <c r="N33" s="26"/>
      <c r="O33" s="26"/>
      <c r="P33" s="26"/>
      <c r="Q33" s="26"/>
      <c r="R33" s="26"/>
      <c r="S33" s="26"/>
      <c r="T33" s="26"/>
    </row>
    <row r="34" spans="1:20" customFormat="1" x14ac:dyDescent="0.25">
      <c r="A34" s="68" t="s">
        <v>452</v>
      </c>
      <c r="B34" s="42" t="s">
        <v>451</v>
      </c>
      <c r="C34" s="42" t="s">
        <v>273</v>
      </c>
      <c r="D34" s="42" t="s">
        <v>2</v>
      </c>
      <c r="E34" s="43">
        <v>81</v>
      </c>
      <c r="F34" s="43">
        <v>60</v>
      </c>
      <c r="G34" s="43">
        <v>12</v>
      </c>
      <c r="H34" s="43">
        <v>36</v>
      </c>
      <c r="I34" s="43">
        <v>23</v>
      </c>
      <c r="J34" s="43">
        <v>42</v>
      </c>
      <c r="K34" s="43">
        <v>118</v>
      </c>
      <c r="L34" s="53">
        <v>1419</v>
      </c>
      <c r="M34" s="5"/>
      <c r="N34" s="5"/>
      <c r="O34" s="5"/>
      <c r="P34" s="5"/>
      <c r="Q34" s="5"/>
      <c r="R34" s="5"/>
      <c r="S34" s="5"/>
      <c r="T34" s="5"/>
    </row>
    <row r="35" spans="1:20" customFormat="1" x14ac:dyDescent="0.25">
      <c r="A35" s="67" t="s">
        <v>29</v>
      </c>
      <c r="B35" s="40" t="s">
        <v>31</v>
      </c>
      <c r="C35" s="40" t="s">
        <v>273</v>
      </c>
      <c r="D35" s="40" t="s">
        <v>2</v>
      </c>
      <c r="E35" s="41">
        <v>81</v>
      </c>
      <c r="F35" s="41">
        <v>60</v>
      </c>
      <c r="G35" s="41">
        <v>30</v>
      </c>
      <c r="H35" s="41">
        <v>59</v>
      </c>
      <c r="I35" s="41">
        <v>66</v>
      </c>
      <c r="J35" s="41">
        <v>57</v>
      </c>
      <c r="K35" s="41">
        <v>9554</v>
      </c>
      <c r="L35" s="52">
        <v>1807</v>
      </c>
      <c r="M35" s="5"/>
      <c r="N35" s="5"/>
      <c r="O35" s="5"/>
      <c r="P35" s="5"/>
      <c r="Q35" s="5"/>
      <c r="R35" s="5"/>
      <c r="S35" s="5"/>
      <c r="T35" s="5"/>
    </row>
    <row r="36" spans="1:20" customFormat="1" x14ac:dyDescent="0.25">
      <c r="A36" s="68" t="s">
        <v>226</v>
      </c>
      <c r="B36" s="42" t="s">
        <v>31</v>
      </c>
      <c r="C36" s="42" t="s">
        <v>273</v>
      </c>
      <c r="D36" s="42" t="s">
        <v>2</v>
      </c>
      <c r="E36" s="43">
        <v>78</v>
      </c>
      <c r="F36" s="43">
        <v>57</v>
      </c>
      <c r="G36" s="43">
        <v>20</v>
      </c>
      <c r="H36" s="43">
        <v>13</v>
      </c>
      <c r="I36" s="43">
        <v>46</v>
      </c>
      <c r="J36" s="43">
        <v>47</v>
      </c>
      <c r="K36" s="43">
        <v>110</v>
      </c>
      <c r="L36" s="53">
        <v>1260</v>
      </c>
      <c r="M36" s="5"/>
      <c r="N36" s="5"/>
      <c r="O36" s="5"/>
      <c r="P36" s="5"/>
      <c r="Q36" s="5"/>
      <c r="R36" s="5"/>
      <c r="S36" s="5"/>
      <c r="T36" s="5"/>
    </row>
    <row r="37" spans="1:20" customFormat="1" x14ac:dyDescent="0.25">
      <c r="A37" s="68" t="s">
        <v>455</v>
      </c>
      <c r="B37" s="42" t="s">
        <v>451</v>
      </c>
      <c r="C37" s="42" t="s">
        <v>273</v>
      </c>
      <c r="D37" s="42" t="s">
        <v>2</v>
      </c>
      <c r="E37" s="43">
        <v>78</v>
      </c>
      <c r="F37" s="43">
        <v>56</v>
      </c>
      <c r="G37" s="43">
        <v>29</v>
      </c>
      <c r="H37" s="43">
        <v>54</v>
      </c>
      <c r="I37" s="43">
        <v>38</v>
      </c>
      <c r="J37" s="43">
        <v>25</v>
      </c>
      <c r="K37" s="43">
        <v>63</v>
      </c>
      <c r="L37" s="53">
        <v>1312</v>
      </c>
      <c r="M37" s="5"/>
      <c r="N37" s="5"/>
      <c r="O37" s="5"/>
      <c r="P37" s="5"/>
      <c r="Q37" s="5"/>
      <c r="R37" s="5"/>
      <c r="S37" s="5"/>
      <c r="T37" s="5"/>
    </row>
    <row r="38" spans="1:20" customFormat="1" x14ac:dyDescent="0.25">
      <c r="A38" s="68" t="s">
        <v>357</v>
      </c>
      <c r="B38" s="42" t="s">
        <v>41</v>
      </c>
      <c r="C38" s="42" t="s">
        <v>273</v>
      </c>
      <c r="D38" s="42" t="s">
        <v>2</v>
      </c>
      <c r="E38" s="43">
        <v>82</v>
      </c>
      <c r="F38" s="43">
        <v>56</v>
      </c>
      <c r="G38" s="43">
        <v>16</v>
      </c>
      <c r="H38" s="43">
        <v>51</v>
      </c>
      <c r="I38" s="43">
        <v>55</v>
      </c>
      <c r="J38" s="43">
        <v>73</v>
      </c>
      <c r="K38" s="43">
        <v>7528</v>
      </c>
      <c r="L38" s="53">
        <v>1545</v>
      </c>
      <c r="M38" s="5"/>
      <c r="N38" s="5"/>
      <c r="O38" s="5"/>
      <c r="P38" s="5"/>
      <c r="Q38" s="5"/>
      <c r="R38" s="5"/>
      <c r="S38" s="5"/>
      <c r="T38" s="5"/>
    </row>
    <row r="39" spans="1:20" customFormat="1" x14ac:dyDescent="0.25">
      <c r="A39" s="67" t="s">
        <v>51</v>
      </c>
      <c r="B39" s="40" t="s">
        <v>37</v>
      </c>
      <c r="C39" s="40" t="s">
        <v>273</v>
      </c>
      <c r="D39" s="40" t="s">
        <v>2</v>
      </c>
      <c r="E39" s="41">
        <v>72</v>
      </c>
      <c r="F39" s="41">
        <v>54</v>
      </c>
      <c r="G39" s="41">
        <v>40</v>
      </c>
      <c r="H39" s="41">
        <v>111</v>
      </c>
      <c r="I39" s="41">
        <v>31</v>
      </c>
      <c r="J39" s="41">
        <v>51</v>
      </c>
      <c r="K39" s="41">
        <v>2599</v>
      </c>
      <c r="L39" s="52">
        <v>1338</v>
      </c>
      <c r="N39" s="26"/>
      <c r="O39" s="26"/>
      <c r="P39" s="26"/>
      <c r="Q39" s="26"/>
      <c r="R39" s="26"/>
      <c r="S39" s="26"/>
      <c r="T39" s="26"/>
    </row>
    <row r="40" spans="1:20" customFormat="1" x14ac:dyDescent="0.25">
      <c r="A40" s="67" t="s">
        <v>457</v>
      </c>
      <c r="B40" s="40" t="s">
        <v>451</v>
      </c>
      <c r="C40" s="40" t="s">
        <v>273</v>
      </c>
      <c r="D40" s="40" t="s">
        <v>2</v>
      </c>
      <c r="E40" s="41">
        <v>82</v>
      </c>
      <c r="F40" s="41">
        <v>53</v>
      </c>
      <c r="G40" s="41">
        <v>28</v>
      </c>
      <c r="H40" s="41">
        <v>51</v>
      </c>
      <c r="I40" s="41">
        <v>55</v>
      </c>
      <c r="J40" s="41">
        <v>54</v>
      </c>
      <c r="K40" s="41">
        <v>3945</v>
      </c>
      <c r="L40" s="52">
        <v>1474</v>
      </c>
      <c r="M40" s="5"/>
      <c r="N40" s="5"/>
      <c r="O40" s="5"/>
      <c r="P40" s="5"/>
      <c r="Q40" s="5"/>
      <c r="R40" s="5"/>
      <c r="S40" s="5"/>
      <c r="T40" s="5"/>
    </row>
    <row r="41" spans="1:20" customFormat="1" x14ac:dyDescent="0.25">
      <c r="A41" s="68" t="s">
        <v>459</v>
      </c>
      <c r="B41" s="42" t="s">
        <v>451</v>
      </c>
      <c r="C41" s="42" t="s">
        <v>273</v>
      </c>
      <c r="D41" s="42" t="s">
        <v>2</v>
      </c>
      <c r="E41" s="43">
        <v>81</v>
      </c>
      <c r="F41" s="43">
        <v>53</v>
      </c>
      <c r="G41" s="43">
        <v>39</v>
      </c>
      <c r="H41" s="43">
        <v>95</v>
      </c>
      <c r="I41" s="43">
        <v>60</v>
      </c>
      <c r="J41" s="43">
        <v>49</v>
      </c>
      <c r="K41" s="43">
        <v>12152</v>
      </c>
      <c r="L41" s="53">
        <v>1440</v>
      </c>
      <c r="M41" s="5"/>
      <c r="N41" s="5"/>
      <c r="O41" s="5"/>
      <c r="P41" s="5"/>
      <c r="Q41" s="5"/>
      <c r="R41" s="5"/>
      <c r="S41" s="5"/>
      <c r="T41" s="5"/>
    </row>
    <row r="42" spans="1:20" customFormat="1" x14ac:dyDescent="0.25">
      <c r="A42" s="68" t="s">
        <v>48</v>
      </c>
      <c r="B42" s="42" t="s">
        <v>37</v>
      </c>
      <c r="C42" s="42" t="s">
        <v>273</v>
      </c>
      <c r="D42" s="42" t="s">
        <v>2</v>
      </c>
      <c r="E42" s="43">
        <v>81</v>
      </c>
      <c r="F42" s="43">
        <v>52</v>
      </c>
      <c r="G42" s="43">
        <v>34</v>
      </c>
      <c r="H42" s="43">
        <v>41</v>
      </c>
      <c r="I42" s="43">
        <v>28</v>
      </c>
      <c r="J42" s="43">
        <v>49</v>
      </c>
      <c r="K42" s="43">
        <v>1253</v>
      </c>
      <c r="L42" s="53">
        <v>1468</v>
      </c>
      <c r="N42" s="26"/>
      <c r="O42" s="26"/>
      <c r="P42" s="26"/>
      <c r="Q42" s="26"/>
      <c r="R42" s="26"/>
      <c r="S42" s="26"/>
      <c r="T42" s="26"/>
    </row>
    <row r="43" spans="1:20" customFormat="1" x14ac:dyDescent="0.25">
      <c r="A43" s="68" t="s">
        <v>461</v>
      </c>
      <c r="B43" s="42" t="s">
        <v>451</v>
      </c>
      <c r="C43" s="42" t="s">
        <v>273</v>
      </c>
      <c r="D43" s="42" t="s">
        <v>2</v>
      </c>
      <c r="E43" s="43">
        <v>73</v>
      </c>
      <c r="F43" s="43">
        <v>51</v>
      </c>
      <c r="G43" s="43">
        <v>20</v>
      </c>
      <c r="H43" s="43">
        <v>17</v>
      </c>
      <c r="I43" s="43">
        <v>14</v>
      </c>
      <c r="J43" s="43">
        <v>43</v>
      </c>
      <c r="K43" s="43">
        <v>34</v>
      </c>
      <c r="L43" s="53">
        <v>1135</v>
      </c>
      <c r="M43" s="5"/>
      <c r="N43" s="5"/>
      <c r="O43" s="5"/>
      <c r="P43" s="5"/>
      <c r="Q43" s="5"/>
      <c r="R43" s="5"/>
      <c r="S43" s="5"/>
      <c r="T43" s="5"/>
    </row>
    <row r="44" spans="1:20" customFormat="1" x14ac:dyDescent="0.25">
      <c r="A44" s="68" t="s">
        <v>462</v>
      </c>
      <c r="B44" s="42" t="s">
        <v>451</v>
      </c>
      <c r="C44" s="42" t="s">
        <v>273</v>
      </c>
      <c r="D44" s="42" t="s">
        <v>2</v>
      </c>
      <c r="E44" s="43">
        <v>82</v>
      </c>
      <c r="F44" s="43">
        <v>49</v>
      </c>
      <c r="G44" s="43">
        <v>26</v>
      </c>
      <c r="H44" s="43">
        <v>99</v>
      </c>
      <c r="I44" s="43">
        <v>67</v>
      </c>
      <c r="J44" s="43">
        <v>49</v>
      </c>
      <c r="K44" s="43">
        <v>12215</v>
      </c>
      <c r="L44" s="53">
        <v>1431</v>
      </c>
      <c r="N44" s="26"/>
      <c r="O44" s="26"/>
      <c r="P44" s="26"/>
      <c r="Q44" s="26"/>
      <c r="R44" s="26"/>
      <c r="S44" s="26"/>
      <c r="T44" s="26"/>
    </row>
    <row r="45" spans="1:20" customFormat="1" x14ac:dyDescent="0.25">
      <c r="A45" s="67" t="s">
        <v>46</v>
      </c>
      <c r="B45" s="40" t="s">
        <v>33</v>
      </c>
      <c r="C45" s="40" t="s">
        <v>273</v>
      </c>
      <c r="D45" s="40" t="s">
        <v>2</v>
      </c>
      <c r="E45" s="41">
        <v>67</v>
      </c>
      <c r="F45" s="41">
        <v>48</v>
      </c>
      <c r="G45" s="41">
        <v>58</v>
      </c>
      <c r="H45" s="41">
        <v>150</v>
      </c>
      <c r="I45" s="41">
        <v>74</v>
      </c>
      <c r="J45" s="41">
        <v>60</v>
      </c>
      <c r="K45" s="41">
        <v>2528</v>
      </c>
      <c r="L45" s="52">
        <v>1304</v>
      </c>
      <c r="N45" s="26"/>
      <c r="O45" s="26"/>
      <c r="P45" s="26"/>
      <c r="Q45" s="26"/>
      <c r="R45" s="26"/>
      <c r="S45" s="26"/>
      <c r="T45" s="26"/>
    </row>
    <row r="46" spans="1:20" customFormat="1" x14ac:dyDescent="0.25">
      <c r="A46" s="68" t="s">
        <v>463</v>
      </c>
      <c r="B46" s="42" t="s">
        <v>451</v>
      </c>
      <c r="C46" s="42" t="s">
        <v>273</v>
      </c>
      <c r="D46" s="42" t="s">
        <v>2</v>
      </c>
      <c r="E46" s="43">
        <v>81</v>
      </c>
      <c r="F46" s="43">
        <v>48</v>
      </c>
      <c r="G46" s="43">
        <v>26</v>
      </c>
      <c r="H46" s="43">
        <v>30</v>
      </c>
      <c r="I46" s="43">
        <v>54</v>
      </c>
      <c r="J46" s="43">
        <v>53</v>
      </c>
      <c r="K46" s="43">
        <v>8223</v>
      </c>
      <c r="L46" s="53">
        <v>1379</v>
      </c>
      <c r="M46" s="5"/>
      <c r="N46" s="5"/>
      <c r="O46" s="5"/>
      <c r="P46" s="5"/>
      <c r="Q46" s="5"/>
      <c r="R46" s="5"/>
      <c r="S46" s="5"/>
      <c r="T46" s="5"/>
    </row>
    <row r="47" spans="1:20" customFormat="1" x14ac:dyDescent="0.25">
      <c r="A47" s="67" t="s">
        <v>465</v>
      </c>
      <c r="B47" s="40" t="s">
        <v>451</v>
      </c>
      <c r="C47" s="40" t="s">
        <v>273</v>
      </c>
      <c r="D47" s="40" t="s">
        <v>2</v>
      </c>
      <c r="E47" s="41">
        <v>77</v>
      </c>
      <c r="F47" s="41">
        <v>47</v>
      </c>
      <c r="G47" s="41">
        <v>52</v>
      </c>
      <c r="H47" s="41">
        <v>52</v>
      </c>
      <c r="I47" s="41">
        <v>26</v>
      </c>
      <c r="J47" s="41">
        <v>78</v>
      </c>
      <c r="K47" s="41">
        <v>6448</v>
      </c>
      <c r="L47" s="52">
        <v>1378</v>
      </c>
      <c r="N47" s="26"/>
      <c r="O47" s="26"/>
      <c r="P47" s="26"/>
      <c r="Q47" s="26"/>
      <c r="R47" s="26"/>
      <c r="S47" s="26"/>
      <c r="T47" s="26"/>
    </row>
    <row r="48" spans="1:20" customFormat="1" x14ac:dyDescent="0.25">
      <c r="A48" s="68" t="s">
        <v>281</v>
      </c>
      <c r="B48" s="42" t="s">
        <v>31</v>
      </c>
      <c r="C48" s="42" t="s">
        <v>273</v>
      </c>
      <c r="D48" s="42" t="s">
        <v>2</v>
      </c>
      <c r="E48" s="43">
        <v>69</v>
      </c>
      <c r="F48" s="43">
        <v>47</v>
      </c>
      <c r="G48" s="43">
        <v>24</v>
      </c>
      <c r="H48" s="43">
        <v>53</v>
      </c>
      <c r="I48" s="43">
        <v>44</v>
      </c>
      <c r="J48" s="43">
        <v>38</v>
      </c>
      <c r="K48" s="43">
        <v>2729</v>
      </c>
      <c r="L48" s="53">
        <v>1249</v>
      </c>
      <c r="M48" s="5"/>
      <c r="N48" s="5"/>
      <c r="O48" s="5"/>
      <c r="P48" s="5"/>
      <c r="Q48" s="5"/>
      <c r="R48" s="5"/>
      <c r="S48" s="5"/>
      <c r="T48" s="5"/>
    </row>
    <row r="49" spans="1:20" customFormat="1" x14ac:dyDescent="0.25">
      <c r="A49" s="68" t="s">
        <v>468</v>
      </c>
      <c r="B49" s="42" t="s">
        <v>451</v>
      </c>
      <c r="C49" s="42" t="s">
        <v>273</v>
      </c>
      <c r="D49" s="42" t="s">
        <v>2</v>
      </c>
      <c r="E49" s="43">
        <v>80</v>
      </c>
      <c r="F49" s="43">
        <v>46</v>
      </c>
      <c r="G49" s="43">
        <v>20</v>
      </c>
      <c r="H49" s="43">
        <v>66</v>
      </c>
      <c r="I49" s="43">
        <v>38</v>
      </c>
      <c r="J49" s="43">
        <v>63</v>
      </c>
      <c r="K49" s="43">
        <v>13049</v>
      </c>
      <c r="L49" s="53">
        <v>1542</v>
      </c>
      <c r="M49" s="5"/>
      <c r="N49" s="5"/>
      <c r="O49" s="5"/>
      <c r="P49" s="5"/>
      <c r="Q49" s="5"/>
      <c r="R49" s="5"/>
      <c r="S49" s="5"/>
      <c r="T49" s="5"/>
    </row>
    <row r="50" spans="1:20" customFormat="1" x14ac:dyDescent="0.25">
      <c r="A50" s="67" t="s">
        <v>50</v>
      </c>
      <c r="B50" s="40" t="s">
        <v>41</v>
      </c>
      <c r="C50" s="40" t="s">
        <v>273</v>
      </c>
      <c r="D50" s="40" t="s">
        <v>2</v>
      </c>
      <c r="E50" s="41">
        <v>73</v>
      </c>
      <c r="F50" s="41">
        <v>44</v>
      </c>
      <c r="G50" s="41">
        <v>43</v>
      </c>
      <c r="H50" s="41">
        <v>85</v>
      </c>
      <c r="I50" s="41">
        <v>13</v>
      </c>
      <c r="J50" s="41">
        <v>42</v>
      </c>
      <c r="K50" s="41">
        <v>71</v>
      </c>
      <c r="L50" s="52">
        <v>1182</v>
      </c>
      <c r="M50" s="5"/>
      <c r="N50" s="5"/>
      <c r="O50" s="5"/>
      <c r="P50" s="5"/>
      <c r="Q50" s="5"/>
      <c r="R50" s="5"/>
      <c r="S50" s="5"/>
      <c r="T50" s="5"/>
    </row>
    <row r="51" spans="1:20" customFormat="1" x14ac:dyDescent="0.25">
      <c r="A51" s="67" t="s">
        <v>470</v>
      </c>
      <c r="B51" s="40" t="s">
        <v>451</v>
      </c>
      <c r="C51" s="40" t="s">
        <v>273</v>
      </c>
      <c r="D51" s="40" t="s">
        <v>2</v>
      </c>
      <c r="E51" s="41">
        <v>82</v>
      </c>
      <c r="F51" s="41">
        <v>42</v>
      </c>
      <c r="G51" s="41">
        <v>24</v>
      </c>
      <c r="H51" s="41">
        <v>78</v>
      </c>
      <c r="I51" s="41">
        <v>71</v>
      </c>
      <c r="J51" s="41">
        <v>39</v>
      </c>
      <c r="K51" s="41">
        <v>5406</v>
      </c>
      <c r="L51" s="52">
        <v>1349</v>
      </c>
      <c r="M51" s="5"/>
      <c r="N51" s="5"/>
      <c r="O51" s="5"/>
      <c r="P51" s="5"/>
      <c r="Q51" s="5"/>
      <c r="R51" s="5"/>
      <c r="S51" s="5"/>
      <c r="T51" s="5"/>
    </row>
    <row r="52" spans="1:20" customFormat="1" x14ac:dyDescent="0.25">
      <c r="A52" s="68" t="s">
        <v>44</v>
      </c>
      <c r="B52" s="42" t="s">
        <v>31</v>
      </c>
      <c r="C52" s="42" t="s">
        <v>273</v>
      </c>
      <c r="D52" s="42" t="s">
        <v>2</v>
      </c>
      <c r="E52" s="43">
        <v>50</v>
      </c>
      <c r="F52" s="43">
        <v>42</v>
      </c>
      <c r="G52" s="43">
        <v>30</v>
      </c>
      <c r="H52" s="43">
        <v>35</v>
      </c>
      <c r="I52" s="43">
        <v>15</v>
      </c>
      <c r="J52" s="43">
        <v>36</v>
      </c>
      <c r="K52" s="43">
        <v>3286</v>
      </c>
      <c r="L52" s="53">
        <v>905</v>
      </c>
      <c r="M52" s="5"/>
      <c r="N52" s="5"/>
      <c r="O52" s="5"/>
      <c r="P52" s="5"/>
      <c r="Q52" s="5"/>
      <c r="R52" s="5"/>
      <c r="S52" s="5"/>
      <c r="T52" s="5"/>
    </row>
    <row r="53" spans="1:20" customFormat="1" x14ac:dyDescent="0.25">
      <c r="A53" s="67" t="s">
        <v>472</v>
      </c>
      <c r="B53" s="40" t="s">
        <v>451</v>
      </c>
      <c r="C53" s="40" t="s">
        <v>273</v>
      </c>
      <c r="D53" s="40" t="s">
        <v>2</v>
      </c>
      <c r="E53" s="41">
        <v>78</v>
      </c>
      <c r="F53" s="41">
        <v>41</v>
      </c>
      <c r="G53" s="41">
        <v>16</v>
      </c>
      <c r="H53" s="41">
        <v>88</v>
      </c>
      <c r="I53" s="41">
        <v>35</v>
      </c>
      <c r="J53" s="41">
        <v>51</v>
      </c>
      <c r="K53" s="41">
        <v>6200</v>
      </c>
      <c r="L53" s="52">
        <v>1200</v>
      </c>
      <c r="M53" s="5"/>
      <c r="N53" s="5"/>
      <c r="O53" s="5"/>
      <c r="P53" s="5"/>
      <c r="Q53" s="5"/>
      <c r="R53" s="5"/>
      <c r="S53" s="5"/>
      <c r="T53" s="5"/>
    </row>
    <row r="54" spans="1:20" customFormat="1" x14ac:dyDescent="0.25">
      <c r="A54" s="67" t="s">
        <v>120</v>
      </c>
      <c r="B54" s="40" t="s">
        <v>31</v>
      </c>
      <c r="C54" s="40" t="s">
        <v>273</v>
      </c>
      <c r="D54" s="40" t="s">
        <v>2</v>
      </c>
      <c r="E54" s="41">
        <v>72</v>
      </c>
      <c r="F54" s="41">
        <v>41</v>
      </c>
      <c r="G54" s="41">
        <v>34</v>
      </c>
      <c r="H54" s="41">
        <v>62</v>
      </c>
      <c r="I54" s="41">
        <v>34</v>
      </c>
      <c r="J54" s="41">
        <v>28</v>
      </c>
      <c r="K54" s="41">
        <v>32</v>
      </c>
      <c r="L54" s="52">
        <v>1133</v>
      </c>
      <c r="M54" s="5"/>
      <c r="N54" s="5"/>
      <c r="O54" s="5"/>
      <c r="P54" s="5"/>
      <c r="Q54" s="5"/>
      <c r="R54" s="5"/>
      <c r="S54" s="5"/>
      <c r="T54" s="5"/>
    </row>
    <row r="55" spans="1:20" customFormat="1" x14ac:dyDescent="0.25">
      <c r="A55" s="68" t="s">
        <v>473</v>
      </c>
      <c r="B55" s="42" t="s">
        <v>451</v>
      </c>
      <c r="C55" s="42" t="s">
        <v>273</v>
      </c>
      <c r="D55" s="42" t="s">
        <v>2</v>
      </c>
      <c r="E55" s="43">
        <v>82</v>
      </c>
      <c r="F55" s="43">
        <v>41</v>
      </c>
      <c r="G55" s="43">
        <v>26</v>
      </c>
      <c r="H55" s="43">
        <v>62</v>
      </c>
      <c r="I55" s="43">
        <v>29</v>
      </c>
      <c r="J55" s="43">
        <v>36</v>
      </c>
      <c r="K55" s="43">
        <v>5791</v>
      </c>
      <c r="L55" s="53">
        <v>1298</v>
      </c>
      <c r="N55" s="26"/>
      <c r="O55" s="26"/>
      <c r="P55" s="26"/>
      <c r="Q55" s="26"/>
      <c r="R55" s="26"/>
      <c r="S55" s="26"/>
      <c r="T55" s="26"/>
    </row>
    <row r="56" spans="1:20" customFormat="1" x14ac:dyDescent="0.25">
      <c r="A56" s="67" t="s">
        <v>361</v>
      </c>
      <c r="B56" s="40" t="s">
        <v>35</v>
      </c>
      <c r="C56" s="40" t="s">
        <v>273</v>
      </c>
      <c r="D56" s="40" t="s">
        <v>2</v>
      </c>
      <c r="E56" s="41">
        <v>71</v>
      </c>
      <c r="F56" s="41">
        <v>41</v>
      </c>
      <c r="G56" s="41">
        <v>24</v>
      </c>
      <c r="H56" s="41">
        <v>23</v>
      </c>
      <c r="I56" s="41">
        <v>35</v>
      </c>
      <c r="J56" s="41">
        <v>21</v>
      </c>
      <c r="K56" s="41">
        <v>912</v>
      </c>
      <c r="L56" s="52">
        <v>1150</v>
      </c>
      <c r="M56" s="5"/>
      <c r="N56" s="5"/>
      <c r="O56" s="5"/>
      <c r="P56" s="5"/>
      <c r="Q56" s="5"/>
      <c r="R56" s="5"/>
      <c r="S56" s="5"/>
      <c r="T56" s="5"/>
    </row>
    <row r="57" spans="1:20" customFormat="1" x14ac:dyDescent="0.25">
      <c r="A57" s="68" t="s">
        <v>371</v>
      </c>
      <c r="B57" s="42" t="s">
        <v>31</v>
      </c>
      <c r="C57" s="42" t="s">
        <v>273</v>
      </c>
      <c r="D57" s="42" t="s">
        <v>2</v>
      </c>
      <c r="E57" s="43">
        <v>82</v>
      </c>
      <c r="F57" s="43">
        <v>39</v>
      </c>
      <c r="G57" s="43">
        <v>34</v>
      </c>
      <c r="H57" s="43">
        <v>94</v>
      </c>
      <c r="I57" s="43">
        <v>49</v>
      </c>
      <c r="J57" s="43">
        <v>47</v>
      </c>
      <c r="K57" s="43">
        <v>13359</v>
      </c>
      <c r="L57" s="53">
        <v>1217</v>
      </c>
      <c r="N57" s="26"/>
      <c r="O57" s="26"/>
      <c r="P57" s="26"/>
      <c r="Q57" s="26"/>
      <c r="R57" s="26"/>
      <c r="S57" s="26"/>
      <c r="T57" s="26"/>
    </row>
    <row r="58" spans="1:20" customFormat="1" x14ac:dyDescent="0.25">
      <c r="A58" s="68" t="s">
        <v>477</v>
      </c>
      <c r="B58" s="42" t="s">
        <v>451</v>
      </c>
      <c r="C58" s="42" t="s">
        <v>273</v>
      </c>
      <c r="D58" s="42" t="s">
        <v>2</v>
      </c>
      <c r="E58" s="43">
        <v>72</v>
      </c>
      <c r="F58" s="43">
        <v>39</v>
      </c>
      <c r="G58" s="43">
        <v>14</v>
      </c>
      <c r="H58" s="43">
        <v>69</v>
      </c>
      <c r="I58" s="43">
        <v>41</v>
      </c>
      <c r="J58" s="43">
        <v>28</v>
      </c>
      <c r="K58" s="43">
        <v>701</v>
      </c>
      <c r="L58" s="53">
        <v>1099</v>
      </c>
      <c r="N58" s="26"/>
      <c r="O58" s="26"/>
      <c r="P58" s="26"/>
      <c r="Q58" s="26"/>
      <c r="R58" s="26"/>
      <c r="S58" s="26"/>
      <c r="T58" s="26"/>
    </row>
    <row r="59" spans="1:20" customFormat="1" x14ac:dyDescent="0.25">
      <c r="A59" s="68" t="s">
        <v>481</v>
      </c>
      <c r="B59" s="42" t="s">
        <v>451</v>
      </c>
      <c r="C59" s="42" t="s">
        <v>273</v>
      </c>
      <c r="D59" s="42" t="s">
        <v>2</v>
      </c>
      <c r="E59" s="43">
        <v>77</v>
      </c>
      <c r="F59" s="43">
        <v>38</v>
      </c>
      <c r="G59" s="43">
        <v>42</v>
      </c>
      <c r="H59" s="43">
        <v>158</v>
      </c>
      <c r="I59" s="43">
        <v>70</v>
      </c>
      <c r="J59" s="43">
        <v>42</v>
      </c>
      <c r="K59" s="43">
        <v>6742</v>
      </c>
      <c r="L59" s="53">
        <v>1314</v>
      </c>
      <c r="M59" s="5"/>
      <c r="N59" s="5"/>
      <c r="O59" s="5"/>
      <c r="P59" s="5"/>
      <c r="Q59" s="5"/>
      <c r="R59" s="5"/>
      <c r="S59" s="5"/>
      <c r="T59" s="5"/>
    </row>
    <row r="60" spans="1:20" customFormat="1" x14ac:dyDescent="0.25">
      <c r="A60" s="67" t="s">
        <v>482</v>
      </c>
      <c r="B60" s="40" t="s">
        <v>451</v>
      </c>
      <c r="C60" s="40" t="s">
        <v>273</v>
      </c>
      <c r="D60" s="40" t="s">
        <v>2</v>
      </c>
      <c r="E60" s="41">
        <v>81</v>
      </c>
      <c r="F60" s="41">
        <v>38</v>
      </c>
      <c r="G60" s="41">
        <v>24</v>
      </c>
      <c r="H60" s="41">
        <v>19</v>
      </c>
      <c r="I60" s="41">
        <v>19</v>
      </c>
      <c r="J60" s="41">
        <v>54</v>
      </c>
      <c r="K60" s="41">
        <v>9416</v>
      </c>
      <c r="L60" s="52">
        <v>1118</v>
      </c>
      <c r="M60" s="5"/>
      <c r="N60" s="5"/>
      <c r="O60" s="5"/>
      <c r="P60" s="5"/>
      <c r="Q60" s="5"/>
      <c r="R60" s="5"/>
      <c r="S60" s="5"/>
      <c r="T60" s="5"/>
    </row>
    <row r="61" spans="1:20" customFormat="1" x14ac:dyDescent="0.25">
      <c r="A61" s="68" t="s">
        <v>483</v>
      </c>
      <c r="B61" s="42" t="s">
        <v>451</v>
      </c>
      <c r="C61" s="42" t="s">
        <v>273</v>
      </c>
      <c r="D61" s="42" t="s">
        <v>2</v>
      </c>
      <c r="E61" s="43">
        <v>72</v>
      </c>
      <c r="F61" s="43">
        <v>38</v>
      </c>
      <c r="G61" s="43">
        <v>20</v>
      </c>
      <c r="H61" s="43">
        <v>52</v>
      </c>
      <c r="I61" s="43">
        <v>33</v>
      </c>
      <c r="J61" s="43">
        <v>30</v>
      </c>
      <c r="K61" s="43">
        <v>5483</v>
      </c>
      <c r="L61" s="53">
        <v>1177</v>
      </c>
      <c r="M61" s="5"/>
      <c r="N61" s="5"/>
      <c r="O61" s="5"/>
      <c r="P61" s="5"/>
      <c r="Q61" s="5"/>
      <c r="R61" s="5"/>
      <c r="S61" s="5"/>
      <c r="T61" s="5"/>
    </row>
    <row r="62" spans="1:20" customFormat="1" x14ac:dyDescent="0.25">
      <c r="A62" s="68" t="s">
        <v>484</v>
      </c>
      <c r="B62" s="42" t="s">
        <v>451</v>
      </c>
      <c r="C62" s="42" t="s">
        <v>273</v>
      </c>
      <c r="D62" s="42" t="s">
        <v>2</v>
      </c>
      <c r="E62" s="43">
        <v>78</v>
      </c>
      <c r="F62" s="43">
        <v>37</v>
      </c>
      <c r="G62" s="43">
        <v>14</v>
      </c>
      <c r="H62" s="43">
        <v>25</v>
      </c>
      <c r="I62" s="43">
        <v>33</v>
      </c>
      <c r="J62" s="43">
        <v>50</v>
      </c>
      <c r="K62" s="43">
        <v>5309</v>
      </c>
      <c r="L62" s="53">
        <v>1275</v>
      </c>
      <c r="M62" s="5"/>
      <c r="N62" s="5"/>
      <c r="O62" s="5"/>
      <c r="P62" s="5"/>
      <c r="Q62" s="5"/>
      <c r="R62" s="5"/>
      <c r="S62" s="5"/>
      <c r="T62" s="5"/>
    </row>
    <row r="63" spans="1:20" customFormat="1" x14ac:dyDescent="0.25">
      <c r="A63" s="68" t="s">
        <v>485</v>
      </c>
      <c r="B63" s="42" t="s">
        <v>451</v>
      </c>
      <c r="C63" s="42" t="s">
        <v>273</v>
      </c>
      <c r="D63" s="42" t="s">
        <v>2</v>
      </c>
      <c r="E63" s="43">
        <v>78</v>
      </c>
      <c r="F63" s="43">
        <v>36</v>
      </c>
      <c r="G63" s="43">
        <v>71</v>
      </c>
      <c r="H63" s="43">
        <v>225</v>
      </c>
      <c r="I63" s="43">
        <v>44</v>
      </c>
      <c r="J63" s="43">
        <v>50</v>
      </c>
      <c r="K63" s="43">
        <v>12588</v>
      </c>
      <c r="L63" s="53">
        <v>1327</v>
      </c>
      <c r="N63" s="26"/>
      <c r="O63" s="26"/>
      <c r="P63" s="26"/>
      <c r="Q63" s="26"/>
      <c r="R63" s="26"/>
      <c r="S63" s="26"/>
      <c r="T63" s="26"/>
    </row>
    <row r="64" spans="1:20" customFormat="1" x14ac:dyDescent="0.25">
      <c r="A64" s="68" t="s">
        <v>486</v>
      </c>
      <c r="B64" s="42" t="s">
        <v>451</v>
      </c>
      <c r="C64" s="42" t="s">
        <v>273</v>
      </c>
      <c r="D64" s="42" t="s">
        <v>2</v>
      </c>
      <c r="E64" s="43">
        <v>81</v>
      </c>
      <c r="F64" s="43">
        <v>36</v>
      </c>
      <c r="G64" s="43">
        <v>37</v>
      </c>
      <c r="H64" s="43">
        <v>69</v>
      </c>
      <c r="I64" s="43">
        <v>47</v>
      </c>
      <c r="J64" s="43">
        <v>59</v>
      </c>
      <c r="K64" s="43">
        <v>11347</v>
      </c>
      <c r="L64" s="53">
        <v>1339</v>
      </c>
      <c r="M64" s="5"/>
      <c r="N64" s="5"/>
      <c r="O64" s="5"/>
      <c r="P64" s="5"/>
      <c r="Q64" s="5"/>
      <c r="R64" s="5"/>
      <c r="S64" s="5"/>
      <c r="T64" s="5"/>
    </row>
    <row r="65" spans="1:20" customFormat="1" x14ac:dyDescent="0.25">
      <c r="A65" s="68" t="s">
        <v>487</v>
      </c>
      <c r="B65" s="42" t="s">
        <v>451</v>
      </c>
      <c r="C65" s="42" t="s">
        <v>273</v>
      </c>
      <c r="D65" s="42" t="s">
        <v>2</v>
      </c>
      <c r="E65" s="43">
        <v>78</v>
      </c>
      <c r="F65" s="43">
        <v>35</v>
      </c>
      <c r="G65" s="43">
        <v>31</v>
      </c>
      <c r="H65" s="43">
        <v>77</v>
      </c>
      <c r="I65" s="43">
        <v>51</v>
      </c>
      <c r="J65" s="43">
        <v>35</v>
      </c>
      <c r="K65" s="43">
        <v>5519</v>
      </c>
      <c r="L65" s="53">
        <v>1133</v>
      </c>
      <c r="N65" s="26"/>
      <c r="O65" s="26"/>
      <c r="P65" s="26"/>
      <c r="Q65" s="26"/>
      <c r="R65" s="26"/>
      <c r="S65" s="26"/>
      <c r="T65" s="26"/>
    </row>
    <row r="66" spans="1:20" customFormat="1" x14ac:dyDescent="0.25">
      <c r="A66" s="67" t="s">
        <v>488</v>
      </c>
      <c r="B66" s="40" t="s">
        <v>451</v>
      </c>
      <c r="C66" s="40" t="s">
        <v>273</v>
      </c>
      <c r="D66" s="40" t="s">
        <v>2</v>
      </c>
      <c r="E66" s="41">
        <v>81</v>
      </c>
      <c r="F66" s="41">
        <v>35</v>
      </c>
      <c r="G66" s="41">
        <v>64</v>
      </c>
      <c r="H66" s="41">
        <v>76</v>
      </c>
      <c r="I66" s="41">
        <v>36</v>
      </c>
      <c r="J66" s="41">
        <v>37</v>
      </c>
      <c r="K66" s="41">
        <v>5394</v>
      </c>
      <c r="L66" s="52">
        <v>1261</v>
      </c>
      <c r="M66" s="5"/>
      <c r="N66" s="5"/>
      <c r="O66" s="5"/>
      <c r="P66" s="5"/>
      <c r="Q66" s="5"/>
      <c r="R66" s="5"/>
      <c r="S66" s="5"/>
      <c r="T66" s="5"/>
    </row>
    <row r="67" spans="1:20" customFormat="1" x14ac:dyDescent="0.25">
      <c r="A67" s="67" t="s">
        <v>491</v>
      </c>
      <c r="B67" s="40" t="s">
        <v>451</v>
      </c>
      <c r="C67" s="40" t="s">
        <v>273</v>
      </c>
      <c r="D67" s="40" t="s">
        <v>2</v>
      </c>
      <c r="E67" s="41">
        <v>81</v>
      </c>
      <c r="F67" s="41">
        <v>35</v>
      </c>
      <c r="G67" s="41">
        <v>18</v>
      </c>
      <c r="H67" s="41">
        <v>24</v>
      </c>
      <c r="I67" s="41">
        <v>70</v>
      </c>
      <c r="J67" s="41">
        <v>30</v>
      </c>
      <c r="K67" s="41">
        <v>9415</v>
      </c>
      <c r="L67" s="52">
        <v>1321</v>
      </c>
      <c r="M67" s="5"/>
      <c r="N67" s="5"/>
      <c r="O67" s="5"/>
      <c r="P67" s="5"/>
      <c r="Q67" s="5"/>
      <c r="R67" s="5"/>
      <c r="S67" s="5"/>
      <c r="T67" s="5"/>
    </row>
    <row r="68" spans="1:20" customFormat="1" x14ac:dyDescent="0.25">
      <c r="A68" s="68" t="s">
        <v>45</v>
      </c>
      <c r="B68" s="42" t="s">
        <v>35</v>
      </c>
      <c r="C68" s="42" t="s">
        <v>273</v>
      </c>
      <c r="D68" s="42" t="s">
        <v>2</v>
      </c>
      <c r="E68" s="43">
        <v>72</v>
      </c>
      <c r="F68" s="43">
        <v>35</v>
      </c>
      <c r="G68" s="43">
        <v>14</v>
      </c>
      <c r="H68" s="43">
        <v>50</v>
      </c>
      <c r="I68" s="43">
        <v>51</v>
      </c>
      <c r="J68" s="43">
        <v>50</v>
      </c>
      <c r="K68" s="43">
        <v>8307</v>
      </c>
      <c r="L68" s="53">
        <v>1384</v>
      </c>
      <c r="M68" s="5"/>
      <c r="N68" s="5"/>
      <c r="O68" s="5"/>
      <c r="P68" s="5"/>
      <c r="Q68" s="5"/>
      <c r="R68" s="5"/>
      <c r="S68" s="5"/>
      <c r="T68" s="5"/>
    </row>
    <row r="69" spans="1:20" customFormat="1" x14ac:dyDescent="0.25">
      <c r="A69" s="67" t="s">
        <v>492</v>
      </c>
      <c r="B69" s="40" t="s">
        <v>451</v>
      </c>
      <c r="C69" s="40" t="s">
        <v>273</v>
      </c>
      <c r="D69" s="40" t="s">
        <v>2</v>
      </c>
      <c r="E69" s="41">
        <v>72</v>
      </c>
      <c r="F69" s="41">
        <v>35</v>
      </c>
      <c r="G69" s="41">
        <v>14</v>
      </c>
      <c r="H69" s="41">
        <v>79</v>
      </c>
      <c r="I69" s="41">
        <v>44</v>
      </c>
      <c r="J69" s="41">
        <v>18</v>
      </c>
      <c r="K69" s="41">
        <v>5927</v>
      </c>
      <c r="L69" s="52">
        <v>1201</v>
      </c>
      <c r="N69" s="26"/>
      <c r="O69" s="26"/>
      <c r="P69" s="26"/>
      <c r="Q69" s="26"/>
      <c r="R69" s="26"/>
      <c r="S69" s="26"/>
      <c r="T69" s="26"/>
    </row>
    <row r="70" spans="1:20" customFormat="1" x14ac:dyDescent="0.25">
      <c r="A70" s="67" t="s">
        <v>367</v>
      </c>
      <c r="B70" s="40" t="s">
        <v>41</v>
      </c>
      <c r="C70" s="40" t="s">
        <v>273</v>
      </c>
      <c r="D70" s="40" t="s">
        <v>2</v>
      </c>
      <c r="E70" s="41">
        <v>79</v>
      </c>
      <c r="F70" s="41">
        <v>34</v>
      </c>
      <c r="G70" s="41">
        <v>26</v>
      </c>
      <c r="H70" s="41">
        <v>66</v>
      </c>
      <c r="I70" s="41">
        <v>41</v>
      </c>
      <c r="J70" s="41">
        <v>32</v>
      </c>
      <c r="K70" s="41">
        <v>38</v>
      </c>
      <c r="L70" s="52">
        <v>1086</v>
      </c>
      <c r="M70" s="5"/>
      <c r="N70" s="5"/>
      <c r="O70" s="5"/>
      <c r="P70" s="5"/>
      <c r="Q70" s="5"/>
      <c r="R70" s="5"/>
      <c r="S70" s="5"/>
      <c r="T70" s="5"/>
    </row>
    <row r="71" spans="1:20" customFormat="1" x14ac:dyDescent="0.25">
      <c r="A71" s="68" t="s">
        <v>241</v>
      </c>
      <c r="B71" s="42" t="s">
        <v>35</v>
      </c>
      <c r="C71" s="42" t="s">
        <v>273</v>
      </c>
      <c r="D71" s="42" t="s">
        <v>2</v>
      </c>
      <c r="E71" s="43">
        <v>55</v>
      </c>
      <c r="F71" s="43">
        <v>34</v>
      </c>
      <c r="G71" s="43">
        <v>54</v>
      </c>
      <c r="H71" s="43">
        <v>112</v>
      </c>
      <c r="I71" s="43">
        <v>42</v>
      </c>
      <c r="J71" s="43">
        <v>55</v>
      </c>
      <c r="K71" s="43">
        <v>5410</v>
      </c>
      <c r="L71" s="53">
        <v>1081</v>
      </c>
      <c r="N71" s="26"/>
      <c r="O71" s="26"/>
      <c r="P71" s="26"/>
      <c r="Q71" s="26"/>
      <c r="R71" s="26"/>
      <c r="S71" s="26"/>
      <c r="T71" s="26"/>
    </row>
    <row r="72" spans="1:20" customFormat="1" x14ac:dyDescent="0.25">
      <c r="A72" s="68" t="s">
        <v>495</v>
      </c>
      <c r="B72" s="42" t="s">
        <v>451</v>
      </c>
      <c r="C72" s="42" t="s">
        <v>273</v>
      </c>
      <c r="D72" s="42" t="s">
        <v>2</v>
      </c>
      <c r="E72" s="43">
        <v>73</v>
      </c>
      <c r="F72" s="43">
        <v>33</v>
      </c>
      <c r="G72" s="43">
        <v>36</v>
      </c>
      <c r="H72" s="43">
        <v>129</v>
      </c>
      <c r="I72" s="43">
        <v>68</v>
      </c>
      <c r="J72" s="43">
        <v>44</v>
      </c>
      <c r="K72" s="43">
        <v>8525</v>
      </c>
      <c r="L72" s="53">
        <v>1024</v>
      </c>
      <c r="N72" s="26"/>
      <c r="O72" s="26"/>
      <c r="P72" s="26"/>
      <c r="Q72" s="26"/>
      <c r="R72" s="26"/>
      <c r="S72" s="26"/>
      <c r="T72" s="26"/>
    </row>
    <row r="73" spans="1:20" customFormat="1" x14ac:dyDescent="0.25">
      <c r="A73" s="68" t="s">
        <v>63</v>
      </c>
      <c r="B73" s="42" t="s">
        <v>31</v>
      </c>
      <c r="C73" s="42" t="s">
        <v>273</v>
      </c>
      <c r="D73" s="42" t="s">
        <v>2</v>
      </c>
      <c r="E73" s="43">
        <v>76</v>
      </c>
      <c r="F73" s="43">
        <v>33</v>
      </c>
      <c r="G73" s="43">
        <v>42</v>
      </c>
      <c r="H73" s="43">
        <v>80</v>
      </c>
      <c r="I73" s="43">
        <v>30</v>
      </c>
      <c r="J73" s="43">
        <v>23</v>
      </c>
      <c r="K73" s="43">
        <v>5718</v>
      </c>
      <c r="L73" s="53">
        <v>1380</v>
      </c>
      <c r="M73" s="5"/>
      <c r="N73" s="5"/>
      <c r="O73" s="5"/>
      <c r="P73" s="5"/>
      <c r="Q73" s="5"/>
      <c r="R73" s="5"/>
      <c r="S73" s="5"/>
      <c r="T73" s="5"/>
    </row>
    <row r="74" spans="1:20" customFormat="1" x14ac:dyDescent="0.25">
      <c r="A74" s="68" t="s">
        <v>499</v>
      </c>
      <c r="B74" s="42" t="s">
        <v>451</v>
      </c>
      <c r="C74" s="42" t="s">
        <v>273</v>
      </c>
      <c r="D74" s="42" t="s">
        <v>2</v>
      </c>
      <c r="E74" s="43">
        <v>79</v>
      </c>
      <c r="F74" s="43">
        <v>32</v>
      </c>
      <c r="G74" s="43">
        <v>12</v>
      </c>
      <c r="H74" s="43">
        <v>30</v>
      </c>
      <c r="I74" s="43">
        <v>56</v>
      </c>
      <c r="J74" s="43">
        <v>49</v>
      </c>
      <c r="K74" s="43">
        <v>9217</v>
      </c>
      <c r="L74" s="53">
        <v>1004</v>
      </c>
      <c r="M74" s="5"/>
      <c r="N74" s="5"/>
      <c r="O74" s="5"/>
      <c r="P74" s="5"/>
      <c r="Q74" s="5"/>
      <c r="R74" s="5"/>
      <c r="S74" s="5"/>
      <c r="T74" s="5"/>
    </row>
    <row r="75" spans="1:20" customFormat="1" x14ac:dyDescent="0.25">
      <c r="A75" s="67" t="s">
        <v>500</v>
      </c>
      <c r="B75" s="40" t="s">
        <v>451</v>
      </c>
      <c r="C75" s="40" t="s">
        <v>273</v>
      </c>
      <c r="D75" s="40" t="s">
        <v>2</v>
      </c>
      <c r="E75" s="41">
        <v>82</v>
      </c>
      <c r="F75" s="41">
        <v>32</v>
      </c>
      <c r="G75" s="41">
        <v>53</v>
      </c>
      <c r="H75" s="41">
        <v>146</v>
      </c>
      <c r="I75" s="41">
        <v>46</v>
      </c>
      <c r="J75" s="41">
        <v>42</v>
      </c>
      <c r="K75" s="41">
        <v>11032</v>
      </c>
      <c r="L75" s="52">
        <v>1218</v>
      </c>
      <c r="M75" s="5"/>
      <c r="N75" s="5"/>
      <c r="O75" s="5"/>
      <c r="P75" s="5"/>
      <c r="Q75" s="5"/>
      <c r="R75" s="5"/>
      <c r="S75" s="5"/>
      <c r="T75" s="5"/>
    </row>
    <row r="76" spans="1:20" customFormat="1" x14ac:dyDescent="0.25">
      <c r="A76" s="68" t="s">
        <v>501</v>
      </c>
      <c r="B76" s="42" t="s">
        <v>451</v>
      </c>
      <c r="C76" s="42" t="s">
        <v>273</v>
      </c>
      <c r="D76" s="42" t="s">
        <v>2</v>
      </c>
      <c r="E76" s="43">
        <v>72</v>
      </c>
      <c r="F76" s="43">
        <v>31</v>
      </c>
      <c r="G76" s="43">
        <v>16</v>
      </c>
      <c r="H76" s="43">
        <v>12</v>
      </c>
      <c r="I76" s="43">
        <v>34</v>
      </c>
      <c r="J76" s="43">
        <v>36</v>
      </c>
      <c r="K76" s="43">
        <v>7983</v>
      </c>
      <c r="L76" s="53">
        <v>1028</v>
      </c>
      <c r="N76" s="26"/>
      <c r="O76" s="26"/>
      <c r="P76" s="26"/>
      <c r="Q76" s="26"/>
      <c r="R76" s="26"/>
      <c r="S76" s="26"/>
      <c r="T76" s="26"/>
    </row>
    <row r="77" spans="1:20" customFormat="1" x14ac:dyDescent="0.25">
      <c r="A77" s="68" t="s">
        <v>505</v>
      </c>
      <c r="B77" s="42" t="s">
        <v>451</v>
      </c>
      <c r="C77" s="42" t="s">
        <v>273</v>
      </c>
      <c r="D77" s="42" t="s">
        <v>2</v>
      </c>
      <c r="E77" s="43">
        <v>74</v>
      </c>
      <c r="F77" s="43">
        <v>31</v>
      </c>
      <c r="G77" s="43">
        <v>22</v>
      </c>
      <c r="H77" s="43">
        <v>101</v>
      </c>
      <c r="I77" s="43">
        <v>31</v>
      </c>
      <c r="J77" s="43">
        <v>41</v>
      </c>
      <c r="K77" s="43">
        <v>7334</v>
      </c>
      <c r="L77" s="53">
        <v>1023</v>
      </c>
      <c r="N77" s="26"/>
      <c r="O77" s="26"/>
      <c r="P77" s="26"/>
      <c r="Q77" s="26"/>
      <c r="R77" s="26"/>
      <c r="S77" s="26"/>
      <c r="T77" s="26"/>
    </row>
    <row r="78" spans="1:20" customFormat="1" x14ac:dyDescent="0.25">
      <c r="A78" s="67" t="s">
        <v>316</v>
      </c>
      <c r="B78" s="40" t="s">
        <v>37</v>
      </c>
      <c r="C78" s="40" t="s">
        <v>273</v>
      </c>
      <c r="D78" s="40" t="s">
        <v>2</v>
      </c>
      <c r="E78" s="41">
        <v>72</v>
      </c>
      <c r="F78" s="41">
        <v>31</v>
      </c>
      <c r="G78" s="41">
        <v>27</v>
      </c>
      <c r="H78" s="41">
        <v>72</v>
      </c>
      <c r="I78" s="41">
        <v>26</v>
      </c>
      <c r="J78" s="41">
        <v>40</v>
      </c>
      <c r="K78" s="41">
        <v>161</v>
      </c>
      <c r="L78" s="52">
        <v>1086</v>
      </c>
      <c r="M78" s="5"/>
      <c r="N78" s="5"/>
      <c r="O78" s="5"/>
      <c r="P78" s="5"/>
      <c r="Q78" s="5"/>
      <c r="R78" s="5"/>
      <c r="S78" s="5"/>
      <c r="T78" s="5"/>
    </row>
    <row r="79" spans="1:20" customFormat="1" x14ac:dyDescent="0.25">
      <c r="A79" s="67" t="s">
        <v>510</v>
      </c>
      <c r="B79" s="40" t="s">
        <v>451</v>
      </c>
      <c r="C79" s="40" t="s">
        <v>273</v>
      </c>
      <c r="D79" s="40" t="s">
        <v>2</v>
      </c>
      <c r="E79" s="41">
        <v>75</v>
      </c>
      <c r="F79" s="41">
        <v>30</v>
      </c>
      <c r="G79" s="41">
        <v>23</v>
      </c>
      <c r="H79" s="41">
        <v>109</v>
      </c>
      <c r="I79" s="41">
        <v>52</v>
      </c>
      <c r="J79" s="41">
        <v>35</v>
      </c>
      <c r="K79" s="41">
        <v>8894</v>
      </c>
      <c r="L79" s="52">
        <v>1203</v>
      </c>
      <c r="M79" s="5"/>
      <c r="N79" s="5"/>
      <c r="O79" s="5"/>
      <c r="P79" s="5"/>
      <c r="Q79" s="5"/>
      <c r="R79" s="5"/>
      <c r="S79" s="5"/>
      <c r="T79" s="5"/>
    </row>
    <row r="80" spans="1:20" customFormat="1" x14ac:dyDescent="0.25">
      <c r="A80" s="68" t="s">
        <v>511</v>
      </c>
      <c r="B80" s="42" t="s">
        <v>451</v>
      </c>
      <c r="C80" s="42" t="s">
        <v>273</v>
      </c>
      <c r="D80" s="42" t="s">
        <v>2</v>
      </c>
      <c r="E80" s="43">
        <v>81</v>
      </c>
      <c r="F80" s="43">
        <v>30</v>
      </c>
      <c r="G80" s="43">
        <v>54</v>
      </c>
      <c r="H80" s="43">
        <v>103</v>
      </c>
      <c r="I80" s="43">
        <v>65</v>
      </c>
      <c r="J80" s="43">
        <v>42</v>
      </c>
      <c r="K80" s="43">
        <v>7857</v>
      </c>
      <c r="L80" s="53">
        <v>1331</v>
      </c>
      <c r="N80" s="26"/>
      <c r="O80" s="26"/>
      <c r="P80" s="26"/>
      <c r="Q80" s="26"/>
      <c r="R80" s="26"/>
      <c r="S80" s="26"/>
      <c r="T80" s="26"/>
    </row>
    <row r="81" spans="1:20" customFormat="1" x14ac:dyDescent="0.25">
      <c r="A81" s="67" t="s">
        <v>516</v>
      </c>
      <c r="B81" s="40" t="s">
        <v>451</v>
      </c>
      <c r="C81" s="40" t="s">
        <v>273</v>
      </c>
      <c r="D81" s="40" t="s">
        <v>2</v>
      </c>
      <c r="E81" s="41">
        <v>76</v>
      </c>
      <c r="F81" s="41">
        <v>29</v>
      </c>
      <c r="G81" s="41">
        <v>13</v>
      </c>
      <c r="H81" s="41">
        <v>94</v>
      </c>
      <c r="I81" s="41">
        <v>64</v>
      </c>
      <c r="J81" s="41">
        <v>29</v>
      </c>
      <c r="K81" s="41">
        <v>5848</v>
      </c>
      <c r="L81" s="52">
        <v>1084</v>
      </c>
      <c r="N81" s="26"/>
      <c r="O81" s="26"/>
      <c r="P81" s="26"/>
      <c r="Q81" s="26"/>
      <c r="R81" s="26"/>
      <c r="S81" s="26"/>
      <c r="T81" s="26"/>
    </row>
    <row r="82" spans="1:20" customFormat="1" x14ac:dyDescent="0.25">
      <c r="A82" s="68" t="s">
        <v>519</v>
      </c>
      <c r="B82" s="42" t="s">
        <v>451</v>
      </c>
      <c r="C82" s="42" t="s">
        <v>273</v>
      </c>
      <c r="D82" s="42" t="s">
        <v>2</v>
      </c>
      <c r="E82" s="43">
        <v>48</v>
      </c>
      <c r="F82" s="43">
        <v>29</v>
      </c>
      <c r="G82" s="43">
        <v>22</v>
      </c>
      <c r="H82" s="43">
        <v>13</v>
      </c>
      <c r="I82" s="43">
        <v>32</v>
      </c>
      <c r="J82" s="43">
        <v>35</v>
      </c>
      <c r="K82" s="43">
        <v>4636</v>
      </c>
      <c r="L82" s="53">
        <v>878</v>
      </c>
      <c r="M82" s="5"/>
      <c r="N82" s="5"/>
      <c r="O82" s="5"/>
      <c r="P82" s="5"/>
      <c r="Q82" s="5"/>
      <c r="R82" s="5"/>
      <c r="S82" s="5"/>
      <c r="T82" s="5"/>
    </row>
    <row r="83" spans="1:20" customFormat="1" x14ac:dyDescent="0.25">
      <c r="A83" s="68" t="s">
        <v>286</v>
      </c>
      <c r="B83" s="42" t="s">
        <v>31</v>
      </c>
      <c r="C83" s="42" t="s">
        <v>273</v>
      </c>
      <c r="D83" s="42" t="s">
        <v>2</v>
      </c>
      <c r="E83" s="43">
        <v>81</v>
      </c>
      <c r="F83" s="43">
        <v>28</v>
      </c>
      <c r="G83" s="43">
        <v>50</v>
      </c>
      <c r="H83" s="43">
        <v>86</v>
      </c>
      <c r="I83" s="43">
        <v>21</v>
      </c>
      <c r="J83" s="43">
        <v>20</v>
      </c>
      <c r="K83" s="43">
        <v>2654</v>
      </c>
      <c r="L83" s="53">
        <v>1175</v>
      </c>
      <c r="M83" s="5"/>
      <c r="N83" s="5"/>
      <c r="O83" s="5"/>
      <c r="P83" s="5"/>
      <c r="Q83" s="5"/>
      <c r="R83" s="5"/>
      <c r="S83" s="5"/>
      <c r="T83" s="5"/>
    </row>
    <row r="84" spans="1:20" customFormat="1" x14ac:dyDescent="0.25">
      <c r="A84" s="67" t="s">
        <v>522</v>
      </c>
      <c r="B84" s="40" t="s">
        <v>451</v>
      </c>
      <c r="C84" s="40" t="s">
        <v>273</v>
      </c>
      <c r="D84" s="40" t="s">
        <v>2</v>
      </c>
      <c r="E84" s="41">
        <v>50</v>
      </c>
      <c r="F84" s="41">
        <v>28</v>
      </c>
      <c r="G84" s="41">
        <v>26</v>
      </c>
      <c r="H84" s="41">
        <v>122</v>
      </c>
      <c r="I84" s="41">
        <v>18</v>
      </c>
      <c r="J84" s="41">
        <v>40</v>
      </c>
      <c r="K84" s="41">
        <v>5467</v>
      </c>
      <c r="L84" s="52">
        <v>914</v>
      </c>
      <c r="M84" s="5"/>
      <c r="N84" s="5"/>
      <c r="O84" s="5"/>
      <c r="P84" s="5"/>
      <c r="Q84" s="5"/>
      <c r="R84" s="5"/>
      <c r="S84" s="5"/>
      <c r="T84" s="5"/>
    </row>
    <row r="85" spans="1:20" customFormat="1" x14ac:dyDescent="0.25">
      <c r="A85" s="67" t="s">
        <v>523</v>
      </c>
      <c r="B85" s="40" t="s">
        <v>451</v>
      </c>
      <c r="C85" s="40" t="s">
        <v>273</v>
      </c>
      <c r="D85" s="40" t="s">
        <v>2</v>
      </c>
      <c r="E85" s="41">
        <v>81</v>
      </c>
      <c r="F85" s="41">
        <v>28</v>
      </c>
      <c r="G85" s="41">
        <v>36</v>
      </c>
      <c r="H85" s="41">
        <v>82</v>
      </c>
      <c r="I85" s="41">
        <v>39</v>
      </c>
      <c r="J85" s="41">
        <v>33</v>
      </c>
      <c r="K85" s="41">
        <v>4261</v>
      </c>
      <c r="L85" s="52">
        <v>1198</v>
      </c>
      <c r="M85" s="5"/>
      <c r="N85" s="5"/>
      <c r="O85" s="5"/>
      <c r="P85" s="5"/>
      <c r="Q85" s="5"/>
      <c r="R85" s="5"/>
      <c r="S85" s="5"/>
      <c r="T85" s="5"/>
    </row>
    <row r="86" spans="1:20" customFormat="1" x14ac:dyDescent="0.25">
      <c r="A86" s="68" t="s">
        <v>525</v>
      </c>
      <c r="B86" s="42" t="s">
        <v>451</v>
      </c>
      <c r="C86" s="42" t="s">
        <v>273</v>
      </c>
      <c r="D86" s="42" t="s">
        <v>2</v>
      </c>
      <c r="E86" s="43">
        <v>71</v>
      </c>
      <c r="F86" s="43">
        <v>28</v>
      </c>
      <c r="G86" s="43">
        <v>18</v>
      </c>
      <c r="H86" s="43">
        <v>89</v>
      </c>
      <c r="I86" s="43">
        <v>19</v>
      </c>
      <c r="J86" s="43">
        <v>33</v>
      </c>
      <c r="K86" s="43">
        <v>19</v>
      </c>
      <c r="L86" s="53">
        <v>946</v>
      </c>
      <c r="N86" s="26"/>
      <c r="O86" s="26"/>
      <c r="P86" s="26"/>
      <c r="Q86" s="26"/>
      <c r="R86" s="26"/>
      <c r="S86" s="26"/>
      <c r="T86" s="26"/>
    </row>
    <row r="87" spans="1:20" customFormat="1" x14ac:dyDescent="0.25">
      <c r="A87" s="68" t="s">
        <v>527</v>
      </c>
      <c r="B87" s="42" t="s">
        <v>451</v>
      </c>
      <c r="C87" s="42" t="s">
        <v>273</v>
      </c>
      <c r="D87" s="42" t="s">
        <v>2</v>
      </c>
      <c r="E87" s="43">
        <v>66</v>
      </c>
      <c r="F87" s="43">
        <v>27</v>
      </c>
      <c r="G87" s="43">
        <v>22</v>
      </c>
      <c r="H87" s="43">
        <v>63</v>
      </c>
      <c r="I87" s="43">
        <v>55</v>
      </c>
      <c r="J87" s="43">
        <v>27</v>
      </c>
      <c r="K87" s="43">
        <v>10082</v>
      </c>
      <c r="L87" s="53">
        <v>1054</v>
      </c>
      <c r="M87" s="5"/>
      <c r="N87" s="5"/>
      <c r="O87" s="5"/>
      <c r="P87" s="5"/>
      <c r="Q87" s="5"/>
      <c r="R87" s="5"/>
      <c r="S87" s="5"/>
      <c r="T87" s="5"/>
    </row>
    <row r="88" spans="1:20" customFormat="1" x14ac:dyDescent="0.25">
      <c r="A88" s="67" t="s">
        <v>529</v>
      </c>
      <c r="B88" s="40" t="s">
        <v>451</v>
      </c>
      <c r="C88" s="40" t="s">
        <v>273</v>
      </c>
      <c r="D88" s="40" t="s">
        <v>2</v>
      </c>
      <c r="E88" s="41">
        <v>65</v>
      </c>
      <c r="F88" s="41">
        <v>27</v>
      </c>
      <c r="G88" s="41">
        <v>8</v>
      </c>
      <c r="H88" s="41">
        <v>55</v>
      </c>
      <c r="I88" s="41">
        <v>31</v>
      </c>
      <c r="J88" s="41">
        <v>16</v>
      </c>
      <c r="K88" s="41">
        <v>42</v>
      </c>
      <c r="L88" s="52">
        <v>882</v>
      </c>
      <c r="M88" s="5"/>
      <c r="N88" s="5"/>
      <c r="O88" s="5"/>
      <c r="P88" s="5"/>
      <c r="Q88" s="5"/>
      <c r="R88" s="5"/>
      <c r="S88" s="5"/>
      <c r="T88" s="5"/>
    </row>
    <row r="89" spans="1:20" customFormat="1" x14ac:dyDescent="0.25">
      <c r="A89" s="67" t="s">
        <v>530</v>
      </c>
      <c r="B89" s="40" t="s">
        <v>451</v>
      </c>
      <c r="C89" s="40" t="s">
        <v>273</v>
      </c>
      <c r="D89" s="40" t="s">
        <v>2</v>
      </c>
      <c r="E89" s="41">
        <v>76</v>
      </c>
      <c r="F89" s="41">
        <v>27</v>
      </c>
      <c r="G89" s="41">
        <v>29</v>
      </c>
      <c r="H89" s="41">
        <v>16</v>
      </c>
      <c r="I89" s="41">
        <v>30</v>
      </c>
      <c r="J89" s="41">
        <v>26</v>
      </c>
      <c r="K89" s="41">
        <v>121</v>
      </c>
      <c r="L89" s="52">
        <v>1009</v>
      </c>
      <c r="M89" s="5"/>
      <c r="N89" s="5"/>
      <c r="O89" s="5"/>
      <c r="P89" s="5"/>
      <c r="Q89" s="5"/>
      <c r="R89" s="5"/>
      <c r="S89" s="5"/>
      <c r="T89" s="5"/>
    </row>
    <row r="90" spans="1:20" customFormat="1" x14ac:dyDescent="0.25">
      <c r="A90" s="67" t="s">
        <v>533</v>
      </c>
      <c r="B90" s="40" t="s">
        <v>451</v>
      </c>
      <c r="C90" s="40" t="s">
        <v>273</v>
      </c>
      <c r="D90" s="40" t="s">
        <v>2</v>
      </c>
      <c r="E90" s="41">
        <v>64</v>
      </c>
      <c r="F90" s="41">
        <v>26</v>
      </c>
      <c r="G90" s="41">
        <v>30</v>
      </c>
      <c r="H90" s="41">
        <v>126</v>
      </c>
      <c r="I90" s="41">
        <v>27</v>
      </c>
      <c r="J90" s="41">
        <v>37</v>
      </c>
      <c r="K90" s="41">
        <v>99</v>
      </c>
      <c r="L90" s="52">
        <v>968</v>
      </c>
      <c r="M90" s="5"/>
      <c r="N90" s="5"/>
      <c r="O90" s="5"/>
      <c r="P90" s="5"/>
      <c r="Q90" s="5"/>
      <c r="R90" s="5"/>
      <c r="S90" s="5"/>
      <c r="T90" s="5"/>
    </row>
    <row r="91" spans="1:20" customFormat="1" x14ac:dyDescent="0.25">
      <c r="A91" s="68" t="s">
        <v>322</v>
      </c>
      <c r="B91" s="42" t="s">
        <v>37</v>
      </c>
      <c r="C91" s="42" t="s">
        <v>273</v>
      </c>
      <c r="D91" s="42" t="s">
        <v>2</v>
      </c>
      <c r="E91" s="43">
        <v>70</v>
      </c>
      <c r="F91" s="43">
        <v>26</v>
      </c>
      <c r="G91" s="43">
        <v>14</v>
      </c>
      <c r="H91" s="43">
        <v>48</v>
      </c>
      <c r="I91" s="43">
        <v>35</v>
      </c>
      <c r="J91" s="43">
        <v>29</v>
      </c>
      <c r="K91" s="43">
        <v>35</v>
      </c>
      <c r="L91" s="53">
        <v>910</v>
      </c>
      <c r="M91" s="5"/>
      <c r="N91" s="5"/>
      <c r="O91" s="5"/>
      <c r="P91" s="5"/>
      <c r="Q91" s="5"/>
      <c r="R91" s="5"/>
      <c r="S91" s="5"/>
      <c r="T91" s="5"/>
    </row>
    <row r="92" spans="1:20" customFormat="1" x14ac:dyDescent="0.25">
      <c r="A92" s="67" t="s">
        <v>538</v>
      </c>
      <c r="B92" s="40" t="s">
        <v>451</v>
      </c>
      <c r="C92" s="40" t="s">
        <v>273</v>
      </c>
      <c r="D92" s="40" t="s">
        <v>2</v>
      </c>
      <c r="E92" s="41">
        <v>79</v>
      </c>
      <c r="F92" s="41">
        <v>26</v>
      </c>
      <c r="G92" s="41">
        <v>12</v>
      </c>
      <c r="H92" s="41">
        <v>56</v>
      </c>
      <c r="I92" s="41">
        <v>22</v>
      </c>
      <c r="J92" s="41">
        <v>25</v>
      </c>
      <c r="K92" s="41">
        <v>8320</v>
      </c>
      <c r="L92" s="52">
        <v>1219</v>
      </c>
      <c r="M92" s="5"/>
      <c r="N92" s="5"/>
      <c r="O92" s="5"/>
      <c r="P92" s="5"/>
      <c r="Q92" s="5"/>
      <c r="R92" s="5"/>
      <c r="S92" s="5"/>
      <c r="T92" s="5"/>
    </row>
    <row r="93" spans="1:20" customFormat="1" x14ac:dyDescent="0.25">
      <c r="A93" s="68" t="s">
        <v>304</v>
      </c>
      <c r="B93" s="42" t="s">
        <v>41</v>
      </c>
      <c r="C93" s="42" t="s">
        <v>273</v>
      </c>
      <c r="D93" s="42" t="s">
        <v>2</v>
      </c>
      <c r="E93" s="43">
        <v>61</v>
      </c>
      <c r="F93" s="43">
        <v>25</v>
      </c>
      <c r="G93" s="43">
        <v>15</v>
      </c>
      <c r="H93" s="43">
        <v>68</v>
      </c>
      <c r="I93" s="43">
        <v>24</v>
      </c>
      <c r="J93" s="43">
        <v>28</v>
      </c>
      <c r="K93" s="43">
        <v>7987</v>
      </c>
      <c r="L93" s="53">
        <v>981</v>
      </c>
      <c r="M93" s="5"/>
      <c r="N93" s="5"/>
      <c r="O93" s="5"/>
      <c r="P93" s="5"/>
      <c r="Q93" s="5"/>
      <c r="R93" s="5"/>
      <c r="S93" s="5"/>
      <c r="T93" s="5"/>
    </row>
    <row r="94" spans="1:20" customFormat="1" x14ac:dyDescent="0.25">
      <c r="A94" s="67" t="s">
        <v>381</v>
      </c>
      <c r="B94" s="40" t="s">
        <v>41</v>
      </c>
      <c r="C94" s="40" t="s">
        <v>273</v>
      </c>
      <c r="D94" s="40" t="s">
        <v>2</v>
      </c>
      <c r="E94" s="41">
        <v>77</v>
      </c>
      <c r="F94" s="41">
        <v>25</v>
      </c>
      <c r="G94" s="41">
        <v>10</v>
      </c>
      <c r="H94" s="41">
        <v>30</v>
      </c>
      <c r="I94" s="41">
        <v>16</v>
      </c>
      <c r="J94" s="41">
        <v>31</v>
      </c>
      <c r="K94" s="41">
        <v>50</v>
      </c>
      <c r="L94" s="52">
        <v>1036</v>
      </c>
      <c r="M94" s="5"/>
      <c r="N94" s="5"/>
      <c r="O94" s="5"/>
      <c r="P94" s="5"/>
      <c r="Q94" s="5"/>
      <c r="R94" s="5"/>
      <c r="S94" s="5"/>
      <c r="T94" s="5"/>
    </row>
    <row r="95" spans="1:20" customFormat="1" x14ac:dyDescent="0.25">
      <c r="A95" s="67" t="s">
        <v>545</v>
      </c>
      <c r="B95" s="40" t="s">
        <v>451</v>
      </c>
      <c r="C95" s="40" t="s">
        <v>273</v>
      </c>
      <c r="D95" s="40" t="s">
        <v>2</v>
      </c>
      <c r="E95" s="41">
        <v>69</v>
      </c>
      <c r="F95" s="41">
        <v>25</v>
      </c>
      <c r="G95" s="41">
        <v>6</v>
      </c>
      <c r="H95" s="41">
        <v>71</v>
      </c>
      <c r="I95" s="41">
        <v>34</v>
      </c>
      <c r="J95" s="41">
        <v>22</v>
      </c>
      <c r="K95" s="41">
        <v>5664</v>
      </c>
      <c r="L95" s="52">
        <v>839</v>
      </c>
      <c r="M95" s="5"/>
      <c r="N95" s="5"/>
      <c r="O95" s="5"/>
      <c r="P95" s="5"/>
      <c r="Q95" s="5"/>
      <c r="R95" s="5"/>
      <c r="S95" s="5"/>
      <c r="T95" s="5"/>
    </row>
    <row r="96" spans="1:20" customFormat="1" x14ac:dyDescent="0.25">
      <c r="A96" s="67" t="s">
        <v>232</v>
      </c>
      <c r="B96" s="40" t="s">
        <v>31</v>
      </c>
      <c r="C96" s="40" t="s">
        <v>273</v>
      </c>
      <c r="D96" s="40" t="s">
        <v>2</v>
      </c>
      <c r="E96" s="41">
        <v>40</v>
      </c>
      <c r="F96" s="41">
        <v>25</v>
      </c>
      <c r="G96" s="41">
        <v>8</v>
      </c>
      <c r="H96" s="41">
        <v>5</v>
      </c>
      <c r="I96" s="41">
        <v>12</v>
      </c>
      <c r="J96" s="41">
        <v>35</v>
      </c>
      <c r="K96" s="41">
        <v>789</v>
      </c>
      <c r="L96" s="52">
        <v>713</v>
      </c>
      <c r="N96" s="26"/>
      <c r="O96" s="26"/>
      <c r="P96" s="26"/>
      <c r="Q96" s="26"/>
      <c r="R96" s="26"/>
      <c r="S96" s="26"/>
      <c r="T96" s="26"/>
    </row>
    <row r="97" spans="1:20" customFormat="1" x14ac:dyDescent="0.25">
      <c r="A97" s="68" t="s">
        <v>201</v>
      </c>
      <c r="B97" s="42" t="s">
        <v>31</v>
      </c>
      <c r="C97" s="42" t="s">
        <v>273</v>
      </c>
      <c r="D97" s="42" t="s">
        <v>2</v>
      </c>
      <c r="E97" s="43">
        <v>75</v>
      </c>
      <c r="F97" s="43">
        <v>25</v>
      </c>
      <c r="G97" s="43">
        <v>12</v>
      </c>
      <c r="H97" s="43">
        <v>34</v>
      </c>
      <c r="I97" s="43">
        <v>32</v>
      </c>
      <c r="J97" s="43">
        <v>34</v>
      </c>
      <c r="K97" s="43">
        <v>5748</v>
      </c>
      <c r="L97" s="53">
        <v>1131</v>
      </c>
      <c r="M97" s="5"/>
      <c r="N97" s="5"/>
      <c r="O97" s="5"/>
      <c r="P97" s="5"/>
      <c r="Q97" s="5"/>
      <c r="R97" s="5"/>
      <c r="S97" s="5"/>
      <c r="T97" s="5"/>
    </row>
    <row r="98" spans="1:20" customFormat="1" x14ac:dyDescent="0.25">
      <c r="A98" s="67" t="s">
        <v>550</v>
      </c>
      <c r="B98" s="40" t="s">
        <v>451</v>
      </c>
      <c r="C98" s="40" t="s">
        <v>273</v>
      </c>
      <c r="D98" s="40" t="s">
        <v>2</v>
      </c>
      <c r="E98" s="41">
        <v>73</v>
      </c>
      <c r="F98" s="41">
        <v>24</v>
      </c>
      <c r="G98" s="41">
        <v>38</v>
      </c>
      <c r="H98" s="41">
        <v>145</v>
      </c>
      <c r="I98" s="41">
        <v>50</v>
      </c>
      <c r="J98" s="41">
        <v>22</v>
      </c>
      <c r="K98" s="41">
        <v>6763</v>
      </c>
      <c r="L98" s="52">
        <v>981</v>
      </c>
      <c r="N98" s="26"/>
      <c r="O98" s="26"/>
      <c r="P98" s="26"/>
      <c r="Q98" s="26"/>
      <c r="R98" s="26"/>
      <c r="S98" s="26"/>
      <c r="T98" s="26"/>
    </row>
    <row r="99" spans="1:20" customFormat="1" x14ac:dyDescent="0.25">
      <c r="A99" s="67" t="s">
        <v>380</v>
      </c>
      <c r="B99" s="40" t="s">
        <v>35</v>
      </c>
      <c r="C99" s="40" t="s">
        <v>273</v>
      </c>
      <c r="D99" s="40" t="s">
        <v>2</v>
      </c>
      <c r="E99" s="41">
        <v>81</v>
      </c>
      <c r="F99" s="41">
        <v>24</v>
      </c>
      <c r="G99" s="41">
        <v>29</v>
      </c>
      <c r="H99" s="41">
        <v>57</v>
      </c>
      <c r="I99" s="41">
        <v>40</v>
      </c>
      <c r="J99" s="41">
        <v>34</v>
      </c>
      <c r="K99" s="41">
        <v>129</v>
      </c>
      <c r="L99" s="52">
        <v>1104</v>
      </c>
      <c r="M99" s="5"/>
      <c r="N99" s="5"/>
      <c r="O99" s="5"/>
      <c r="P99" s="5"/>
      <c r="Q99" s="5"/>
      <c r="R99" s="5"/>
      <c r="S99" s="5"/>
      <c r="T99" s="5"/>
    </row>
    <row r="100" spans="1:20" customFormat="1" x14ac:dyDescent="0.25">
      <c r="A100" s="68" t="s">
        <v>555</v>
      </c>
      <c r="B100" s="42" t="s">
        <v>451</v>
      </c>
      <c r="C100" s="42" t="s">
        <v>273</v>
      </c>
      <c r="D100" s="42" t="s">
        <v>2</v>
      </c>
      <c r="E100" s="43">
        <v>70</v>
      </c>
      <c r="F100" s="43">
        <v>23</v>
      </c>
      <c r="G100" s="43">
        <v>39</v>
      </c>
      <c r="H100" s="43">
        <v>102</v>
      </c>
      <c r="I100" s="43">
        <v>15</v>
      </c>
      <c r="J100" s="43">
        <v>35</v>
      </c>
      <c r="K100" s="43">
        <v>367</v>
      </c>
      <c r="L100" s="53">
        <v>1050</v>
      </c>
      <c r="M100" s="5"/>
      <c r="N100" s="5"/>
      <c r="O100" s="5"/>
      <c r="P100" s="5"/>
      <c r="Q100" s="5"/>
      <c r="R100" s="5"/>
      <c r="S100" s="5"/>
      <c r="T100" s="5"/>
    </row>
    <row r="101" spans="1:20" customFormat="1" x14ac:dyDescent="0.25">
      <c r="A101" s="67" t="s">
        <v>557</v>
      </c>
      <c r="B101" s="40" t="s">
        <v>451</v>
      </c>
      <c r="C101" s="40" t="s">
        <v>273</v>
      </c>
      <c r="D101" s="40" t="s">
        <v>2</v>
      </c>
      <c r="E101" s="41">
        <v>55</v>
      </c>
      <c r="F101" s="41">
        <v>23</v>
      </c>
      <c r="G101" s="41">
        <v>28</v>
      </c>
      <c r="H101" s="41">
        <v>135</v>
      </c>
      <c r="I101" s="41">
        <v>26</v>
      </c>
      <c r="J101" s="41">
        <v>18</v>
      </c>
      <c r="K101" s="41">
        <v>2285</v>
      </c>
      <c r="L101" s="52">
        <v>794</v>
      </c>
      <c r="M101" s="5"/>
      <c r="N101" s="5"/>
      <c r="O101" s="5"/>
      <c r="P101" s="5"/>
      <c r="Q101" s="5"/>
      <c r="R101" s="5"/>
      <c r="S101" s="5"/>
      <c r="T101" s="5"/>
    </row>
    <row r="102" spans="1:20" customFormat="1" x14ac:dyDescent="0.25">
      <c r="A102" s="68" t="s">
        <v>558</v>
      </c>
      <c r="B102" s="42" t="s">
        <v>451</v>
      </c>
      <c r="C102" s="42" t="s">
        <v>273</v>
      </c>
      <c r="D102" s="42" t="s">
        <v>2</v>
      </c>
      <c r="E102" s="43">
        <v>78</v>
      </c>
      <c r="F102" s="43">
        <v>23</v>
      </c>
      <c r="G102" s="43">
        <v>33</v>
      </c>
      <c r="H102" s="43">
        <v>223</v>
      </c>
      <c r="I102" s="43">
        <v>49</v>
      </c>
      <c r="J102" s="43">
        <v>42</v>
      </c>
      <c r="K102" s="43">
        <v>10587</v>
      </c>
      <c r="L102" s="53">
        <v>1142</v>
      </c>
      <c r="M102" s="5"/>
      <c r="N102" s="5"/>
      <c r="O102" s="5"/>
      <c r="P102" s="5"/>
      <c r="Q102" s="5"/>
      <c r="R102" s="5"/>
      <c r="S102" s="5"/>
      <c r="T102" s="5"/>
    </row>
    <row r="103" spans="1:20" customFormat="1" x14ac:dyDescent="0.25">
      <c r="A103" s="67" t="s">
        <v>336</v>
      </c>
      <c r="B103" s="40" t="s">
        <v>35</v>
      </c>
      <c r="C103" s="40" t="s">
        <v>273</v>
      </c>
      <c r="D103" s="40" t="s">
        <v>2</v>
      </c>
      <c r="E103" s="41">
        <v>75</v>
      </c>
      <c r="F103" s="41">
        <v>23</v>
      </c>
      <c r="G103" s="41">
        <v>8</v>
      </c>
      <c r="H103" s="41">
        <v>29</v>
      </c>
      <c r="I103" s="41">
        <v>21</v>
      </c>
      <c r="J103" s="41">
        <v>25</v>
      </c>
      <c r="K103" s="41">
        <v>12</v>
      </c>
      <c r="L103" s="52">
        <v>1034</v>
      </c>
      <c r="M103" s="5"/>
      <c r="N103" s="5"/>
      <c r="O103" s="5"/>
      <c r="P103" s="5"/>
      <c r="Q103" s="5"/>
      <c r="R103" s="5"/>
      <c r="S103" s="5"/>
      <c r="T103" s="5"/>
    </row>
    <row r="104" spans="1:20" customFormat="1" x14ac:dyDescent="0.25">
      <c r="A104" s="68" t="s">
        <v>559</v>
      </c>
      <c r="B104" s="42" t="s">
        <v>451</v>
      </c>
      <c r="C104" s="42" t="s">
        <v>273</v>
      </c>
      <c r="D104" s="42" t="s">
        <v>2</v>
      </c>
      <c r="E104" s="43">
        <v>78</v>
      </c>
      <c r="F104" s="43">
        <v>23</v>
      </c>
      <c r="G104" s="43">
        <v>15</v>
      </c>
      <c r="H104" s="43">
        <v>198</v>
      </c>
      <c r="I104" s="43">
        <v>102</v>
      </c>
      <c r="J104" s="43">
        <v>23</v>
      </c>
      <c r="K104" s="43">
        <v>11831</v>
      </c>
      <c r="L104" s="53">
        <v>1232</v>
      </c>
      <c r="M104" s="5"/>
      <c r="N104" s="5"/>
      <c r="O104" s="5"/>
      <c r="P104" s="5"/>
      <c r="Q104" s="5"/>
      <c r="R104" s="5"/>
      <c r="S104" s="5"/>
      <c r="T104" s="5"/>
    </row>
    <row r="105" spans="1:20" customFormat="1" x14ac:dyDescent="0.25">
      <c r="A105" s="68" t="s">
        <v>102</v>
      </c>
      <c r="B105" s="42" t="s">
        <v>41</v>
      </c>
      <c r="C105" s="42" t="s">
        <v>273</v>
      </c>
      <c r="D105" s="42" t="s">
        <v>2</v>
      </c>
      <c r="E105" s="43">
        <v>55</v>
      </c>
      <c r="F105" s="43">
        <v>23</v>
      </c>
      <c r="G105" s="43">
        <v>33</v>
      </c>
      <c r="H105" s="43">
        <v>24</v>
      </c>
      <c r="I105" s="43">
        <v>15</v>
      </c>
      <c r="J105" s="43">
        <v>19</v>
      </c>
      <c r="K105" s="43">
        <v>93</v>
      </c>
      <c r="L105" s="53">
        <v>863</v>
      </c>
      <c r="N105" s="26"/>
      <c r="O105" s="26"/>
      <c r="P105" s="26"/>
      <c r="Q105" s="26"/>
      <c r="R105" s="26"/>
      <c r="S105" s="26"/>
      <c r="T105" s="26"/>
    </row>
    <row r="106" spans="1:20" customFormat="1" x14ac:dyDescent="0.25">
      <c r="A106" s="68" t="s">
        <v>376</v>
      </c>
      <c r="B106" s="42" t="s">
        <v>35</v>
      </c>
      <c r="C106" s="42" t="s">
        <v>273</v>
      </c>
      <c r="D106" s="42" t="s">
        <v>2</v>
      </c>
      <c r="E106" s="43">
        <v>66</v>
      </c>
      <c r="F106" s="43">
        <v>23</v>
      </c>
      <c r="G106" s="43">
        <v>14</v>
      </c>
      <c r="H106" s="43">
        <v>64</v>
      </c>
      <c r="I106" s="43">
        <v>47</v>
      </c>
      <c r="J106" s="43">
        <v>28</v>
      </c>
      <c r="K106" s="43">
        <v>4967</v>
      </c>
      <c r="L106" s="53">
        <v>986</v>
      </c>
      <c r="M106" s="5"/>
      <c r="N106" s="5"/>
      <c r="O106" s="5"/>
      <c r="P106" s="5"/>
      <c r="Q106" s="5"/>
      <c r="R106" s="5"/>
      <c r="S106" s="5"/>
      <c r="T106" s="5"/>
    </row>
    <row r="107" spans="1:20" customFormat="1" x14ac:dyDescent="0.25">
      <c r="A107" s="68" t="s">
        <v>567</v>
      </c>
      <c r="B107" s="42" t="s">
        <v>451</v>
      </c>
      <c r="C107" s="42" t="s">
        <v>273</v>
      </c>
      <c r="D107" s="42" t="s">
        <v>2</v>
      </c>
      <c r="E107" s="43">
        <v>77</v>
      </c>
      <c r="F107" s="43">
        <v>22</v>
      </c>
      <c r="G107" s="43">
        <v>20</v>
      </c>
      <c r="H107" s="43">
        <v>46</v>
      </c>
      <c r="I107" s="43">
        <v>24</v>
      </c>
      <c r="J107" s="43">
        <v>32</v>
      </c>
      <c r="K107" s="43">
        <v>11100</v>
      </c>
      <c r="L107" s="53">
        <v>1158</v>
      </c>
      <c r="M107" s="5"/>
      <c r="N107" s="5"/>
      <c r="O107" s="5"/>
      <c r="P107" s="5"/>
      <c r="Q107" s="5"/>
      <c r="R107" s="5"/>
      <c r="S107" s="5"/>
      <c r="T107" s="5"/>
    </row>
    <row r="108" spans="1:20" customFormat="1" x14ac:dyDescent="0.25">
      <c r="A108" s="68" t="s">
        <v>570</v>
      </c>
      <c r="B108" s="42" t="s">
        <v>451</v>
      </c>
      <c r="C108" s="42" t="s">
        <v>273</v>
      </c>
      <c r="D108" s="42" t="s">
        <v>2</v>
      </c>
      <c r="E108" s="43">
        <v>64</v>
      </c>
      <c r="F108" s="43">
        <v>22</v>
      </c>
      <c r="G108" s="43">
        <v>20</v>
      </c>
      <c r="H108" s="43">
        <v>97</v>
      </c>
      <c r="I108" s="43">
        <v>37</v>
      </c>
      <c r="J108" s="43">
        <v>29</v>
      </c>
      <c r="K108" s="43">
        <v>6345</v>
      </c>
      <c r="L108" s="53">
        <v>659</v>
      </c>
      <c r="M108" s="5"/>
      <c r="N108" s="5"/>
      <c r="O108" s="5"/>
      <c r="P108" s="5"/>
      <c r="Q108" s="5"/>
      <c r="R108" s="5"/>
      <c r="S108" s="5"/>
      <c r="T108" s="5"/>
    </row>
    <row r="109" spans="1:20" customFormat="1" x14ac:dyDescent="0.25">
      <c r="A109" s="67" t="s">
        <v>332</v>
      </c>
      <c r="B109" s="40" t="s">
        <v>37</v>
      </c>
      <c r="C109" s="40" t="s">
        <v>273</v>
      </c>
      <c r="D109" s="40" t="s">
        <v>2</v>
      </c>
      <c r="E109" s="41">
        <v>67</v>
      </c>
      <c r="F109" s="41">
        <v>22</v>
      </c>
      <c r="G109" s="41">
        <v>23</v>
      </c>
      <c r="H109" s="41">
        <v>106</v>
      </c>
      <c r="I109" s="41">
        <v>50</v>
      </c>
      <c r="J109" s="41">
        <v>30</v>
      </c>
      <c r="K109" s="41">
        <v>5909</v>
      </c>
      <c r="L109" s="52">
        <v>896</v>
      </c>
      <c r="M109" s="5"/>
      <c r="N109" s="5"/>
      <c r="O109" s="5"/>
      <c r="P109" s="5"/>
      <c r="Q109" s="5"/>
      <c r="R109" s="5"/>
      <c r="S109" s="5"/>
      <c r="T109" s="5"/>
    </row>
    <row r="110" spans="1:20" customFormat="1" x14ac:dyDescent="0.25">
      <c r="A110" s="67" t="s">
        <v>577</v>
      </c>
      <c r="B110" s="40" t="s">
        <v>451</v>
      </c>
      <c r="C110" s="40" t="s">
        <v>273</v>
      </c>
      <c r="D110" s="40" t="s">
        <v>2</v>
      </c>
      <c r="E110" s="41">
        <v>71</v>
      </c>
      <c r="F110" s="41">
        <v>21</v>
      </c>
      <c r="G110" s="41">
        <v>38</v>
      </c>
      <c r="H110" s="41">
        <v>129</v>
      </c>
      <c r="I110" s="41">
        <v>35</v>
      </c>
      <c r="J110" s="41">
        <v>34</v>
      </c>
      <c r="K110" s="41">
        <v>5572</v>
      </c>
      <c r="L110" s="52">
        <v>978</v>
      </c>
      <c r="M110" s="5"/>
      <c r="N110" s="5"/>
      <c r="O110" s="5"/>
      <c r="P110" s="5"/>
      <c r="Q110" s="5"/>
      <c r="R110" s="5"/>
      <c r="S110" s="5"/>
      <c r="T110" s="5"/>
    </row>
    <row r="111" spans="1:20" customFormat="1" x14ac:dyDescent="0.25">
      <c r="A111" s="68" t="s">
        <v>578</v>
      </c>
      <c r="B111" s="42" t="s">
        <v>451</v>
      </c>
      <c r="C111" s="42" t="s">
        <v>273</v>
      </c>
      <c r="D111" s="42" t="s">
        <v>2</v>
      </c>
      <c r="E111" s="43">
        <v>63</v>
      </c>
      <c r="F111" s="43">
        <v>21</v>
      </c>
      <c r="G111" s="43">
        <v>18</v>
      </c>
      <c r="H111" s="43">
        <v>28</v>
      </c>
      <c r="I111" s="43">
        <v>26</v>
      </c>
      <c r="J111" s="43">
        <v>20</v>
      </c>
      <c r="K111" s="43">
        <v>22</v>
      </c>
      <c r="L111" s="53">
        <v>848</v>
      </c>
      <c r="M111" s="5"/>
      <c r="N111" s="5"/>
      <c r="O111" s="5"/>
      <c r="P111" s="5"/>
      <c r="Q111" s="5"/>
      <c r="R111" s="5"/>
      <c r="S111" s="5"/>
      <c r="T111" s="5"/>
    </row>
    <row r="112" spans="1:20" customFormat="1" x14ac:dyDescent="0.25">
      <c r="A112" s="68" t="s">
        <v>585</v>
      </c>
      <c r="B112" s="42" t="s">
        <v>451</v>
      </c>
      <c r="C112" s="42" t="s">
        <v>273</v>
      </c>
      <c r="D112" s="42" t="s">
        <v>2</v>
      </c>
      <c r="E112" s="43">
        <v>71</v>
      </c>
      <c r="F112" s="43">
        <v>20</v>
      </c>
      <c r="G112" s="43">
        <v>14</v>
      </c>
      <c r="H112" s="43">
        <v>32</v>
      </c>
      <c r="I112" s="43">
        <v>31</v>
      </c>
      <c r="J112" s="43">
        <v>24</v>
      </c>
      <c r="K112" s="43">
        <v>9480</v>
      </c>
      <c r="L112" s="53">
        <v>817</v>
      </c>
      <c r="N112" s="26"/>
      <c r="O112" s="26"/>
      <c r="P112" s="26"/>
      <c r="Q112" s="26"/>
      <c r="R112" s="26"/>
      <c r="S112" s="26"/>
      <c r="T112" s="26"/>
    </row>
    <row r="113" spans="1:20" customFormat="1" x14ac:dyDescent="0.25">
      <c r="A113" s="67" t="s">
        <v>587</v>
      </c>
      <c r="B113" s="40" t="s">
        <v>451</v>
      </c>
      <c r="C113" s="40" t="s">
        <v>273</v>
      </c>
      <c r="D113" s="40" t="s">
        <v>2</v>
      </c>
      <c r="E113" s="41">
        <v>62</v>
      </c>
      <c r="F113" s="41">
        <v>20</v>
      </c>
      <c r="G113" s="41">
        <v>12</v>
      </c>
      <c r="H113" s="41">
        <v>178</v>
      </c>
      <c r="I113" s="41">
        <v>35</v>
      </c>
      <c r="J113" s="41">
        <v>22</v>
      </c>
      <c r="K113" s="41">
        <v>7072</v>
      </c>
      <c r="L113" s="52">
        <v>778</v>
      </c>
      <c r="M113" s="5"/>
      <c r="N113" s="5"/>
      <c r="O113" s="5"/>
      <c r="P113" s="5"/>
      <c r="Q113" s="5"/>
      <c r="R113" s="5"/>
      <c r="S113" s="5"/>
      <c r="T113" s="5"/>
    </row>
    <row r="114" spans="1:20" customFormat="1" x14ac:dyDescent="0.25">
      <c r="A114" s="68" t="s">
        <v>589</v>
      </c>
      <c r="B114" s="42" t="s">
        <v>451</v>
      </c>
      <c r="C114" s="42" t="s">
        <v>273</v>
      </c>
      <c r="D114" s="42" t="s">
        <v>2</v>
      </c>
      <c r="E114" s="43">
        <v>53</v>
      </c>
      <c r="F114" s="43">
        <v>20</v>
      </c>
      <c r="G114" s="43">
        <v>6</v>
      </c>
      <c r="H114" s="43">
        <v>13</v>
      </c>
      <c r="I114" s="43">
        <v>21</v>
      </c>
      <c r="J114" s="43">
        <v>14</v>
      </c>
      <c r="K114" s="43">
        <v>1819</v>
      </c>
      <c r="L114" s="53">
        <v>521</v>
      </c>
      <c r="M114" s="5"/>
      <c r="N114" s="5"/>
      <c r="O114" s="5"/>
      <c r="P114" s="5"/>
      <c r="Q114" s="5"/>
      <c r="R114" s="5"/>
      <c r="S114" s="5"/>
      <c r="T114" s="5"/>
    </row>
    <row r="115" spans="1:20" customFormat="1" x14ac:dyDescent="0.25">
      <c r="A115" s="68" t="s">
        <v>599</v>
      </c>
      <c r="B115" s="42" t="s">
        <v>451</v>
      </c>
      <c r="C115" s="42" t="s">
        <v>273</v>
      </c>
      <c r="D115" s="42" t="s">
        <v>2</v>
      </c>
      <c r="E115" s="43">
        <v>82</v>
      </c>
      <c r="F115" s="43">
        <v>19</v>
      </c>
      <c r="G115" s="43">
        <v>17</v>
      </c>
      <c r="H115" s="43">
        <v>72</v>
      </c>
      <c r="I115" s="43">
        <v>44</v>
      </c>
      <c r="J115" s="43">
        <v>49</v>
      </c>
      <c r="K115" s="43">
        <v>9797</v>
      </c>
      <c r="L115" s="53">
        <v>1104</v>
      </c>
      <c r="M115" s="5"/>
      <c r="N115" s="5"/>
      <c r="O115" s="5"/>
      <c r="P115" s="5"/>
      <c r="Q115" s="5"/>
      <c r="R115" s="5"/>
      <c r="S115" s="5"/>
      <c r="T115" s="5"/>
    </row>
    <row r="116" spans="1:20" customFormat="1" x14ac:dyDescent="0.25">
      <c r="A116" s="68" t="s">
        <v>605</v>
      </c>
      <c r="B116" s="42" t="s">
        <v>451</v>
      </c>
      <c r="C116" s="42" t="s">
        <v>273</v>
      </c>
      <c r="D116" s="42" t="s">
        <v>2</v>
      </c>
      <c r="E116" s="43">
        <v>63</v>
      </c>
      <c r="F116" s="43">
        <v>19</v>
      </c>
      <c r="G116" s="43">
        <v>14</v>
      </c>
      <c r="H116" s="43">
        <v>39</v>
      </c>
      <c r="I116" s="43">
        <v>30</v>
      </c>
      <c r="J116" s="43">
        <v>31</v>
      </c>
      <c r="K116" s="43">
        <v>7019</v>
      </c>
      <c r="L116" s="53">
        <v>877</v>
      </c>
      <c r="N116" s="26"/>
      <c r="O116" s="26"/>
      <c r="P116" s="26"/>
      <c r="Q116" s="26"/>
      <c r="R116" s="26"/>
      <c r="S116" s="26"/>
      <c r="T116" s="26"/>
    </row>
    <row r="117" spans="1:20" customFormat="1" x14ac:dyDescent="0.25">
      <c r="A117" s="67" t="s">
        <v>610</v>
      </c>
      <c r="B117" s="40" t="s">
        <v>451</v>
      </c>
      <c r="C117" s="40" t="s">
        <v>273</v>
      </c>
      <c r="D117" s="40" t="s">
        <v>2</v>
      </c>
      <c r="E117" s="41">
        <v>31</v>
      </c>
      <c r="F117" s="41">
        <v>18</v>
      </c>
      <c r="G117" s="41">
        <v>6</v>
      </c>
      <c r="H117" s="41">
        <v>29</v>
      </c>
      <c r="I117" s="41">
        <v>13</v>
      </c>
      <c r="J117" s="41">
        <v>14</v>
      </c>
      <c r="K117" s="41">
        <v>6</v>
      </c>
      <c r="L117" s="52">
        <v>448</v>
      </c>
      <c r="M117" s="5"/>
      <c r="N117" s="5"/>
      <c r="O117" s="5"/>
      <c r="P117" s="5"/>
      <c r="Q117" s="5"/>
      <c r="R117" s="5"/>
      <c r="S117" s="5"/>
      <c r="T117" s="5"/>
    </row>
    <row r="118" spans="1:20" customFormat="1" x14ac:dyDescent="0.25">
      <c r="A118" s="68" t="s">
        <v>392</v>
      </c>
      <c r="B118" s="42" t="s">
        <v>41</v>
      </c>
      <c r="C118" s="42" t="s">
        <v>273</v>
      </c>
      <c r="D118" s="42" t="s">
        <v>2</v>
      </c>
      <c r="E118" s="43">
        <v>50</v>
      </c>
      <c r="F118" s="43">
        <v>18</v>
      </c>
      <c r="G118" s="43">
        <v>4</v>
      </c>
      <c r="H118" s="43">
        <v>11</v>
      </c>
      <c r="I118" s="43">
        <v>12</v>
      </c>
      <c r="J118" s="43">
        <v>21</v>
      </c>
      <c r="K118" s="43">
        <v>62</v>
      </c>
      <c r="L118" s="53">
        <v>600</v>
      </c>
      <c r="M118" s="5"/>
      <c r="N118" s="5"/>
      <c r="O118" s="5"/>
      <c r="P118" s="5"/>
      <c r="Q118" s="5"/>
      <c r="R118" s="5"/>
      <c r="S118" s="5"/>
      <c r="T118" s="5"/>
    </row>
    <row r="119" spans="1:20" customFormat="1" x14ac:dyDescent="0.25">
      <c r="A119" s="67" t="s">
        <v>613</v>
      </c>
      <c r="B119" s="40" t="s">
        <v>451</v>
      </c>
      <c r="C119" s="40" t="s">
        <v>273</v>
      </c>
      <c r="D119" s="40" t="s">
        <v>2</v>
      </c>
      <c r="E119" s="41">
        <v>54</v>
      </c>
      <c r="F119" s="41">
        <v>18</v>
      </c>
      <c r="G119" s="41">
        <v>8</v>
      </c>
      <c r="H119" s="41">
        <v>10</v>
      </c>
      <c r="I119" s="41">
        <v>24</v>
      </c>
      <c r="J119" s="41">
        <v>24</v>
      </c>
      <c r="K119" s="41">
        <v>307</v>
      </c>
      <c r="L119" s="52">
        <v>612</v>
      </c>
      <c r="M119" s="5"/>
      <c r="N119" s="5"/>
      <c r="O119" s="5"/>
      <c r="P119" s="5"/>
      <c r="Q119" s="5"/>
      <c r="R119" s="5"/>
      <c r="S119" s="5"/>
      <c r="T119" s="5"/>
    </row>
    <row r="120" spans="1:20" customFormat="1" x14ac:dyDescent="0.25">
      <c r="A120" s="67" t="s">
        <v>615</v>
      </c>
      <c r="B120" s="40" t="s">
        <v>451</v>
      </c>
      <c r="C120" s="40" t="s">
        <v>273</v>
      </c>
      <c r="D120" s="40" t="s">
        <v>2</v>
      </c>
      <c r="E120" s="41">
        <v>72</v>
      </c>
      <c r="F120" s="41">
        <v>18</v>
      </c>
      <c r="G120" s="41">
        <v>17</v>
      </c>
      <c r="H120" s="41">
        <v>144</v>
      </c>
      <c r="I120" s="41">
        <v>29</v>
      </c>
      <c r="J120" s="41">
        <v>21</v>
      </c>
      <c r="K120" s="41">
        <v>10378</v>
      </c>
      <c r="L120" s="52">
        <v>980</v>
      </c>
      <c r="N120" s="26"/>
      <c r="O120" s="26"/>
      <c r="P120" s="26"/>
      <c r="Q120" s="26"/>
      <c r="R120" s="26"/>
      <c r="S120" s="26"/>
      <c r="T120" s="26"/>
    </row>
    <row r="121" spans="1:20" customFormat="1" x14ac:dyDescent="0.25">
      <c r="A121" s="68" t="s">
        <v>616</v>
      </c>
      <c r="B121" s="42" t="s">
        <v>451</v>
      </c>
      <c r="C121" s="42" t="s">
        <v>273</v>
      </c>
      <c r="D121" s="42" t="s">
        <v>2</v>
      </c>
      <c r="E121" s="43">
        <v>68</v>
      </c>
      <c r="F121" s="43">
        <v>18</v>
      </c>
      <c r="G121" s="43">
        <v>8</v>
      </c>
      <c r="H121" s="43">
        <v>126</v>
      </c>
      <c r="I121" s="43">
        <v>17</v>
      </c>
      <c r="J121" s="43">
        <v>30</v>
      </c>
      <c r="K121" s="43">
        <v>5107</v>
      </c>
      <c r="L121" s="53">
        <v>858</v>
      </c>
      <c r="N121" s="26"/>
      <c r="O121" s="26"/>
      <c r="P121" s="26"/>
      <c r="Q121" s="26"/>
      <c r="R121" s="26"/>
      <c r="S121" s="26"/>
      <c r="T121" s="26"/>
    </row>
    <row r="122" spans="1:20" customFormat="1" x14ac:dyDescent="0.25">
      <c r="A122" s="68" t="s">
        <v>622</v>
      </c>
      <c r="B122" s="42" t="s">
        <v>451</v>
      </c>
      <c r="C122" s="42" t="s">
        <v>273</v>
      </c>
      <c r="D122" s="42" t="s">
        <v>2</v>
      </c>
      <c r="E122" s="43">
        <v>80</v>
      </c>
      <c r="F122" s="43">
        <v>17</v>
      </c>
      <c r="G122" s="43">
        <v>80</v>
      </c>
      <c r="H122" s="43">
        <v>269</v>
      </c>
      <c r="I122" s="43">
        <v>61</v>
      </c>
      <c r="J122" s="43">
        <v>21</v>
      </c>
      <c r="K122" s="43">
        <v>9617</v>
      </c>
      <c r="L122" s="53">
        <v>960</v>
      </c>
      <c r="N122" s="26"/>
      <c r="O122" s="26"/>
      <c r="P122" s="26"/>
      <c r="Q122" s="26"/>
      <c r="R122" s="26"/>
      <c r="S122" s="26"/>
      <c r="T122" s="26"/>
    </row>
    <row r="123" spans="1:20" customFormat="1" x14ac:dyDescent="0.25">
      <c r="A123" s="67" t="s">
        <v>626</v>
      </c>
      <c r="B123" s="40" t="s">
        <v>451</v>
      </c>
      <c r="C123" s="40" t="s">
        <v>273</v>
      </c>
      <c r="D123" s="40" t="s">
        <v>2</v>
      </c>
      <c r="E123" s="41">
        <v>78</v>
      </c>
      <c r="F123" s="41">
        <v>17</v>
      </c>
      <c r="G123" s="41">
        <v>22</v>
      </c>
      <c r="H123" s="41">
        <v>68</v>
      </c>
      <c r="I123" s="41">
        <v>32</v>
      </c>
      <c r="J123" s="41">
        <v>22</v>
      </c>
      <c r="K123" s="41">
        <v>6414</v>
      </c>
      <c r="L123" s="52">
        <v>982</v>
      </c>
      <c r="M123" s="5"/>
      <c r="N123" s="5"/>
      <c r="O123" s="5"/>
      <c r="P123" s="5"/>
      <c r="Q123" s="5"/>
      <c r="R123" s="5"/>
      <c r="S123" s="5"/>
      <c r="T123" s="5"/>
    </row>
    <row r="124" spans="1:20" customFormat="1" x14ac:dyDescent="0.25">
      <c r="A124" s="68" t="s">
        <v>633</v>
      </c>
      <c r="B124" s="42" t="s">
        <v>451</v>
      </c>
      <c r="C124" s="42" t="s">
        <v>273</v>
      </c>
      <c r="D124" s="42" t="s">
        <v>2</v>
      </c>
      <c r="E124" s="43">
        <v>79</v>
      </c>
      <c r="F124" s="43">
        <v>16</v>
      </c>
      <c r="G124" s="43">
        <v>26</v>
      </c>
      <c r="H124" s="43">
        <v>67</v>
      </c>
      <c r="I124" s="43">
        <v>39</v>
      </c>
      <c r="J124" s="43">
        <v>30</v>
      </c>
      <c r="K124" s="43">
        <v>6982</v>
      </c>
      <c r="L124" s="53">
        <v>908</v>
      </c>
      <c r="M124" s="5"/>
      <c r="N124" s="5"/>
      <c r="O124" s="5"/>
      <c r="P124" s="5"/>
      <c r="Q124" s="5"/>
      <c r="R124" s="5"/>
      <c r="S124" s="5"/>
      <c r="T124" s="5"/>
    </row>
    <row r="125" spans="1:20" customFormat="1" x14ac:dyDescent="0.25">
      <c r="A125" s="68" t="s">
        <v>637</v>
      </c>
      <c r="B125" s="42" t="s">
        <v>451</v>
      </c>
      <c r="C125" s="42" t="s">
        <v>273</v>
      </c>
      <c r="D125" s="42" t="s">
        <v>2</v>
      </c>
      <c r="E125" s="43">
        <v>50</v>
      </c>
      <c r="F125" s="43">
        <v>16</v>
      </c>
      <c r="G125" s="43">
        <v>14</v>
      </c>
      <c r="H125" s="43">
        <v>40</v>
      </c>
      <c r="I125" s="43">
        <v>21</v>
      </c>
      <c r="J125" s="43">
        <v>16</v>
      </c>
      <c r="K125" s="43">
        <v>1629</v>
      </c>
      <c r="L125" s="53">
        <v>644</v>
      </c>
      <c r="N125" s="26"/>
      <c r="O125" s="26"/>
      <c r="P125" s="26"/>
      <c r="Q125" s="26"/>
      <c r="R125" s="26"/>
      <c r="S125" s="26"/>
      <c r="T125" s="26"/>
    </row>
    <row r="126" spans="1:20" customFormat="1" x14ac:dyDescent="0.25">
      <c r="A126" s="68" t="s">
        <v>646</v>
      </c>
      <c r="B126" s="42" t="s">
        <v>451</v>
      </c>
      <c r="C126" s="42" t="s">
        <v>273</v>
      </c>
      <c r="D126" s="42" t="s">
        <v>2</v>
      </c>
      <c r="E126" s="43">
        <v>72</v>
      </c>
      <c r="F126" s="43">
        <v>15</v>
      </c>
      <c r="G126" s="43">
        <v>30</v>
      </c>
      <c r="H126" s="43">
        <v>40</v>
      </c>
      <c r="I126" s="43">
        <v>48</v>
      </c>
      <c r="J126" s="43">
        <v>32</v>
      </c>
      <c r="K126" s="43">
        <v>8148</v>
      </c>
      <c r="L126" s="53">
        <v>795</v>
      </c>
      <c r="M126" s="5"/>
      <c r="N126" s="5"/>
      <c r="O126" s="5"/>
      <c r="P126" s="5"/>
      <c r="Q126" s="5"/>
      <c r="R126" s="5"/>
      <c r="S126" s="5"/>
      <c r="T126" s="5"/>
    </row>
    <row r="127" spans="1:20" customFormat="1" x14ac:dyDescent="0.25">
      <c r="A127" s="67" t="s">
        <v>647</v>
      </c>
      <c r="B127" s="40" t="s">
        <v>451</v>
      </c>
      <c r="C127" s="40" t="s">
        <v>273</v>
      </c>
      <c r="D127" s="40" t="s">
        <v>2</v>
      </c>
      <c r="E127" s="41">
        <v>76</v>
      </c>
      <c r="F127" s="41">
        <v>15</v>
      </c>
      <c r="G127" s="41">
        <v>6</v>
      </c>
      <c r="H127" s="41">
        <v>71</v>
      </c>
      <c r="I127" s="41">
        <v>51</v>
      </c>
      <c r="J127" s="41">
        <v>38</v>
      </c>
      <c r="K127" s="41">
        <v>8874</v>
      </c>
      <c r="L127" s="52">
        <v>945</v>
      </c>
      <c r="M127" s="5"/>
      <c r="N127" s="5"/>
      <c r="O127" s="5"/>
      <c r="P127" s="5"/>
      <c r="Q127" s="5"/>
      <c r="R127" s="5"/>
      <c r="S127" s="5"/>
      <c r="T127" s="5"/>
    </row>
    <row r="128" spans="1:20" customFormat="1" x14ac:dyDescent="0.25">
      <c r="A128" s="68" t="s">
        <v>648</v>
      </c>
      <c r="B128" s="42" t="s">
        <v>451</v>
      </c>
      <c r="C128" s="42" t="s">
        <v>273</v>
      </c>
      <c r="D128" s="42" t="s">
        <v>2</v>
      </c>
      <c r="E128" s="43">
        <v>59</v>
      </c>
      <c r="F128" s="43">
        <v>15</v>
      </c>
      <c r="G128" s="43">
        <v>15</v>
      </c>
      <c r="H128" s="43">
        <v>89</v>
      </c>
      <c r="I128" s="43">
        <v>58</v>
      </c>
      <c r="J128" s="43">
        <v>18</v>
      </c>
      <c r="K128" s="43">
        <v>7156</v>
      </c>
      <c r="L128" s="53">
        <v>725</v>
      </c>
      <c r="M128" s="5"/>
      <c r="N128" s="5"/>
      <c r="O128" s="5"/>
      <c r="P128" s="5"/>
      <c r="Q128" s="5"/>
      <c r="R128" s="5"/>
      <c r="S128" s="5"/>
      <c r="T128" s="5"/>
    </row>
    <row r="129" spans="1:20" customFormat="1" x14ac:dyDescent="0.25">
      <c r="A129" s="67" t="s">
        <v>317</v>
      </c>
      <c r="B129" s="40" t="s">
        <v>35</v>
      </c>
      <c r="C129" s="40" t="s">
        <v>273</v>
      </c>
      <c r="D129" s="40" t="s">
        <v>2</v>
      </c>
      <c r="E129" s="41">
        <v>58</v>
      </c>
      <c r="F129" s="41">
        <v>14</v>
      </c>
      <c r="G129" s="41">
        <v>20</v>
      </c>
      <c r="H129" s="41">
        <v>117</v>
      </c>
      <c r="I129" s="41">
        <v>24</v>
      </c>
      <c r="J129" s="41">
        <v>18</v>
      </c>
      <c r="K129" s="41">
        <v>4765</v>
      </c>
      <c r="L129" s="52">
        <v>783</v>
      </c>
      <c r="M129" s="5"/>
      <c r="N129" s="5"/>
      <c r="O129" s="5"/>
      <c r="P129" s="5"/>
      <c r="Q129" s="5"/>
      <c r="R129" s="5"/>
      <c r="S129" s="5"/>
      <c r="T129" s="5"/>
    </row>
    <row r="130" spans="1:20" customFormat="1" x14ac:dyDescent="0.25">
      <c r="A130" s="68" t="s">
        <v>655</v>
      </c>
      <c r="B130" s="42" t="s">
        <v>451</v>
      </c>
      <c r="C130" s="42" t="s">
        <v>273</v>
      </c>
      <c r="D130" s="42" t="s">
        <v>2</v>
      </c>
      <c r="E130" s="43">
        <v>72</v>
      </c>
      <c r="F130" s="43">
        <v>14</v>
      </c>
      <c r="G130" s="43">
        <v>47</v>
      </c>
      <c r="H130" s="43">
        <v>221</v>
      </c>
      <c r="I130" s="43">
        <v>36</v>
      </c>
      <c r="J130" s="43">
        <v>35</v>
      </c>
      <c r="K130" s="43">
        <v>6762</v>
      </c>
      <c r="L130" s="53">
        <v>935</v>
      </c>
      <c r="N130" s="26"/>
      <c r="O130" s="26"/>
      <c r="P130" s="26"/>
      <c r="Q130" s="26"/>
      <c r="R130" s="26"/>
      <c r="S130" s="26"/>
      <c r="T130" s="26"/>
    </row>
    <row r="131" spans="1:20" customFormat="1" x14ac:dyDescent="0.25">
      <c r="A131" s="67" t="s">
        <v>656</v>
      </c>
      <c r="B131" s="40" t="s">
        <v>451</v>
      </c>
      <c r="C131" s="40" t="s">
        <v>273</v>
      </c>
      <c r="D131" s="40" t="s">
        <v>2</v>
      </c>
      <c r="E131" s="41">
        <v>61</v>
      </c>
      <c r="F131" s="41">
        <v>14</v>
      </c>
      <c r="G131" s="41">
        <v>36</v>
      </c>
      <c r="H131" s="41">
        <v>147</v>
      </c>
      <c r="I131" s="41">
        <v>28</v>
      </c>
      <c r="J131" s="41">
        <v>16</v>
      </c>
      <c r="K131" s="41">
        <v>4738</v>
      </c>
      <c r="L131" s="52">
        <v>754</v>
      </c>
      <c r="M131" s="5"/>
      <c r="N131" s="5"/>
      <c r="O131" s="5"/>
      <c r="P131" s="5"/>
      <c r="Q131" s="5"/>
      <c r="R131" s="5"/>
      <c r="S131" s="5"/>
      <c r="T131" s="5"/>
    </row>
    <row r="132" spans="1:20" customFormat="1" x14ac:dyDescent="0.25">
      <c r="A132" s="68" t="s">
        <v>657</v>
      </c>
      <c r="B132" s="42" t="s">
        <v>451</v>
      </c>
      <c r="C132" s="42" t="s">
        <v>273</v>
      </c>
      <c r="D132" s="42" t="s">
        <v>2</v>
      </c>
      <c r="E132" s="43">
        <v>73</v>
      </c>
      <c r="F132" s="43">
        <v>14</v>
      </c>
      <c r="G132" s="43">
        <v>37</v>
      </c>
      <c r="H132" s="43">
        <v>112</v>
      </c>
      <c r="I132" s="43">
        <v>44</v>
      </c>
      <c r="J132" s="43">
        <v>29</v>
      </c>
      <c r="K132" s="43">
        <v>10308</v>
      </c>
      <c r="L132" s="53">
        <v>1043</v>
      </c>
      <c r="M132" s="5"/>
      <c r="N132" s="5"/>
      <c r="O132" s="5"/>
      <c r="P132" s="5"/>
      <c r="Q132" s="5"/>
      <c r="R132" s="5"/>
      <c r="S132" s="5"/>
      <c r="T132" s="5"/>
    </row>
    <row r="133" spans="1:20" customFormat="1" x14ac:dyDescent="0.25">
      <c r="A133" s="68" t="s">
        <v>661</v>
      </c>
      <c r="B133" s="42" t="s">
        <v>451</v>
      </c>
      <c r="C133" s="42" t="s">
        <v>273</v>
      </c>
      <c r="D133" s="42" t="s">
        <v>2</v>
      </c>
      <c r="E133" s="43">
        <v>56</v>
      </c>
      <c r="F133" s="43">
        <v>14</v>
      </c>
      <c r="G133" s="43">
        <v>14</v>
      </c>
      <c r="H133" s="43">
        <v>92</v>
      </c>
      <c r="I133" s="43">
        <v>29</v>
      </c>
      <c r="J133" s="43">
        <v>19</v>
      </c>
      <c r="K133" s="43">
        <v>5504</v>
      </c>
      <c r="L133" s="53">
        <v>654</v>
      </c>
      <c r="M133" s="5"/>
      <c r="N133" s="5"/>
      <c r="O133" s="5"/>
      <c r="P133" s="5"/>
      <c r="Q133" s="5"/>
      <c r="R133" s="5"/>
      <c r="S133" s="5"/>
      <c r="T133" s="5"/>
    </row>
    <row r="134" spans="1:20" customFormat="1" x14ac:dyDescent="0.25">
      <c r="A134" s="67" t="s">
        <v>663</v>
      </c>
      <c r="B134" s="40" t="s">
        <v>451</v>
      </c>
      <c r="C134" s="40" t="s">
        <v>273</v>
      </c>
      <c r="D134" s="40" t="s">
        <v>2</v>
      </c>
      <c r="E134" s="41">
        <v>70</v>
      </c>
      <c r="F134" s="41">
        <v>14</v>
      </c>
      <c r="G134" s="41">
        <v>12</v>
      </c>
      <c r="H134" s="41">
        <v>98</v>
      </c>
      <c r="I134" s="41">
        <v>28</v>
      </c>
      <c r="J134" s="41">
        <v>12</v>
      </c>
      <c r="K134" s="41">
        <v>782</v>
      </c>
      <c r="L134" s="52">
        <v>586</v>
      </c>
      <c r="M134" s="5"/>
      <c r="N134" s="5"/>
      <c r="O134" s="5"/>
      <c r="P134" s="5"/>
      <c r="Q134" s="5"/>
      <c r="R134" s="5"/>
      <c r="S134" s="5"/>
      <c r="T134" s="5"/>
    </row>
    <row r="135" spans="1:20" customFormat="1" x14ac:dyDescent="0.25">
      <c r="A135" s="67" t="s">
        <v>669</v>
      </c>
      <c r="B135" s="40" t="s">
        <v>451</v>
      </c>
      <c r="C135" s="40" t="s">
        <v>273</v>
      </c>
      <c r="D135" s="40" t="s">
        <v>2</v>
      </c>
      <c r="E135" s="41">
        <v>32</v>
      </c>
      <c r="F135" s="41">
        <v>13</v>
      </c>
      <c r="G135" s="41">
        <v>14</v>
      </c>
      <c r="H135" s="41">
        <v>21</v>
      </c>
      <c r="I135" s="41">
        <v>7</v>
      </c>
      <c r="J135" s="41">
        <v>5</v>
      </c>
      <c r="K135" s="41">
        <v>46</v>
      </c>
      <c r="L135" s="52">
        <v>467</v>
      </c>
      <c r="M135" s="5"/>
      <c r="N135" s="5"/>
      <c r="O135" s="5"/>
      <c r="P135" s="5"/>
      <c r="Q135" s="5"/>
      <c r="R135" s="5"/>
      <c r="S135" s="5"/>
      <c r="T135" s="5"/>
    </row>
    <row r="136" spans="1:20" customFormat="1" x14ac:dyDescent="0.25">
      <c r="A136" s="68" t="s">
        <v>670</v>
      </c>
      <c r="B136" s="42" t="s">
        <v>451</v>
      </c>
      <c r="C136" s="42" t="s">
        <v>273</v>
      </c>
      <c r="D136" s="42" t="s">
        <v>2</v>
      </c>
      <c r="E136" s="43">
        <v>43</v>
      </c>
      <c r="F136" s="43">
        <v>13</v>
      </c>
      <c r="G136" s="43">
        <v>6</v>
      </c>
      <c r="H136" s="43">
        <v>16</v>
      </c>
      <c r="I136" s="43">
        <v>13</v>
      </c>
      <c r="J136" s="43">
        <v>19</v>
      </c>
      <c r="K136" s="43">
        <v>9</v>
      </c>
      <c r="L136" s="53">
        <v>439</v>
      </c>
      <c r="M136" s="5"/>
      <c r="N136" s="5"/>
      <c r="O136" s="5"/>
      <c r="P136" s="5"/>
      <c r="Q136" s="5"/>
      <c r="R136" s="5"/>
      <c r="S136" s="5"/>
      <c r="T136" s="5"/>
    </row>
    <row r="137" spans="1:20" customFormat="1" x14ac:dyDescent="0.25">
      <c r="A137" s="67" t="s">
        <v>671</v>
      </c>
      <c r="B137" s="40" t="s">
        <v>451</v>
      </c>
      <c r="C137" s="40" t="s">
        <v>273</v>
      </c>
      <c r="D137" s="40" t="s">
        <v>2</v>
      </c>
      <c r="E137" s="41">
        <v>53</v>
      </c>
      <c r="F137" s="41">
        <v>13</v>
      </c>
      <c r="G137" s="41">
        <v>10</v>
      </c>
      <c r="H137" s="41">
        <v>32</v>
      </c>
      <c r="I137" s="41">
        <v>20</v>
      </c>
      <c r="J137" s="41">
        <v>27</v>
      </c>
      <c r="K137" s="41">
        <v>56</v>
      </c>
      <c r="L137" s="52">
        <v>530</v>
      </c>
      <c r="M137" s="5"/>
      <c r="N137" s="5"/>
      <c r="O137" s="5"/>
      <c r="P137" s="5"/>
      <c r="Q137" s="5"/>
      <c r="R137" s="5"/>
      <c r="S137" s="5"/>
      <c r="T137" s="5"/>
    </row>
    <row r="138" spans="1:20" customFormat="1" x14ac:dyDescent="0.25">
      <c r="A138" s="67" t="s">
        <v>673</v>
      </c>
      <c r="B138" s="40" t="s">
        <v>451</v>
      </c>
      <c r="C138" s="40" t="s">
        <v>273</v>
      </c>
      <c r="D138" s="40" t="s">
        <v>2</v>
      </c>
      <c r="E138" s="41">
        <v>78</v>
      </c>
      <c r="F138" s="41">
        <v>13</v>
      </c>
      <c r="G138" s="41">
        <v>17</v>
      </c>
      <c r="H138" s="41">
        <v>87</v>
      </c>
      <c r="I138" s="41">
        <v>44</v>
      </c>
      <c r="J138" s="41">
        <v>31</v>
      </c>
      <c r="K138" s="41">
        <v>8575</v>
      </c>
      <c r="L138" s="52">
        <v>1014</v>
      </c>
      <c r="N138" s="26"/>
      <c r="O138" s="26"/>
      <c r="P138" s="26"/>
      <c r="Q138" s="26"/>
      <c r="R138" s="26"/>
      <c r="S138" s="26"/>
      <c r="T138" s="26"/>
    </row>
    <row r="139" spans="1:20" customFormat="1" x14ac:dyDescent="0.25">
      <c r="A139" s="68" t="s">
        <v>674</v>
      </c>
      <c r="B139" s="42" t="s">
        <v>451</v>
      </c>
      <c r="C139" s="42" t="s">
        <v>273</v>
      </c>
      <c r="D139" s="42" t="s">
        <v>2</v>
      </c>
      <c r="E139" s="43">
        <v>69</v>
      </c>
      <c r="F139" s="43">
        <v>13</v>
      </c>
      <c r="G139" s="43">
        <v>26</v>
      </c>
      <c r="H139" s="43">
        <v>87</v>
      </c>
      <c r="I139" s="43">
        <v>30</v>
      </c>
      <c r="J139" s="43">
        <v>12</v>
      </c>
      <c r="K139" s="43">
        <v>7831</v>
      </c>
      <c r="L139" s="53">
        <v>979</v>
      </c>
      <c r="N139" s="26"/>
      <c r="O139" s="26"/>
      <c r="P139" s="26"/>
      <c r="Q139" s="26"/>
      <c r="R139" s="26"/>
      <c r="S139" s="26"/>
      <c r="T139" s="26"/>
    </row>
    <row r="140" spans="1:20" customFormat="1" x14ac:dyDescent="0.25">
      <c r="A140" s="67" t="s">
        <v>681</v>
      </c>
      <c r="B140" s="40" t="s">
        <v>451</v>
      </c>
      <c r="C140" s="40" t="s">
        <v>273</v>
      </c>
      <c r="D140" s="40" t="s">
        <v>2</v>
      </c>
      <c r="E140" s="41">
        <v>57</v>
      </c>
      <c r="F140" s="41">
        <v>13</v>
      </c>
      <c r="G140" s="41">
        <v>18</v>
      </c>
      <c r="H140" s="41">
        <v>102</v>
      </c>
      <c r="I140" s="41">
        <v>33</v>
      </c>
      <c r="J140" s="41">
        <v>13</v>
      </c>
      <c r="K140" s="41">
        <v>9156</v>
      </c>
      <c r="L140" s="52">
        <v>778</v>
      </c>
      <c r="M140" s="5"/>
      <c r="N140" s="5"/>
      <c r="O140" s="5"/>
      <c r="P140" s="5"/>
      <c r="Q140" s="5"/>
      <c r="R140" s="5"/>
      <c r="S140" s="5"/>
      <c r="T140" s="5"/>
    </row>
    <row r="141" spans="1:20" customFormat="1" x14ac:dyDescent="0.25">
      <c r="A141" s="68" t="s">
        <v>684</v>
      </c>
      <c r="B141" s="42" t="s">
        <v>451</v>
      </c>
      <c r="C141" s="42" t="s">
        <v>273</v>
      </c>
      <c r="D141" s="42" t="s">
        <v>2</v>
      </c>
      <c r="E141" s="43">
        <v>65</v>
      </c>
      <c r="F141" s="43">
        <v>13</v>
      </c>
      <c r="G141" s="43">
        <v>18</v>
      </c>
      <c r="H141" s="43">
        <v>58</v>
      </c>
      <c r="I141" s="43">
        <v>55</v>
      </c>
      <c r="J141" s="43">
        <v>30</v>
      </c>
      <c r="K141" s="43">
        <v>6190</v>
      </c>
      <c r="L141" s="53">
        <v>738</v>
      </c>
      <c r="M141" s="5"/>
      <c r="N141" s="5"/>
      <c r="O141" s="5"/>
      <c r="P141" s="5"/>
      <c r="Q141" s="5"/>
      <c r="R141" s="5"/>
      <c r="S141" s="5"/>
      <c r="T141" s="5"/>
    </row>
    <row r="142" spans="1:20" customFormat="1" x14ac:dyDescent="0.25">
      <c r="A142" s="68" t="s">
        <v>685</v>
      </c>
      <c r="B142" s="42" t="s">
        <v>451</v>
      </c>
      <c r="C142" s="42" t="s">
        <v>273</v>
      </c>
      <c r="D142" s="42" t="s">
        <v>2</v>
      </c>
      <c r="E142" s="43">
        <v>47</v>
      </c>
      <c r="F142" s="43">
        <v>12</v>
      </c>
      <c r="G142" s="43">
        <v>6</v>
      </c>
      <c r="H142" s="43">
        <v>93</v>
      </c>
      <c r="I142" s="43">
        <v>27</v>
      </c>
      <c r="J142" s="43">
        <v>11</v>
      </c>
      <c r="K142" s="43">
        <v>2295</v>
      </c>
      <c r="L142" s="53">
        <v>629</v>
      </c>
      <c r="N142" s="26"/>
      <c r="O142" s="26"/>
      <c r="P142" s="26"/>
      <c r="Q142" s="26"/>
      <c r="R142" s="26"/>
      <c r="S142" s="26"/>
      <c r="T142" s="26"/>
    </row>
    <row r="143" spans="1:20" customFormat="1" x14ac:dyDescent="0.25">
      <c r="A143" s="68" t="s">
        <v>397</v>
      </c>
      <c r="B143" s="42" t="s">
        <v>35</v>
      </c>
      <c r="C143" s="42" t="s">
        <v>273</v>
      </c>
      <c r="D143" s="42" t="s">
        <v>2</v>
      </c>
      <c r="E143" s="43">
        <v>42</v>
      </c>
      <c r="F143" s="43">
        <v>12</v>
      </c>
      <c r="G143" s="43">
        <v>16</v>
      </c>
      <c r="H143" s="43">
        <v>101</v>
      </c>
      <c r="I143" s="43">
        <v>25</v>
      </c>
      <c r="J143" s="43">
        <v>10</v>
      </c>
      <c r="K143" s="43">
        <v>0</v>
      </c>
      <c r="L143" s="53">
        <v>396</v>
      </c>
      <c r="M143" s="5"/>
      <c r="N143" s="5"/>
      <c r="O143" s="5"/>
      <c r="P143" s="5"/>
      <c r="Q143" s="5"/>
      <c r="R143" s="5"/>
      <c r="S143" s="5"/>
      <c r="T143" s="5"/>
    </row>
    <row r="144" spans="1:20" customFormat="1" x14ac:dyDescent="0.25">
      <c r="A144" s="67" t="s">
        <v>686</v>
      </c>
      <c r="B144" s="40" t="s">
        <v>451</v>
      </c>
      <c r="C144" s="40" t="s">
        <v>273</v>
      </c>
      <c r="D144" s="40" t="s">
        <v>2</v>
      </c>
      <c r="E144" s="41">
        <v>70</v>
      </c>
      <c r="F144" s="41">
        <v>12</v>
      </c>
      <c r="G144" s="41">
        <v>13</v>
      </c>
      <c r="H144" s="41">
        <v>86</v>
      </c>
      <c r="I144" s="41">
        <v>52</v>
      </c>
      <c r="J144" s="41">
        <v>26</v>
      </c>
      <c r="K144" s="41">
        <v>6909</v>
      </c>
      <c r="L144" s="52">
        <v>944</v>
      </c>
      <c r="N144" s="26"/>
      <c r="O144" s="26"/>
      <c r="P144" s="26"/>
      <c r="Q144" s="26"/>
      <c r="R144" s="26"/>
      <c r="S144" s="26"/>
      <c r="T144" s="26"/>
    </row>
    <row r="145" spans="1:20" customFormat="1" x14ac:dyDescent="0.25">
      <c r="A145" s="67" t="s">
        <v>688</v>
      </c>
      <c r="B145" s="40" t="s">
        <v>451</v>
      </c>
      <c r="C145" s="40" t="s">
        <v>273</v>
      </c>
      <c r="D145" s="40" t="s">
        <v>2</v>
      </c>
      <c r="E145" s="41">
        <v>56</v>
      </c>
      <c r="F145" s="41">
        <v>12</v>
      </c>
      <c r="G145" s="41">
        <v>18</v>
      </c>
      <c r="H145" s="41">
        <v>48</v>
      </c>
      <c r="I145" s="41">
        <v>15</v>
      </c>
      <c r="J145" s="41">
        <v>10</v>
      </c>
      <c r="K145" s="41">
        <v>5</v>
      </c>
      <c r="L145" s="52">
        <v>613</v>
      </c>
      <c r="M145" s="5"/>
      <c r="N145" s="5"/>
      <c r="O145" s="5"/>
      <c r="P145" s="5"/>
      <c r="Q145" s="5"/>
      <c r="R145" s="5"/>
      <c r="S145" s="5"/>
      <c r="T145" s="5"/>
    </row>
    <row r="146" spans="1:20" customFormat="1" x14ac:dyDescent="0.25">
      <c r="A146" s="67" t="s">
        <v>690</v>
      </c>
      <c r="B146" s="40" t="s">
        <v>451</v>
      </c>
      <c r="C146" s="40" t="s">
        <v>273</v>
      </c>
      <c r="D146" s="40" t="s">
        <v>2</v>
      </c>
      <c r="E146" s="41">
        <v>39</v>
      </c>
      <c r="F146" s="41">
        <v>12</v>
      </c>
      <c r="G146" s="41">
        <v>14</v>
      </c>
      <c r="H146" s="41">
        <v>63</v>
      </c>
      <c r="I146" s="41">
        <v>38</v>
      </c>
      <c r="J146" s="41">
        <v>21</v>
      </c>
      <c r="K146" s="41">
        <v>4663</v>
      </c>
      <c r="L146" s="52">
        <v>696</v>
      </c>
      <c r="M146" s="5"/>
      <c r="N146" s="5"/>
      <c r="O146" s="5"/>
      <c r="P146" s="5"/>
      <c r="Q146" s="5"/>
      <c r="R146" s="5"/>
      <c r="S146" s="5"/>
      <c r="T146" s="5"/>
    </row>
    <row r="147" spans="1:20" customFormat="1" x14ac:dyDescent="0.25">
      <c r="A147" s="68" t="s">
        <v>691</v>
      </c>
      <c r="B147" s="42" t="s">
        <v>451</v>
      </c>
      <c r="C147" s="42" t="s">
        <v>273</v>
      </c>
      <c r="D147" s="42" t="s">
        <v>2</v>
      </c>
      <c r="E147" s="43">
        <v>74</v>
      </c>
      <c r="F147" s="43">
        <v>12</v>
      </c>
      <c r="G147" s="43">
        <v>30</v>
      </c>
      <c r="H147" s="43">
        <v>51</v>
      </c>
      <c r="I147" s="43">
        <v>34</v>
      </c>
      <c r="J147" s="43">
        <v>17</v>
      </c>
      <c r="K147" s="43">
        <v>7966</v>
      </c>
      <c r="L147" s="53">
        <v>771</v>
      </c>
      <c r="M147" s="5"/>
      <c r="N147" s="5"/>
      <c r="O147" s="5"/>
      <c r="P147" s="5"/>
      <c r="Q147" s="5"/>
      <c r="R147" s="5"/>
      <c r="S147" s="5"/>
      <c r="T147" s="5"/>
    </row>
    <row r="148" spans="1:20" customFormat="1" x14ac:dyDescent="0.25">
      <c r="A148" s="68" t="s">
        <v>694</v>
      </c>
      <c r="B148" s="42" t="s">
        <v>451</v>
      </c>
      <c r="C148" s="42" t="s">
        <v>273</v>
      </c>
      <c r="D148" s="42" t="s">
        <v>2</v>
      </c>
      <c r="E148" s="43">
        <v>78</v>
      </c>
      <c r="F148" s="43">
        <v>12</v>
      </c>
      <c r="G148" s="43">
        <v>19</v>
      </c>
      <c r="H148" s="43">
        <v>72</v>
      </c>
      <c r="I148" s="43">
        <v>43</v>
      </c>
      <c r="J148" s="43">
        <v>39</v>
      </c>
      <c r="K148" s="43">
        <v>1356</v>
      </c>
      <c r="L148" s="53">
        <v>846</v>
      </c>
      <c r="N148" s="26"/>
      <c r="O148" s="26"/>
      <c r="P148" s="26"/>
      <c r="Q148" s="26"/>
      <c r="R148" s="26"/>
      <c r="S148" s="26"/>
      <c r="T148" s="26"/>
    </row>
    <row r="149" spans="1:20" customFormat="1" x14ac:dyDescent="0.25">
      <c r="A149" s="68" t="s">
        <v>696</v>
      </c>
      <c r="B149" s="42" t="s">
        <v>451</v>
      </c>
      <c r="C149" s="42" t="s">
        <v>273</v>
      </c>
      <c r="D149" s="42" t="s">
        <v>2</v>
      </c>
      <c r="E149" s="43">
        <v>44</v>
      </c>
      <c r="F149" s="43">
        <v>12</v>
      </c>
      <c r="G149" s="43">
        <v>9</v>
      </c>
      <c r="H149" s="43">
        <v>53</v>
      </c>
      <c r="I149" s="43">
        <v>25</v>
      </c>
      <c r="J149" s="43">
        <v>12</v>
      </c>
      <c r="K149" s="43">
        <v>3818</v>
      </c>
      <c r="L149" s="53">
        <v>617</v>
      </c>
      <c r="M149" s="5"/>
      <c r="N149" s="5"/>
      <c r="O149" s="5"/>
      <c r="P149" s="5"/>
      <c r="Q149" s="5"/>
      <c r="R149" s="5"/>
      <c r="S149" s="5"/>
      <c r="T149" s="5"/>
    </row>
    <row r="150" spans="1:20" customFormat="1" x14ac:dyDescent="0.25">
      <c r="A150" s="67" t="s">
        <v>701</v>
      </c>
      <c r="B150" s="40" t="s">
        <v>451</v>
      </c>
      <c r="C150" s="40" t="s">
        <v>273</v>
      </c>
      <c r="D150" s="40" t="s">
        <v>2</v>
      </c>
      <c r="E150" s="41">
        <v>36</v>
      </c>
      <c r="F150" s="41">
        <v>11</v>
      </c>
      <c r="G150" s="41">
        <v>6</v>
      </c>
      <c r="H150" s="41">
        <v>29</v>
      </c>
      <c r="I150" s="41">
        <v>9</v>
      </c>
      <c r="J150" s="41">
        <v>14</v>
      </c>
      <c r="K150" s="41">
        <v>0</v>
      </c>
      <c r="L150" s="52">
        <v>385</v>
      </c>
      <c r="N150" s="26"/>
      <c r="O150" s="26"/>
      <c r="P150" s="26"/>
      <c r="Q150" s="26"/>
      <c r="R150" s="26"/>
      <c r="S150" s="26"/>
      <c r="T150" s="26"/>
    </row>
    <row r="151" spans="1:20" customFormat="1" x14ac:dyDescent="0.25">
      <c r="A151" s="68" t="s">
        <v>702</v>
      </c>
      <c r="B151" s="42" t="s">
        <v>451</v>
      </c>
      <c r="C151" s="42" t="s">
        <v>273</v>
      </c>
      <c r="D151" s="42" t="s">
        <v>2</v>
      </c>
      <c r="E151" s="43">
        <v>41</v>
      </c>
      <c r="F151" s="43">
        <v>11</v>
      </c>
      <c r="G151" s="43">
        <v>8</v>
      </c>
      <c r="H151" s="43">
        <v>30</v>
      </c>
      <c r="I151" s="43">
        <v>18</v>
      </c>
      <c r="J151" s="43">
        <v>14</v>
      </c>
      <c r="K151" s="43">
        <v>89</v>
      </c>
      <c r="L151" s="53">
        <v>437</v>
      </c>
      <c r="M151" s="5"/>
      <c r="N151" s="5"/>
      <c r="O151" s="5"/>
      <c r="P151" s="5"/>
      <c r="Q151" s="5"/>
      <c r="R151" s="5"/>
      <c r="S151" s="5"/>
      <c r="T151" s="5"/>
    </row>
    <row r="152" spans="1:20" customFormat="1" x14ac:dyDescent="0.25">
      <c r="A152" s="67" t="s">
        <v>398</v>
      </c>
      <c r="B152" s="40" t="s">
        <v>31</v>
      </c>
      <c r="C152" s="40" t="s">
        <v>273</v>
      </c>
      <c r="D152" s="40" t="s">
        <v>2</v>
      </c>
      <c r="E152" s="41">
        <v>22</v>
      </c>
      <c r="F152" s="41">
        <v>11</v>
      </c>
      <c r="G152" s="41">
        <v>8</v>
      </c>
      <c r="H152" s="41">
        <v>9</v>
      </c>
      <c r="I152" s="41">
        <v>6</v>
      </c>
      <c r="J152" s="41">
        <v>7</v>
      </c>
      <c r="K152" s="41">
        <v>692</v>
      </c>
      <c r="L152" s="52">
        <v>329</v>
      </c>
      <c r="M152" s="5"/>
      <c r="N152" s="5"/>
      <c r="O152" s="5"/>
      <c r="P152" s="5"/>
      <c r="Q152" s="5"/>
      <c r="R152" s="5"/>
      <c r="S152" s="5"/>
      <c r="T152" s="5"/>
    </row>
    <row r="153" spans="1:20" customFormat="1" x14ac:dyDescent="0.25">
      <c r="A153" s="67" t="s">
        <v>704</v>
      </c>
      <c r="B153" s="40" t="s">
        <v>451</v>
      </c>
      <c r="C153" s="40" t="s">
        <v>273</v>
      </c>
      <c r="D153" s="40" t="s">
        <v>2</v>
      </c>
      <c r="E153" s="41">
        <v>64</v>
      </c>
      <c r="F153" s="41">
        <v>11</v>
      </c>
      <c r="G153" s="41">
        <v>0</v>
      </c>
      <c r="H153" s="41">
        <v>38</v>
      </c>
      <c r="I153" s="41">
        <v>33</v>
      </c>
      <c r="J153" s="41">
        <v>18</v>
      </c>
      <c r="K153" s="41">
        <v>6760</v>
      </c>
      <c r="L153" s="52">
        <v>775</v>
      </c>
      <c r="M153" s="5"/>
      <c r="N153" s="5"/>
      <c r="O153" s="5"/>
      <c r="P153" s="5"/>
      <c r="Q153" s="5"/>
      <c r="R153" s="5"/>
      <c r="S153" s="5"/>
      <c r="T153" s="5"/>
    </row>
    <row r="154" spans="1:20" customFormat="1" x14ac:dyDescent="0.25">
      <c r="A154" s="67" t="s">
        <v>713</v>
      </c>
      <c r="B154" s="40" t="s">
        <v>451</v>
      </c>
      <c r="C154" s="40" t="s">
        <v>273</v>
      </c>
      <c r="D154" s="40" t="s">
        <v>2</v>
      </c>
      <c r="E154" s="41">
        <v>41</v>
      </c>
      <c r="F154" s="41">
        <v>10</v>
      </c>
      <c r="G154" s="41">
        <v>15</v>
      </c>
      <c r="H154" s="41">
        <v>77</v>
      </c>
      <c r="I154" s="41">
        <v>22</v>
      </c>
      <c r="J154" s="41">
        <v>15</v>
      </c>
      <c r="K154" s="41">
        <v>4713</v>
      </c>
      <c r="L154" s="52">
        <v>517</v>
      </c>
      <c r="M154" s="5"/>
      <c r="N154" s="5"/>
      <c r="O154" s="5"/>
      <c r="P154" s="5"/>
      <c r="Q154" s="5"/>
      <c r="R154" s="5"/>
      <c r="S154" s="5"/>
      <c r="T154" s="5"/>
    </row>
    <row r="155" spans="1:20" customFormat="1" x14ac:dyDescent="0.25">
      <c r="A155" s="68" t="s">
        <v>714</v>
      </c>
      <c r="B155" s="42" t="s">
        <v>451</v>
      </c>
      <c r="C155" s="42" t="s">
        <v>273</v>
      </c>
      <c r="D155" s="42" t="s">
        <v>2</v>
      </c>
      <c r="E155" s="43">
        <v>28</v>
      </c>
      <c r="F155" s="43">
        <v>10</v>
      </c>
      <c r="G155" s="43">
        <v>15</v>
      </c>
      <c r="H155" s="43">
        <v>52</v>
      </c>
      <c r="I155" s="43">
        <v>14</v>
      </c>
      <c r="J155" s="43">
        <v>6</v>
      </c>
      <c r="K155" s="43">
        <v>2149</v>
      </c>
      <c r="L155" s="53">
        <v>310</v>
      </c>
      <c r="M155" s="5"/>
      <c r="N155" s="5"/>
      <c r="O155" s="5"/>
      <c r="P155" s="5"/>
      <c r="Q155" s="5"/>
      <c r="R155" s="5"/>
      <c r="S155" s="5"/>
      <c r="T155" s="5"/>
    </row>
    <row r="156" spans="1:20" customFormat="1" x14ac:dyDescent="0.25">
      <c r="A156" s="67" t="s">
        <v>716</v>
      </c>
      <c r="B156" s="40" t="s">
        <v>451</v>
      </c>
      <c r="C156" s="40" t="s">
        <v>273</v>
      </c>
      <c r="D156" s="40" t="s">
        <v>2</v>
      </c>
      <c r="E156" s="41">
        <v>43</v>
      </c>
      <c r="F156" s="41">
        <v>10</v>
      </c>
      <c r="G156" s="41">
        <v>8</v>
      </c>
      <c r="H156" s="41">
        <v>33</v>
      </c>
      <c r="I156" s="41">
        <v>18</v>
      </c>
      <c r="J156" s="41">
        <v>12</v>
      </c>
      <c r="K156" s="41">
        <v>1444</v>
      </c>
      <c r="L156" s="52">
        <v>415</v>
      </c>
      <c r="M156" s="5"/>
      <c r="N156" s="5"/>
      <c r="O156" s="5"/>
      <c r="P156" s="5"/>
      <c r="Q156" s="5"/>
      <c r="R156" s="5"/>
      <c r="S156" s="5"/>
      <c r="T156" s="5"/>
    </row>
    <row r="157" spans="1:20" customFormat="1" x14ac:dyDescent="0.25">
      <c r="A157" s="68" t="s">
        <v>719</v>
      </c>
      <c r="B157" s="42" t="s">
        <v>451</v>
      </c>
      <c r="C157" s="42" t="s">
        <v>273</v>
      </c>
      <c r="D157" s="42" t="s">
        <v>2</v>
      </c>
      <c r="E157" s="43">
        <v>39</v>
      </c>
      <c r="F157" s="43">
        <v>10</v>
      </c>
      <c r="G157" s="43">
        <v>4</v>
      </c>
      <c r="H157" s="43">
        <v>33</v>
      </c>
      <c r="I157" s="43">
        <v>21</v>
      </c>
      <c r="J157" s="43">
        <v>12</v>
      </c>
      <c r="K157" s="43">
        <v>2916</v>
      </c>
      <c r="L157" s="53">
        <v>410</v>
      </c>
      <c r="M157" s="5"/>
      <c r="N157" s="5"/>
      <c r="O157" s="5"/>
      <c r="P157" s="5"/>
      <c r="Q157" s="5"/>
      <c r="R157" s="5"/>
      <c r="S157" s="5"/>
      <c r="T157" s="5"/>
    </row>
    <row r="158" spans="1:20" customFormat="1" x14ac:dyDescent="0.25">
      <c r="A158" s="67" t="s">
        <v>720</v>
      </c>
      <c r="B158" s="40" t="s">
        <v>451</v>
      </c>
      <c r="C158" s="40" t="s">
        <v>273</v>
      </c>
      <c r="D158" s="40" t="s">
        <v>2</v>
      </c>
      <c r="E158" s="41">
        <v>36</v>
      </c>
      <c r="F158" s="41">
        <v>10</v>
      </c>
      <c r="G158" s="41">
        <v>4</v>
      </c>
      <c r="H158" s="41">
        <v>28</v>
      </c>
      <c r="I158" s="41">
        <v>12</v>
      </c>
      <c r="J158" s="41">
        <v>4</v>
      </c>
      <c r="K158" s="41">
        <v>531</v>
      </c>
      <c r="L158" s="52">
        <v>295</v>
      </c>
      <c r="M158" s="5"/>
      <c r="N158" s="5"/>
      <c r="O158" s="5"/>
      <c r="P158" s="5"/>
      <c r="Q158" s="5"/>
      <c r="R158" s="5"/>
      <c r="S158" s="5"/>
      <c r="T158" s="5"/>
    </row>
    <row r="159" spans="1:20" customFormat="1" x14ac:dyDescent="0.25">
      <c r="A159" s="68" t="s">
        <v>721</v>
      </c>
      <c r="B159" s="42" t="s">
        <v>451</v>
      </c>
      <c r="C159" s="42" t="s">
        <v>273</v>
      </c>
      <c r="D159" s="42" t="s">
        <v>2</v>
      </c>
      <c r="E159" s="43">
        <v>47</v>
      </c>
      <c r="F159" s="43">
        <v>10</v>
      </c>
      <c r="G159" s="43">
        <v>9</v>
      </c>
      <c r="H159" s="43">
        <v>66</v>
      </c>
      <c r="I159" s="43">
        <v>18</v>
      </c>
      <c r="J159" s="43">
        <v>14</v>
      </c>
      <c r="K159" s="43">
        <v>3761</v>
      </c>
      <c r="L159" s="53">
        <v>501</v>
      </c>
      <c r="M159" s="5"/>
      <c r="N159" s="5"/>
      <c r="O159" s="5"/>
      <c r="P159" s="5"/>
      <c r="Q159" s="5"/>
      <c r="R159" s="5"/>
      <c r="S159" s="5"/>
      <c r="T159" s="5"/>
    </row>
    <row r="160" spans="1:20" customFormat="1" x14ac:dyDescent="0.25">
      <c r="A160" s="68" t="s">
        <v>730</v>
      </c>
      <c r="B160" s="42" t="s">
        <v>451</v>
      </c>
      <c r="C160" s="42" t="s">
        <v>273</v>
      </c>
      <c r="D160" s="42" t="s">
        <v>2</v>
      </c>
      <c r="E160" s="43">
        <v>70</v>
      </c>
      <c r="F160" s="43">
        <v>9</v>
      </c>
      <c r="G160" s="43">
        <v>33</v>
      </c>
      <c r="H160" s="43">
        <v>92</v>
      </c>
      <c r="I160" s="43">
        <v>46</v>
      </c>
      <c r="J160" s="43">
        <v>33</v>
      </c>
      <c r="K160" s="43">
        <v>7012</v>
      </c>
      <c r="L160" s="53">
        <v>818</v>
      </c>
      <c r="M160" s="5"/>
      <c r="N160" s="5"/>
      <c r="O160" s="5"/>
      <c r="P160" s="5"/>
      <c r="Q160" s="5"/>
      <c r="R160" s="5"/>
      <c r="S160" s="5"/>
      <c r="T160" s="5"/>
    </row>
    <row r="161" spans="1:20" customFormat="1" x14ac:dyDescent="0.25">
      <c r="A161" s="68" t="s">
        <v>733</v>
      </c>
      <c r="B161" s="42" t="s">
        <v>451</v>
      </c>
      <c r="C161" s="42" t="s">
        <v>273</v>
      </c>
      <c r="D161" s="42" t="s">
        <v>2</v>
      </c>
      <c r="E161" s="43">
        <v>49</v>
      </c>
      <c r="F161" s="43">
        <v>9</v>
      </c>
      <c r="G161" s="43">
        <v>8</v>
      </c>
      <c r="H161" s="43">
        <v>40</v>
      </c>
      <c r="I161" s="43">
        <v>12</v>
      </c>
      <c r="J161" s="43">
        <v>13</v>
      </c>
      <c r="K161" s="43">
        <v>128</v>
      </c>
      <c r="L161" s="53">
        <v>593</v>
      </c>
      <c r="N161" s="26"/>
      <c r="O161" s="26"/>
      <c r="P161" s="26"/>
      <c r="Q161" s="26"/>
      <c r="R161" s="26"/>
      <c r="S161" s="26"/>
      <c r="T161" s="26"/>
    </row>
    <row r="162" spans="1:20" customFormat="1" x14ac:dyDescent="0.25">
      <c r="A162" s="67" t="s">
        <v>734</v>
      </c>
      <c r="B162" s="40" t="s">
        <v>451</v>
      </c>
      <c r="C162" s="40" t="s">
        <v>273</v>
      </c>
      <c r="D162" s="40" t="s">
        <v>2</v>
      </c>
      <c r="E162" s="41">
        <v>60</v>
      </c>
      <c r="F162" s="41">
        <v>9</v>
      </c>
      <c r="G162" s="41">
        <v>6</v>
      </c>
      <c r="H162" s="41">
        <v>70</v>
      </c>
      <c r="I162" s="41">
        <v>39</v>
      </c>
      <c r="J162" s="41">
        <v>10</v>
      </c>
      <c r="K162" s="41">
        <v>2768</v>
      </c>
      <c r="L162" s="52">
        <v>637</v>
      </c>
      <c r="N162" s="26"/>
      <c r="O162" s="26"/>
      <c r="P162" s="26"/>
      <c r="Q162" s="26"/>
      <c r="R162" s="26"/>
      <c r="S162" s="26"/>
      <c r="T162" s="26"/>
    </row>
    <row r="163" spans="1:20" customFormat="1" x14ac:dyDescent="0.25">
      <c r="A163" s="67" t="s">
        <v>736</v>
      </c>
      <c r="B163" s="40" t="s">
        <v>451</v>
      </c>
      <c r="C163" s="40" t="s">
        <v>273</v>
      </c>
      <c r="D163" s="40" t="s">
        <v>2</v>
      </c>
      <c r="E163" s="41">
        <v>52</v>
      </c>
      <c r="F163" s="41">
        <v>9</v>
      </c>
      <c r="G163" s="41">
        <v>2</v>
      </c>
      <c r="H163" s="41">
        <v>39</v>
      </c>
      <c r="I163" s="41">
        <v>7</v>
      </c>
      <c r="J163" s="41">
        <v>10</v>
      </c>
      <c r="K163" s="41">
        <v>3</v>
      </c>
      <c r="L163" s="52">
        <v>594</v>
      </c>
      <c r="M163" s="5"/>
      <c r="N163" s="5"/>
      <c r="O163" s="5"/>
      <c r="P163" s="5"/>
      <c r="Q163" s="5"/>
      <c r="R163" s="5"/>
      <c r="S163" s="5"/>
      <c r="T163" s="5"/>
    </row>
    <row r="164" spans="1:20" customFormat="1" x14ac:dyDescent="0.25">
      <c r="A164" s="68" t="s">
        <v>737</v>
      </c>
      <c r="B164" s="42" t="s">
        <v>451</v>
      </c>
      <c r="C164" s="42" t="s">
        <v>273</v>
      </c>
      <c r="D164" s="42" t="s">
        <v>2</v>
      </c>
      <c r="E164" s="43">
        <v>60</v>
      </c>
      <c r="F164" s="43">
        <v>9</v>
      </c>
      <c r="G164" s="43">
        <v>16</v>
      </c>
      <c r="H164" s="43">
        <v>72</v>
      </c>
      <c r="I164" s="43">
        <v>29</v>
      </c>
      <c r="J164" s="43">
        <v>17</v>
      </c>
      <c r="K164" s="43">
        <v>5194</v>
      </c>
      <c r="L164" s="53">
        <v>686</v>
      </c>
      <c r="M164" s="5"/>
      <c r="N164" s="5"/>
      <c r="O164" s="5"/>
      <c r="P164" s="5"/>
      <c r="Q164" s="5"/>
      <c r="R164" s="5"/>
      <c r="S164" s="5"/>
      <c r="T164" s="5"/>
    </row>
    <row r="165" spans="1:20" customFormat="1" x14ac:dyDescent="0.25">
      <c r="A165" s="67" t="s">
        <v>390</v>
      </c>
      <c r="B165" s="40" t="s">
        <v>31</v>
      </c>
      <c r="C165" s="40" t="s">
        <v>273</v>
      </c>
      <c r="D165" s="40" t="s">
        <v>2</v>
      </c>
      <c r="E165" s="41">
        <v>28</v>
      </c>
      <c r="F165" s="41">
        <v>9</v>
      </c>
      <c r="G165" s="41">
        <v>2</v>
      </c>
      <c r="H165" s="41">
        <v>14</v>
      </c>
      <c r="I165" s="41">
        <v>9</v>
      </c>
      <c r="J165" s="41">
        <v>9</v>
      </c>
      <c r="K165" s="41">
        <v>465</v>
      </c>
      <c r="L165" s="52">
        <v>330</v>
      </c>
      <c r="N165" s="26"/>
      <c r="O165" s="26"/>
      <c r="P165" s="26"/>
      <c r="Q165" s="26"/>
      <c r="R165" s="26"/>
      <c r="S165" s="26"/>
      <c r="T165" s="26"/>
    </row>
    <row r="166" spans="1:20" customFormat="1" x14ac:dyDescent="0.25">
      <c r="A166" s="68" t="s">
        <v>744</v>
      </c>
      <c r="B166" s="42" t="s">
        <v>451</v>
      </c>
      <c r="C166" s="42" t="s">
        <v>273</v>
      </c>
      <c r="D166" s="42" t="s">
        <v>2</v>
      </c>
      <c r="E166" s="43">
        <v>60</v>
      </c>
      <c r="F166" s="43">
        <v>8</v>
      </c>
      <c r="G166" s="43">
        <v>44</v>
      </c>
      <c r="H166" s="43">
        <v>93</v>
      </c>
      <c r="I166" s="43">
        <v>56</v>
      </c>
      <c r="J166" s="43">
        <v>18</v>
      </c>
      <c r="K166" s="43">
        <v>8104</v>
      </c>
      <c r="L166" s="53">
        <v>990</v>
      </c>
      <c r="M166" s="5"/>
      <c r="N166" s="5"/>
      <c r="O166" s="5"/>
      <c r="P166" s="5"/>
      <c r="Q166" s="5"/>
      <c r="R166" s="5"/>
      <c r="S166" s="5"/>
      <c r="T166" s="5"/>
    </row>
    <row r="167" spans="1:20" customFormat="1" x14ac:dyDescent="0.25">
      <c r="A167" s="67" t="s">
        <v>748</v>
      </c>
      <c r="B167" s="40" t="s">
        <v>451</v>
      </c>
      <c r="C167" s="40" t="s">
        <v>273</v>
      </c>
      <c r="D167" s="40" t="s">
        <v>2</v>
      </c>
      <c r="E167" s="41">
        <v>27</v>
      </c>
      <c r="F167" s="41">
        <v>8</v>
      </c>
      <c r="G167" s="41">
        <v>4</v>
      </c>
      <c r="H167" s="41">
        <v>10</v>
      </c>
      <c r="I167" s="41">
        <v>11</v>
      </c>
      <c r="J167" s="41">
        <v>5</v>
      </c>
      <c r="K167" s="41">
        <v>130</v>
      </c>
      <c r="L167" s="52">
        <v>306</v>
      </c>
      <c r="M167" s="5"/>
      <c r="N167" s="5"/>
      <c r="O167" s="5"/>
      <c r="P167" s="5"/>
      <c r="Q167" s="5"/>
      <c r="R167" s="5"/>
      <c r="S167" s="5"/>
      <c r="T167" s="5"/>
    </row>
    <row r="168" spans="1:20" customFormat="1" x14ac:dyDescent="0.25">
      <c r="A168" s="68" t="s">
        <v>749</v>
      </c>
      <c r="B168" s="42" t="s">
        <v>451</v>
      </c>
      <c r="C168" s="42" t="s">
        <v>273</v>
      </c>
      <c r="D168" s="42" t="s">
        <v>2</v>
      </c>
      <c r="E168" s="43">
        <v>53</v>
      </c>
      <c r="F168" s="43">
        <v>8</v>
      </c>
      <c r="G168" s="43">
        <v>16</v>
      </c>
      <c r="H168" s="43">
        <v>73</v>
      </c>
      <c r="I168" s="43">
        <v>18</v>
      </c>
      <c r="J168" s="43">
        <v>22</v>
      </c>
      <c r="K168" s="43">
        <v>3062</v>
      </c>
      <c r="L168" s="53">
        <v>653</v>
      </c>
      <c r="M168" s="5"/>
      <c r="N168" s="5"/>
      <c r="O168" s="5"/>
      <c r="P168" s="5"/>
      <c r="Q168" s="5"/>
      <c r="R168" s="5"/>
      <c r="S168" s="5"/>
      <c r="T168" s="5"/>
    </row>
    <row r="169" spans="1:20" customFormat="1" x14ac:dyDescent="0.25">
      <c r="A169" s="67" t="s">
        <v>406</v>
      </c>
      <c r="B169" s="40" t="s">
        <v>41</v>
      </c>
      <c r="C169" s="40" t="s">
        <v>273</v>
      </c>
      <c r="D169" s="40" t="s">
        <v>2</v>
      </c>
      <c r="E169" s="41">
        <v>33</v>
      </c>
      <c r="F169" s="41">
        <v>8</v>
      </c>
      <c r="G169" s="41">
        <v>0</v>
      </c>
      <c r="H169" s="41">
        <v>3</v>
      </c>
      <c r="I169" s="41">
        <v>10</v>
      </c>
      <c r="J169" s="41">
        <v>23</v>
      </c>
      <c r="K169" s="41">
        <v>0</v>
      </c>
      <c r="L169" s="52">
        <v>372</v>
      </c>
      <c r="M169" s="5"/>
      <c r="N169" s="5"/>
      <c r="O169" s="5"/>
      <c r="P169" s="5"/>
      <c r="Q169" s="5"/>
      <c r="R169" s="5"/>
      <c r="S169" s="5"/>
      <c r="T169" s="5"/>
    </row>
    <row r="170" spans="1:20" customFormat="1" x14ac:dyDescent="0.25">
      <c r="A170" s="67" t="s">
        <v>765</v>
      </c>
      <c r="B170" s="40" t="s">
        <v>451</v>
      </c>
      <c r="C170" s="40" t="s">
        <v>273</v>
      </c>
      <c r="D170" s="40" t="s">
        <v>2</v>
      </c>
      <c r="E170" s="41">
        <v>47</v>
      </c>
      <c r="F170" s="41">
        <v>7</v>
      </c>
      <c r="G170" s="41">
        <v>8</v>
      </c>
      <c r="H170" s="41">
        <v>23</v>
      </c>
      <c r="I170" s="41">
        <v>19</v>
      </c>
      <c r="J170" s="41">
        <v>5</v>
      </c>
      <c r="K170" s="41">
        <v>126</v>
      </c>
      <c r="L170" s="52">
        <v>372</v>
      </c>
      <c r="M170" s="5"/>
      <c r="N170" s="5"/>
      <c r="O170" s="5"/>
      <c r="P170" s="5"/>
      <c r="Q170" s="5"/>
      <c r="R170" s="5"/>
      <c r="S170" s="5"/>
      <c r="T170" s="5"/>
    </row>
    <row r="171" spans="1:20" customFormat="1" x14ac:dyDescent="0.25">
      <c r="A171" s="68" t="s">
        <v>436</v>
      </c>
      <c r="B171" s="42" t="s">
        <v>35</v>
      </c>
      <c r="C171" s="42" t="s">
        <v>273</v>
      </c>
      <c r="D171" s="42" t="s">
        <v>2</v>
      </c>
      <c r="E171" s="43">
        <v>20</v>
      </c>
      <c r="F171" s="43">
        <v>7</v>
      </c>
      <c r="G171" s="43">
        <v>2</v>
      </c>
      <c r="H171" s="43">
        <v>16</v>
      </c>
      <c r="I171" s="43">
        <v>7</v>
      </c>
      <c r="J171" s="43">
        <v>12</v>
      </c>
      <c r="K171" s="43">
        <v>56</v>
      </c>
      <c r="L171" s="53">
        <v>288</v>
      </c>
      <c r="N171" s="26"/>
      <c r="O171" s="26"/>
      <c r="P171" s="26"/>
      <c r="Q171" s="26"/>
      <c r="R171" s="26"/>
      <c r="S171" s="26"/>
      <c r="T171" s="26"/>
    </row>
    <row r="172" spans="1:20" customFormat="1" hidden="1" x14ac:dyDescent="0.25">
      <c r="A172" s="67" t="s">
        <v>774</v>
      </c>
      <c r="B172" s="40" t="s">
        <v>451</v>
      </c>
      <c r="C172" s="40" t="s">
        <v>273</v>
      </c>
      <c r="D172" s="40" t="s">
        <v>2</v>
      </c>
      <c r="E172" s="41">
        <v>15</v>
      </c>
      <c r="F172" s="41">
        <v>7</v>
      </c>
      <c r="G172" s="41">
        <v>10</v>
      </c>
      <c r="H172" s="41">
        <v>11</v>
      </c>
      <c r="I172" s="41">
        <v>6</v>
      </c>
      <c r="J172" s="41">
        <v>12</v>
      </c>
      <c r="K172" s="41">
        <v>135</v>
      </c>
      <c r="L172" s="52">
        <v>249</v>
      </c>
      <c r="M172" s="5"/>
      <c r="N172" s="5"/>
      <c r="O172" s="5"/>
      <c r="P172" s="5"/>
      <c r="Q172" s="5"/>
      <c r="R172" s="5"/>
      <c r="S172" s="5"/>
      <c r="T172" s="5"/>
    </row>
    <row r="173" spans="1:20" customFormat="1" x14ac:dyDescent="0.25">
      <c r="A173" s="68" t="s">
        <v>783</v>
      </c>
      <c r="B173" s="42" t="s">
        <v>451</v>
      </c>
      <c r="C173" s="42" t="s">
        <v>273</v>
      </c>
      <c r="D173" s="42" t="s">
        <v>2</v>
      </c>
      <c r="E173" s="43">
        <v>47</v>
      </c>
      <c r="F173" s="43">
        <v>6</v>
      </c>
      <c r="G173" s="43">
        <v>10</v>
      </c>
      <c r="H173" s="43">
        <v>69</v>
      </c>
      <c r="I173" s="43">
        <v>20</v>
      </c>
      <c r="J173" s="43">
        <v>6</v>
      </c>
      <c r="K173" s="43">
        <v>1633</v>
      </c>
      <c r="L173" s="53">
        <v>423</v>
      </c>
      <c r="M173" s="5"/>
      <c r="N173" s="5"/>
      <c r="O173" s="5"/>
      <c r="P173" s="5"/>
      <c r="Q173" s="5"/>
      <c r="R173" s="5"/>
      <c r="S173" s="5"/>
      <c r="T173" s="5"/>
    </row>
    <row r="174" spans="1:20" customFormat="1" x14ac:dyDescent="0.25">
      <c r="A174" s="67" t="s">
        <v>784</v>
      </c>
      <c r="B174" s="40" t="s">
        <v>451</v>
      </c>
      <c r="C174" s="40" t="s">
        <v>273</v>
      </c>
      <c r="D174" s="40" t="s">
        <v>2</v>
      </c>
      <c r="E174" s="41">
        <v>23</v>
      </c>
      <c r="F174" s="41">
        <v>6</v>
      </c>
      <c r="G174" s="41">
        <v>8</v>
      </c>
      <c r="H174" s="41">
        <v>21</v>
      </c>
      <c r="I174" s="41">
        <v>12</v>
      </c>
      <c r="J174" s="41">
        <v>13</v>
      </c>
      <c r="K174" s="41">
        <v>869</v>
      </c>
      <c r="L174" s="52">
        <v>236</v>
      </c>
      <c r="M174" s="5"/>
      <c r="N174" s="5"/>
      <c r="O174" s="5"/>
      <c r="P174" s="5"/>
      <c r="Q174" s="5"/>
      <c r="R174" s="5"/>
      <c r="S174" s="5"/>
      <c r="T174" s="5"/>
    </row>
    <row r="175" spans="1:20" customFormat="1" x14ac:dyDescent="0.25">
      <c r="A175" s="68" t="s">
        <v>785</v>
      </c>
      <c r="B175" s="42" t="s">
        <v>451</v>
      </c>
      <c r="C175" s="42" t="s">
        <v>273</v>
      </c>
      <c r="D175" s="42" t="s">
        <v>2</v>
      </c>
      <c r="E175" s="43">
        <v>26</v>
      </c>
      <c r="F175" s="43">
        <v>6</v>
      </c>
      <c r="G175" s="43">
        <v>6</v>
      </c>
      <c r="H175" s="43">
        <v>33</v>
      </c>
      <c r="I175" s="43">
        <v>13</v>
      </c>
      <c r="J175" s="43">
        <v>8</v>
      </c>
      <c r="K175" s="43">
        <v>4883</v>
      </c>
      <c r="L175" s="53">
        <v>454</v>
      </c>
      <c r="N175" s="26"/>
      <c r="O175" s="26"/>
      <c r="P175" s="26"/>
      <c r="Q175" s="26"/>
      <c r="R175" s="26"/>
      <c r="S175" s="26"/>
      <c r="T175" s="26"/>
    </row>
    <row r="176" spans="1:20" customFormat="1" x14ac:dyDescent="0.25">
      <c r="A176" s="68" t="s">
        <v>789</v>
      </c>
      <c r="B176" s="42" t="s">
        <v>451</v>
      </c>
      <c r="C176" s="42" t="s">
        <v>273</v>
      </c>
      <c r="D176" s="42" t="s">
        <v>2</v>
      </c>
      <c r="E176" s="43">
        <v>40</v>
      </c>
      <c r="F176" s="43">
        <v>6</v>
      </c>
      <c r="G176" s="43">
        <v>26</v>
      </c>
      <c r="H176" s="43">
        <v>66</v>
      </c>
      <c r="I176" s="43">
        <v>20</v>
      </c>
      <c r="J176" s="43">
        <v>7</v>
      </c>
      <c r="K176" s="43">
        <v>2352</v>
      </c>
      <c r="L176" s="53">
        <v>363</v>
      </c>
      <c r="M176" s="5"/>
      <c r="N176" s="5"/>
      <c r="O176" s="5"/>
      <c r="P176" s="5"/>
      <c r="Q176" s="5"/>
      <c r="R176" s="5"/>
      <c r="S176" s="5"/>
      <c r="T176" s="5"/>
    </row>
    <row r="177" spans="1:20" customFormat="1" x14ac:dyDescent="0.25">
      <c r="A177" s="68" t="s">
        <v>791</v>
      </c>
      <c r="B177" s="42" t="s">
        <v>451</v>
      </c>
      <c r="C177" s="42" t="s">
        <v>273</v>
      </c>
      <c r="D177" s="42" t="s">
        <v>2</v>
      </c>
      <c r="E177" s="43">
        <v>43</v>
      </c>
      <c r="F177" s="43">
        <v>6</v>
      </c>
      <c r="G177" s="43">
        <v>75</v>
      </c>
      <c r="H177" s="43">
        <v>76</v>
      </c>
      <c r="I177" s="43">
        <v>16</v>
      </c>
      <c r="J177" s="43">
        <v>3</v>
      </c>
      <c r="K177" s="43">
        <v>31</v>
      </c>
      <c r="L177" s="53">
        <v>348</v>
      </c>
      <c r="N177" s="26"/>
      <c r="O177" s="26"/>
      <c r="P177" s="26"/>
      <c r="Q177" s="26"/>
      <c r="R177" s="26"/>
      <c r="S177" s="26"/>
      <c r="T177" s="26"/>
    </row>
    <row r="178" spans="1:20" customFormat="1" x14ac:dyDescent="0.25">
      <c r="A178" s="68" t="s">
        <v>394</v>
      </c>
      <c r="B178" s="42" t="s">
        <v>41</v>
      </c>
      <c r="C178" s="42" t="s">
        <v>273</v>
      </c>
      <c r="D178" s="42" t="s">
        <v>2</v>
      </c>
      <c r="E178" s="43">
        <v>42</v>
      </c>
      <c r="F178" s="43">
        <v>6</v>
      </c>
      <c r="G178" s="43">
        <v>29</v>
      </c>
      <c r="H178" s="43">
        <v>60</v>
      </c>
      <c r="I178" s="43">
        <v>8</v>
      </c>
      <c r="J178" s="43">
        <v>14</v>
      </c>
      <c r="K178" s="43">
        <v>1657</v>
      </c>
      <c r="L178" s="53">
        <v>450</v>
      </c>
      <c r="M178" s="5"/>
      <c r="N178" s="5"/>
      <c r="O178" s="5"/>
      <c r="P178" s="5"/>
      <c r="Q178" s="5"/>
      <c r="R178" s="5"/>
      <c r="S178" s="5"/>
      <c r="T178" s="5"/>
    </row>
    <row r="179" spans="1:20" customFormat="1" x14ac:dyDescent="0.25">
      <c r="A179" s="68" t="s">
        <v>806</v>
      </c>
      <c r="B179" s="42" t="s">
        <v>451</v>
      </c>
      <c r="C179" s="42" t="s">
        <v>273</v>
      </c>
      <c r="D179" s="42" t="s">
        <v>2</v>
      </c>
      <c r="E179" s="43">
        <v>21</v>
      </c>
      <c r="F179" s="43">
        <v>5</v>
      </c>
      <c r="G179" s="43">
        <v>2</v>
      </c>
      <c r="H179" s="43">
        <v>19</v>
      </c>
      <c r="I179" s="43">
        <v>9</v>
      </c>
      <c r="J179" s="43">
        <v>4</v>
      </c>
      <c r="K179" s="43">
        <v>2505</v>
      </c>
      <c r="L179" s="53">
        <v>253</v>
      </c>
      <c r="M179" s="5"/>
      <c r="N179" s="5"/>
      <c r="O179" s="5"/>
      <c r="P179" s="5"/>
      <c r="Q179" s="5"/>
      <c r="R179" s="5"/>
      <c r="S179" s="5"/>
      <c r="T179" s="5"/>
    </row>
    <row r="180" spans="1:20" customFormat="1" hidden="1" x14ac:dyDescent="0.25">
      <c r="A180" s="68" t="s">
        <v>808</v>
      </c>
      <c r="B180" s="42" t="s">
        <v>451</v>
      </c>
      <c r="C180" s="42" t="s">
        <v>273</v>
      </c>
      <c r="D180" s="42" t="s">
        <v>2</v>
      </c>
      <c r="E180" s="43">
        <v>13</v>
      </c>
      <c r="F180" s="43">
        <v>5</v>
      </c>
      <c r="G180" s="43">
        <v>6</v>
      </c>
      <c r="H180" s="43">
        <v>14</v>
      </c>
      <c r="I180" s="43">
        <v>2</v>
      </c>
      <c r="J180" s="43">
        <v>3</v>
      </c>
      <c r="K180" s="43">
        <v>0</v>
      </c>
      <c r="L180" s="53">
        <v>123</v>
      </c>
      <c r="N180" s="26"/>
      <c r="O180" s="26"/>
      <c r="P180" s="26"/>
      <c r="Q180" s="26"/>
      <c r="R180" s="26"/>
      <c r="S180" s="26"/>
      <c r="T180" s="26"/>
    </row>
    <row r="181" spans="1:20" customFormat="1" hidden="1" x14ac:dyDescent="0.25">
      <c r="A181" s="67" t="s">
        <v>809</v>
      </c>
      <c r="B181" s="40" t="s">
        <v>451</v>
      </c>
      <c r="C181" s="40" t="s">
        <v>273</v>
      </c>
      <c r="D181" s="40" t="s">
        <v>2</v>
      </c>
      <c r="E181" s="41">
        <v>11</v>
      </c>
      <c r="F181" s="41">
        <v>5</v>
      </c>
      <c r="G181" s="41">
        <v>2</v>
      </c>
      <c r="H181" s="41">
        <v>6</v>
      </c>
      <c r="I181" s="41">
        <v>4</v>
      </c>
      <c r="J181" s="41">
        <v>3</v>
      </c>
      <c r="K181" s="41">
        <v>487</v>
      </c>
      <c r="L181" s="52">
        <v>134</v>
      </c>
      <c r="M181" s="5"/>
      <c r="N181" s="5"/>
      <c r="O181" s="5"/>
      <c r="P181" s="5"/>
      <c r="Q181" s="5"/>
      <c r="R181" s="5"/>
      <c r="S181" s="5"/>
      <c r="T181" s="5"/>
    </row>
    <row r="182" spans="1:20" customFormat="1" x14ac:dyDescent="0.25">
      <c r="A182" s="67" t="s">
        <v>819</v>
      </c>
      <c r="B182" s="40" t="s">
        <v>451</v>
      </c>
      <c r="C182" s="40" t="s">
        <v>273</v>
      </c>
      <c r="D182" s="40" t="s">
        <v>2</v>
      </c>
      <c r="E182" s="41">
        <v>25</v>
      </c>
      <c r="F182" s="41">
        <v>5</v>
      </c>
      <c r="G182" s="41">
        <v>4</v>
      </c>
      <c r="H182" s="41">
        <v>11</v>
      </c>
      <c r="I182" s="41">
        <v>3</v>
      </c>
      <c r="J182" s="41">
        <v>6</v>
      </c>
      <c r="K182" s="41">
        <v>437</v>
      </c>
      <c r="L182" s="52">
        <v>252</v>
      </c>
      <c r="M182" s="5"/>
      <c r="N182" s="5"/>
      <c r="O182" s="5"/>
      <c r="P182" s="5"/>
      <c r="Q182" s="5"/>
      <c r="R182" s="5"/>
      <c r="S182" s="5"/>
      <c r="T182" s="5"/>
    </row>
    <row r="183" spans="1:20" customFormat="1" x14ac:dyDescent="0.25">
      <c r="A183" s="68" t="s">
        <v>822</v>
      </c>
      <c r="B183" s="42" t="s">
        <v>451</v>
      </c>
      <c r="C183" s="42" t="s">
        <v>273</v>
      </c>
      <c r="D183" s="42" t="s">
        <v>2</v>
      </c>
      <c r="E183" s="43">
        <v>32</v>
      </c>
      <c r="F183" s="43">
        <v>5</v>
      </c>
      <c r="G183" s="43">
        <v>14</v>
      </c>
      <c r="H183" s="43">
        <v>53</v>
      </c>
      <c r="I183" s="43">
        <v>17</v>
      </c>
      <c r="J183" s="43">
        <v>7</v>
      </c>
      <c r="K183" s="43">
        <v>3794</v>
      </c>
      <c r="L183" s="53">
        <v>359</v>
      </c>
      <c r="N183" s="26"/>
      <c r="O183" s="26"/>
      <c r="P183" s="26"/>
      <c r="Q183" s="26"/>
      <c r="R183" s="26"/>
      <c r="S183" s="26"/>
      <c r="T183" s="26"/>
    </row>
    <row r="184" spans="1:20" customFormat="1" x14ac:dyDescent="0.25">
      <c r="A184" s="67" t="s">
        <v>825</v>
      </c>
      <c r="B184" s="40" t="s">
        <v>451</v>
      </c>
      <c r="C184" s="40" t="s">
        <v>273</v>
      </c>
      <c r="D184" s="40" t="s">
        <v>2</v>
      </c>
      <c r="E184" s="41">
        <v>55</v>
      </c>
      <c r="F184" s="41">
        <v>4</v>
      </c>
      <c r="G184" s="41">
        <v>2</v>
      </c>
      <c r="H184" s="41">
        <v>25</v>
      </c>
      <c r="I184" s="41">
        <v>18</v>
      </c>
      <c r="J184" s="41">
        <v>13</v>
      </c>
      <c r="K184" s="41">
        <v>25</v>
      </c>
      <c r="L184" s="52">
        <v>496</v>
      </c>
      <c r="M184" s="5"/>
      <c r="N184" s="5"/>
      <c r="O184" s="5"/>
      <c r="P184" s="5"/>
      <c r="Q184" s="5"/>
      <c r="R184" s="5"/>
      <c r="S184" s="5"/>
      <c r="T184" s="5"/>
    </row>
    <row r="185" spans="1:20" customFormat="1" x14ac:dyDescent="0.25">
      <c r="A185" s="68" t="s">
        <v>826</v>
      </c>
      <c r="B185" s="42" t="s">
        <v>451</v>
      </c>
      <c r="C185" s="42" t="s">
        <v>273</v>
      </c>
      <c r="D185" s="42" t="s">
        <v>2</v>
      </c>
      <c r="E185" s="43">
        <v>23</v>
      </c>
      <c r="F185" s="43">
        <v>4</v>
      </c>
      <c r="G185" s="43">
        <v>6</v>
      </c>
      <c r="H185" s="43">
        <v>25</v>
      </c>
      <c r="I185" s="43">
        <v>16</v>
      </c>
      <c r="J185" s="43">
        <v>6</v>
      </c>
      <c r="K185" s="43">
        <v>1548</v>
      </c>
      <c r="L185" s="53">
        <v>300</v>
      </c>
      <c r="N185" s="26"/>
      <c r="O185" s="26"/>
      <c r="P185" s="26"/>
      <c r="Q185" s="26"/>
      <c r="R185" s="26"/>
      <c r="S185" s="26"/>
      <c r="T185" s="26"/>
    </row>
    <row r="186" spans="1:20" customFormat="1" x14ac:dyDescent="0.25">
      <c r="A186" s="68" t="s">
        <v>832</v>
      </c>
      <c r="B186" s="42" t="s">
        <v>451</v>
      </c>
      <c r="C186" s="42" t="s">
        <v>273</v>
      </c>
      <c r="D186" s="42" t="s">
        <v>2</v>
      </c>
      <c r="E186" s="43">
        <v>23</v>
      </c>
      <c r="F186" s="43">
        <v>4</v>
      </c>
      <c r="G186" s="43">
        <v>0</v>
      </c>
      <c r="H186" s="43">
        <v>9</v>
      </c>
      <c r="I186" s="43">
        <v>13</v>
      </c>
      <c r="J186" s="43">
        <v>6</v>
      </c>
      <c r="K186" s="43">
        <v>1226</v>
      </c>
      <c r="L186" s="53">
        <v>223</v>
      </c>
      <c r="M186" s="5"/>
      <c r="N186" s="5"/>
      <c r="O186" s="5"/>
      <c r="P186" s="5"/>
      <c r="Q186" s="5"/>
      <c r="R186" s="5"/>
      <c r="S186" s="5"/>
      <c r="T186" s="5"/>
    </row>
    <row r="187" spans="1:20" customFormat="1" hidden="1" x14ac:dyDescent="0.25">
      <c r="A187" s="68" t="s">
        <v>846</v>
      </c>
      <c r="B187" s="42" t="s">
        <v>451</v>
      </c>
      <c r="C187" s="42" t="s">
        <v>273</v>
      </c>
      <c r="D187" s="42" t="s">
        <v>2</v>
      </c>
      <c r="E187" s="43">
        <v>1</v>
      </c>
      <c r="F187" s="43">
        <v>3</v>
      </c>
      <c r="G187" s="43">
        <v>0</v>
      </c>
      <c r="H187" s="43">
        <v>1</v>
      </c>
      <c r="I187" s="43">
        <v>0</v>
      </c>
      <c r="J187" s="43">
        <v>0</v>
      </c>
      <c r="K187" s="43">
        <v>42</v>
      </c>
      <c r="L187" s="53">
        <v>11</v>
      </c>
      <c r="N187" s="26"/>
      <c r="O187" s="26"/>
      <c r="P187" s="26"/>
      <c r="Q187" s="26"/>
      <c r="R187" s="26"/>
      <c r="S187" s="26"/>
      <c r="T187" s="26"/>
    </row>
    <row r="188" spans="1:20" customFormat="1" hidden="1" x14ac:dyDescent="0.25">
      <c r="A188" s="67" t="s">
        <v>847</v>
      </c>
      <c r="B188" s="40" t="s">
        <v>451</v>
      </c>
      <c r="C188" s="40" t="s">
        <v>273</v>
      </c>
      <c r="D188" s="40" t="s">
        <v>2</v>
      </c>
      <c r="E188" s="41">
        <v>17</v>
      </c>
      <c r="F188" s="41">
        <v>3</v>
      </c>
      <c r="G188" s="41">
        <v>0</v>
      </c>
      <c r="H188" s="41">
        <v>13</v>
      </c>
      <c r="I188" s="41">
        <v>3</v>
      </c>
      <c r="J188" s="41">
        <v>5</v>
      </c>
      <c r="K188" s="41">
        <v>35</v>
      </c>
      <c r="L188" s="52">
        <v>142</v>
      </c>
      <c r="M188" s="5"/>
      <c r="N188" s="5"/>
      <c r="O188" s="5"/>
      <c r="P188" s="5"/>
      <c r="Q188" s="5"/>
      <c r="R188" s="5"/>
      <c r="S188" s="5"/>
      <c r="T188" s="5"/>
    </row>
    <row r="189" spans="1:20" customFormat="1" x14ac:dyDescent="0.25">
      <c r="A189" s="67" t="s">
        <v>849</v>
      </c>
      <c r="B189" s="40" t="s">
        <v>451</v>
      </c>
      <c r="C189" s="40" t="s">
        <v>273</v>
      </c>
      <c r="D189" s="40" t="s">
        <v>2</v>
      </c>
      <c r="E189" s="41">
        <v>20</v>
      </c>
      <c r="F189" s="41">
        <v>3</v>
      </c>
      <c r="G189" s="41">
        <v>6</v>
      </c>
      <c r="H189" s="41">
        <v>39</v>
      </c>
      <c r="I189" s="41">
        <v>5</v>
      </c>
      <c r="J189" s="41">
        <v>5</v>
      </c>
      <c r="K189" s="41">
        <v>245</v>
      </c>
      <c r="L189" s="52">
        <v>189</v>
      </c>
      <c r="M189" s="5"/>
      <c r="N189" s="5"/>
      <c r="O189" s="5"/>
      <c r="P189" s="5"/>
      <c r="Q189" s="5"/>
      <c r="R189" s="5"/>
      <c r="S189" s="5"/>
      <c r="T189" s="5"/>
    </row>
    <row r="190" spans="1:20" customFormat="1" x14ac:dyDescent="0.25">
      <c r="A190" s="68" t="s">
        <v>850</v>
      </c>
      <c r="B190" s="42" t="s">
        <v>451</v>
      </c>
      <c r="C190" s="42" t="s">
        <v>273</v>
      </c>
      <c r="D190" s="42" t="s">
        <v>2</v>
      </c>
      <c r="E190" s="43">
        <v>27</v>
      </c>
      <c r="F190" s="43">
        <v>3</v>
      </c>
      <c r="G190" s="43">
        <v>33</v>
      </c>
      <c r="H190" s="43">
        <v>29</v>
      </c>
      <c r="I190" s="43">
        <v>7</v>
      </c>
      <c r="J190" s="43">
        <v>6</v>
      </c>
      <c r="K190" s="43">
        <v>2450</v>
      </c>
      <c r="L190" s="53">
        <v>246</v>
      </c>
      <c r="N190" s="26"/>
      <c r="O190" s="26"/>
      <c r="P190" s="26"/>
      <c r="Q190" s="26"/>
      <c r="R190" s="26"/>
      <c r="S190" s="26"/>
      <c r="T190" s="26"/>
    </row>
    <row r="191" spans="1:20" customFormat="1" x14ac:dyDescent="0.25">
      <c r="A191" s="67" t="s">
        <v>853</v>
      </c>
      <c r="B191" s="40" t="s">
        <v>451</v>
      </c>
      <c r="C191" s="40" t="s">
        <v>273</v>
      </c>
      <c r="D191" s="40" t="s">
        <v>2</v>
      </c>
      <c r="E191" s="41">
        <v>27</v>
      </c>
      <c r="F191" s="41">
        <v>3</v>
      </c>
      <c r="G191" s="41">
        <v>14</v>
      </c>
      <c r="H191" s="41">
        <v>41</v>
      </c>
      <c r="I191" s="41">
        <v>11</v>
      </c>
      <c r="J191" s="41">
        <v>7</v>
      </c>
      <c r="K191" s="41">
        <v>284</v>
      </c>
      <c r="L191" s="52">
        <v>274</v>
      </c>
      <c r="M191" s="5"/>
      <c r="N191" s="5"/>
      <c r="O191" s="5"/>
      <c r="P191" s="5"/>
      <c r="Q191" s="5"/>
      <c r="R191" s="5"/>
      <c r="S191" s="5"/>
      <c r="T191" s="5"/>
    </row>
    <row r="192" spans="1:20" customFormat="1" hidden="1" x14ac:dyDescent="0.25">
      <c r="A192" s="68" t="s">
        <v>854</v>
      </c>
      <c r="B192" s="42" t="s">
        <v>451</v>
      </c>
      <c r="C192" s="42" t="s">
        <v>273</v>
      </c>
      <c r="D192" s="42" t="s">
        <v>2</v>
      </c>
      <c r="E192" s="43">
        <v>3</v>
      </c>
      <c r="F192" s="43">
        <v>3</v>
      </c>
      <c r="G192" s="43">
        <v>0</v>
      </c>
      <c r="H192" s="43">
        <v>4</v>
      </c>
      <c r="I192" s="43">
        <v>0</v>
      </c>
      <c r="J192" s="43">
        <v>0</v>
      </c>
      <c r="K192" s="43">
        <v>0</v>
      </c>
      <c r="L192" s="53">
        <v>23</v>
      </c>
      <c r="N192" s="26"/>
      <c r="O192" s="26"/>
      <c r="P192" s="26"/>
      <c r="Q192" s="26"/>
      <c r="R192" s="26"/>
      <c r="S192" s="26"/>
      <c r="T192" s="26"/>
    </row>
    <row r="193" spans="1:20" customFormat="1" x14ac:dyDescent="0.25">
      <c r="A193" s="67" t="s">
        <v>413</v>
      </c>
      <c r="B193" s="40" t="s">
        <v>37</v>
      </c>
      <c r="C193" s="40" t="s">
        <v>273</v>
      </c>
      <c r="D193" s="40" t="s">
        <v>2</v>
      </c>
      <c r="E193" s="41">
        <v>21</v>
      </c>
      <c r="F193" s="41">
        <v>3</v>
      </c>
      <c r="G193" s="41">
        <v>13</v>
      </c>
      <c r="H193" s="41">
        <v>41</v>
      </c>
      <c r="I193" s="41">
        <v>4</v>
      </c>
      <c r="J193" s="41">
        <v>12</v>
      </c>
      <c r="K193" s="41">
        <v>110</v>
      </c>
      <c r="L193" s="52">
        <v>256</v>
      </c>
      <c r="M193" s="5"/>
      <c r="N193" s="5"/>
      <c r="O193" s="5"/>
      <c r="P193" s="5"/>
      <c r="Q193" s="5"/>
      <c r="R193" s="5"/>
      <c r="S193" s="5"/>
      <c r="T193" s="5"/>
    </row>
    <row r="194" spans="1:20" customFormat="1" x14ac:dyDescent="0.25">
      <c r="A194" s="67" t="s">
        <v>856</v>
      </c>
      <c r="B194" s="40" t="s">
        <v>451</v>
      </c>
      <c r="C194" s="40" t="s">
        <v>273</v>
      </c>
      <c r="D194" s="40" t="s">
        <v>2</v>
      </c>
      <c r="E194" s="41">
        <v>26</v>
      </c>
      <c r="F194" s="41">
        <v>3</v>
      </c>
      <c r="G194" s="41">
        <v>19</v>
      </c>
      <c r="H194" s="41">
        <v>40</v>
      </c>
      <c r="I194" s="41">
        <v>8</v>
      </c>
      <c r="J194" s="41">
        <v>5</v>
      </c>
      <c r="K194" s="41">
        <v>1155</v>
      </c>
      <c r="L194" s="52">
        <v>230</v>
      </c>
      <c r="N194" s="26"/>
      <c r="O194" s="26"/>
      <c r="P194" s="26"/>
      <c r="Q194" s="26"/>
      <c r="R194" s="26"/>
      <c r="S194" s="26"/>
      <c r="T194" s="26"/>
    </row>
    <row r="195" spans="1:20" customFormat="1" hidden="1" x14ac:dyDescent="0.25">
      <c r="A195" s="67" t="s">
        <v>858</v>
      </c>
      <c r="B195" s="40" t="s">
        <v>451</v>
      </c>
      <c r="C195" s="40" t="s">
        <v>273</v>
      </c>
      <c r="D195" s="40" t="s">
        <v>2</v>
      </c>
      <c r="E195" s="41">
        <v>15</v>
      </c>
      <c r="F195" s="41">
        <v>3</v>
      </c>
      <c r="G195" s="41">
        <v>2</v>
      </c>
      <c r="H195" s="41">
        <v>14</v>
      </c>
      <c r="I195" s="41">
        <v>5</v>
      </c>
      <c r="J195" s="41">
        <v>5</v>
      </c>
      <c r="K195" s="41">
        <v>2</v>
      </c>
      <c r="L195" s="52">
        <v>122</v>
      </c>
      <c r="N195" s="26"/>
      <c r="O195" s="26"/>
      <c r="P195" s="26"/>
      <c r="Q195" s="26"/>
      <c r="R195" s="26"/>
      <c r="S195" s="26"/>
      <c r="T195" s="26"/>
    </row>
    <row r="196" spans="1:20" customFormat="1" hidden="1" x14ac:dyDescent="0.25">
      <c r="A196" s="67" t="s">
        <v>860</v>
      </c>
      <c r="B196" s="40" t="s">
        <v>451</v>
      </c>
      <c r="C196" s="40" t="s">
        <v>273</v>
      </c>
      <c r="D196" s="40" t="s">
        <v>2</v>
      </c>
      <c r="E196" s="41">
        <v>18</v>
      </c>
      <c r="F196" s="41">
        <v>2</v>
      </c>
      <c r="G196" s="41">
        <v>6</v>
      </c>
      <c r="H196" s="41">
        <v>22</v>
      </c>
      <c r="I196" s="41">
        <v>4</v>
      </c>
      <c r="J196" s="41">
        <v>6</v>
      </c>
      <c r="K196" s="41">
        <v>0</v>
      </c>
      <c r="L196" s="52">
        <v>220</v>
      </c>
      <c r="M196" s="5"/>
      <c r="N196" s="5"/>
      <c r="O196" s="5"/>
      <c r="P196" s="5"/>
      <c r="Q196" s="5"/>
      <c r="R196" s="5"/>
      <c r="S196" s="5"/>
      <c r="T196" s="5"/>
    </row>
    <row r="197" spans="1:20" customFormat="1" hidden="1" x14ac:dyDescent="0.25">
      <c r="A197" s="68" t="s">
        <v>404</v>
      </c>
      <c r="B197" s="42" t="s">
        <v>37</v>
      </c>
      <c r="C197" s="42" t="s">
        <v>273</v>
      </c>
      <c r="D197" s="42" t="s">
        <v>2</v>
      </c>
      <c r="E197" s="43">
        <v>7</v>
      </c>
      <c r="F197" s="43">
        <v>2</v>
      </c>
      <c r="G197" s="43">
        <v>2</v>
      </c>
      <c r="H197" s="43">
        <v>3</v>
      </c>
      <c r="I197" s="43">
        <v>2</v>
      </c>
      <c r="J197" s="43">
        <v>3</v>
      </c>
      <c r="K197" s="43">
        <v>0</v>
      </c>
      <c r="L197" s="53">
        <v>70</v>
      </c>
      <c r="M197" s="5"/>
      <c r="N197" s="5"/>
      <c r="O197" s="5"/>
      <c r="P197" s="5"/>
      <c r="Q197" s="5"/>
      <c r="R197" s="5"/>
      <c r="S197" s="5"/>
      <c r="T197" s="5"/>
    </row>
    <row r="198" spans="1:20" customFormat="1" hidden="1" x14ac:dyDescent="0.25">
      <c r="A198" s="67" t="s">
        <v>865</v>
      </c>
      <c r="B198" s="40" t="s">
        <v>451</v>
      </c>
      <c r="C198" s="40" t="s">
        <v>273</v>
      </c>
      <c r="D198" s="40" t="s">
        <v>2</v>
      </c>
      <c r="E198" s="41">
        <v>7</v>
      </c>
      <c r="F198" s="41">
        <v>2</v>
      </c>
      <c r="G198" s="41">
        <v>4</v>
      </c>
      <c r="H198" s="41">
        <v>14</v>
      </c>
      <c r="I198" s="41">
        <v>4</v>
      </c>
      <c r="J198" s="41">
        <v>2</v>
      </c>
      <c r="K198" s="41">
        <v>513</v>
      </c>
      <c r="L198" s="52">
        <v>90</v>
      </c>
      <c r="M198" s="5"/>
      <c r="N198" s="5"/>
      <c r="O198" s="5"/>
      <c r="P198" s="5"/>
      <c r="Q198" s="5"/>
      <c r="R198" s="5"/>
      <c r="S198" s="5"/>
      <c r="T198" s="5"/>
    </row>
    <row r="199" spans="1:20" customFormat="1" hidden="1" x14ac:dyDescent="0.25">
      <c r="A199" s="67" t="s">
        <v>868</v>
      </c>
      <c r="B199" s="40" t="s">
        <v>451</v>
      </c>
      <c r="C199" s="40" t="s">
        <v>273</v>
      </c>
      <c r="D199" s="40" t="s">
        <v>2</v>
      </c>
      <c r="E199" s="41">
        <v>15</v>
      </c>
      <c r="F199" s="41">
        <v>2</v>
      </c>
      <c r="G199" s="41">
        <v>2</v>
      </c>
      <c r="H199" s="41">
        <v>4</v>
      </c>
      <c r="I199" s="41">
        <v>4</v>
      </c>
      <c r="J199" s="41">
        <v>5</v>
      </c>
      <c r="K199" s="41">
        <v>0</v>
      </c>
      <c r="L199" s="52">
        <v>140</v>
      </c>
      <c r="M199" s="5"/>
      <c r="N199" s="5"/>
      <c r="O199" s="5"/>
      <c r="P199" s="5"/>
      <c r="Q199" s="5"/>
      <c r="R199" s="5"/>
      <c r="S199" s="5"/>
      <c r="T199" s="5"/>
    </row>
    <row r="200" spans="1:20" customFormat="1" hidden="1" x14ac:dyDescent="0.25">
      <c r="A200" s="68" t="s">
        <v>881</v>
      </c>
      <c r="B200" s="42" t="s">
        <v>451</v>
      </c>
      <c r="C200" s="42" t="s">
        <v>273</v>
      </c>
      <c r="D200" s="42" t="s">
        <v>2</v>
      </c>
      <c r="E200" s="43">
        <v>6</v>
      </c>
      <c r="F200" s="43">
        <v>2</v>
      </c>
      <c r="G200" s="43">
        <v>0</v>
      </c>
      <c r="H200" s="43">
        <v>11</v>
      </c>
      <c r="I200" s="43">
        <v>3</v>
      </c>
      <c r="J200" s="43">
        <v>2</v>
      </c>
      <c r="K200" s="43">
        <v>0</v>
      </c>
      <c r="L200" s="53">
        <v>32</v>
      </c>
      <c r="M200" s="5"/>
      <c r="N200" s="5"/>
      <c r="O200" s="5"/>
      <c r="P200" s="5"/>
      <c r="Q200" s="5"/>
      <c r="R200" s="5"/>
      <c r="S200" s="5"/>
      <c r="T200" s="5"/>
    </row>
    <row r="201" spans="1:20" customFormat="1" hidden="1" x14ac:dyDescent="0.25">
      <c r="A201" s="67" t="s">
        <v>882</v>
      </c>
      <c r="B201" s="40" t="s">
        <v>451</v>
      </c>
      <c r="C201" s="40" t="s">
        <v>273</v>
      </c>
      <c r="D201" s="40" t="s">
        <v>2</v>
      </c>
      <c r="E201" s="41">
        <v>14</v>
      </c>
      <c r="F201" s="41">
        <v>2</v>
      </c>
      <c r="G201" s="41">
        <v>14</v>
      </c>
      <c r="H201" s="41">
        <v>22</v>
      </c>
      <c r="I201" s="41">
        <v>4</v>
      </c>
      <c r="J201" s="41">
        <v>1</v>
      </c>
      <c r="K201" s="41">
        <v>0</v>
      </c>
      <c r="L201" s="52">
        <v>111</v>
      </c>
      <c r="M201" s="5"/>
      <c r="N201" s="5"/>
      <c r="O201" s="5"/>
      <c r="P201" s="5"/>
      <c r="Q201" s="5"/>
      <c r="R201" s="5"/>
      <c r="S201" s="5"/>
      <c r="T201" s="5"/>
    </row>
    <row r="202" spans="1:20" customFormat="1" hidden="1" x14ac:dyDescent="0.25">
      <c r="A202" s="67" t="s">
        <v>887</v>
      </c>
      <c r="B202" s="40" t="s">
        <v>451</v>
      </c>
      <c r="C202" s="40" t="s">
        <v>273</v>
      </c>
      <c r="D202" s="40" t="s">
        <v>2</v>
      </c>
      <c r="E202" s="41">
        <v>8</v>
      </c>
      <c r="F202" s="41">
        <v>1</v>
      </c>
      <c r="G202" s="41">
        <v>4</v>
      </c>
      <c r="H202" s="41">
        <v>5</v>
      </c>
      <c r="I202" s="41">
        <v>3</v>
      </c>
      <c r="J202" s="41">
        <v>0</v>
      </c>
      <c r="K202" s="41">
        <v>889</v>
      </c>
      <c r="L202" s="52">
        <v>82</v>
      </c>
      <c r="N202" s="26"/>
      <c r="O202" s="26"/>
      <c r="P202" s="26"/>
      <c r="Q202" s="26"/>
      <c r="R202" s="26"/>
      <c r="S202" s="26"/>
      <c r="T202" s="26"/>
    </row>
    <row r="203" spans="1:20" customFormat="1" hidden="1" x14ac:dyDescent="0.25">
      <c r="A203" s="67" t="s">
        <v>894</v>
      </c>
      <c r="B203" s="40" t="s">
        <v>451</v>
      </c>
      <c r="C203" s="40" t="s">
        <v>273</v>
      </c>
      <c r="D203" s="40" t="s">
        <v>2</v>
      </c>
      <c r="E203" s="41">
        <v>2</v>
      </c>
      <c r="F203" s="41">
        <v>1</v>
      </c>
      <c r="G203" s="41">
        <v>0</v>
      </c>
      <c r="H203" s="41">
        <v>0</v>
      </c>
      <c r="I203" s="41">
        <v>1</v>
      </c>
      <c r="J203" s="41">
        <v>0</v>
      </c>
      <c r="K203" s="41">
        <v>28</v>
      </c>
      <c r="L203" s="52">
        <v>13</v>
      </c>
      <c r="N203" s="26"/>
      <c r="O203" s="26"/>
      <c r="P203" s="26"/>
      <c r="Q203" s="26"/>
      <c r="R203" s="26"/>
      <c r="S203" s="26"/>
      <c r="T203" s="26"/>
    </row>
    <row r="204" spans="1:20" customFormat="1" hidden="1" x14ac:dyDescent="0.25">
      <c r="A204" s="68" t="s">
        <v>895</v>
      </c>
      <c r="B204" s="42" t="s">
        <v>451</v>
      </c>
      <c r="C204" s="42" t="s">
        <v>273</v>
      </c>
      <c r="D204" s="42" t="s">
        <v>2</v>
      </c>
      <c r="E204" s="43">
        <v>2</v>
      </c>
      <c r="F204" s="43">
        <v>1</v>
      </c>
      <c r="G204" s="43">
        <v>0</v>
      </c>
      <c r="H204" s="43">
        <v>2</v>
      </c>
      <c r="I204" s="43">
        <v>1</v>
      </c>
      <c r="J204" s="43">
        <v>0</v>
      </c>
      <c r="K204" s="43">
        <v>0</v>
      </c>
      <c r="L204" s="53">
        <v>26</v>
      </c>
      <c r="N204" s="26"/>
      <c r="O204" s="26"/>
      <c r="P204" s="26"/>
      <c r="Q204" s="26"/>
      <c r="R204" s="26"/>
      <c r="S204" s="26"/>
      <c r="T204" s="26"/>
    </row>
    <row r="205" spans="1:20" customFormat="1" hidden="1" x14ac:dyDescent="0.25">
      <c r="A205" s="68" t="s">
        <v>896</v>
      </c>
      <c r="B205" s="42" t="s">
        <v>451</v>
      </c>
      <c r="C205" s="42" t="s">
        <v>273</v>
      </c>
      <c r="D205" s="42" t="s">
        <v>2</v>
      </c>
      <c r="E205" s="43">
        <v>3</v>
      </c>
      <c r="F205" s="43">
        <v>1</v>
      </c>
      <c r="G205" s="43">
        <v>0</v>
      </c>
      <c r="H205" s="43">
        <v>1</v>
      </c>
      <c r="I205" s="43">
        <v>1</v>
      </c>
      <c r="J205" s="43">
        <v>0</v>
      </c>
      <c r="K205" s="43">
        <v>260</v>
      </c>
      <c r="L205" s="53">
        <v>33</v>
      </c>
      <c r="M205" s="5"/>
      <c r="N205" s="5"/>
      <c r="O205" s="5"/>
      <c r="P205" s="5"/>
      <c r="Q205" s="5"/>
      <c r="R205" s="5"/>
      <c r="S205" s="5"/>
      <c r="T205" s="5"/>
    </row>
    <row r="206" spans="1:20" customFormat="1" hidden="1" x14ac:dyDescent="0.25">
      <c r="A206" s="68" t="s">
        <v>898</v>
      </c>
      <c r="B206" s="42" t="s">
        <v>451</v>
      </c>
      <c r="C206" s="42" t="s">
        <v>273</v>
      </c>
      <c r="D206" s="42" t="s">
        <v>2</v>
      </c>
      <c r="E206" s="43">
        <v>5</v>
      </c>
      <c r="F206" s="43">
        <v>1</v>
      </c>
      <c r="G206" s="43">
        <v>4</v>
      </c>
      <c r="H206" s="43">
        <v>1</v>
      </c>
      <c r="I206" s="43">
        <v>4</v>
      </c>
      <c r="J206" s="43">
        <v>2</v>
      </c>
      <c r="K206" s="43">
        <v>0</v>
      </c>
      <c r="L206" s="53">
        <v>69</v>
      </c>
      <c r="M206" s="5"/>
      <c r="N206" s="5"/>
      <c r="O206" s="5"/>
      <c r="P206" s="5"/>
      <c r="Q206" s="5"/>
      <c r="R206" s="5"/>
      <c r="S206" s="5"/>
      <c r="T206" s="5"/>
    </row>
    <row r="207" spans="1:20" customFormat="1" hidden="1" x14ac:dyDescent="0.25">
      <c r="A207" s="68" t="s">
        <v>900</v>
      </c>
      <c r="B207" s="42" t="s">
        <v>451</v>
      </c>
      <c r="C207" s="42" t="s">
        <v>273</v>
      </c>
      <c r="D207" s="42" t="s">
        <v>2</v>
      </c>
      <c r="E207" s="43">
        <v>13</v>
      </c>
      <c r="F207" s="43">
        <v>1</v>
      </c>
      <c r="G207" s="43">
        <v>2</v>
      </c>
      <c r="H207" s="43">
        <v>14</v>
      </c>
      <c r="I207" s="43">
        <v>3</v>
      </c>
      <c r="J207" s="43">
        <v>0</v>
      </c>
      <c r="K207" s="43">
        <v>311</v>
      </c>
      <c r="L207" s="53">
        <v>122</v>
      </c>
      <c r="N207" s="26"/>
      <c r="O207" s="26"/>
      <c r="P207" s="26"/>
      <c r="Q207" s="26"/>
      <c r="R207" s="26"/>
      <c r="S207" s="26"/>
      <c r="T207" s="26"/>
    </row>
    <row r="208" spans="1:20" customFormat="1" hidden="1" x14ac:dyDescent="0.25">
      <c r="A208" s="67" t="s">
        <v>903</v>
      </c>
      <c r="B208" s="40" t="s">
        <v>451</v>
      </c>
      <c r="C208" s="40" t="s">
        <v>273</v>
      </c>
      <c r="D208" s="40" t="s">
        <v>2</v>
      </c>
      <c r="E208" s="41">
        <v>19</v>
      </c>
      <c r="F208" s="41">
        <v>1</v>
      </c>
      <c r="G208" s="41">
        <v>4</v>
      </c>
      <c r="H208" s="41">
        <v>21</v>
      </c>
      <c r="I208" s="41">
        <v>7</v>
      </c>
      <c r="J208" s="41">
        <v>5</v>
      </c>
      <c r="K208" s="41">
        <v>7</v>
      </c>
      <c r="L208" s="52">
        <v>215</v>
      </c>
      <c r="M208" s="5"/>
      <c r="N208" s="5"/>
      <c r="O208" s="5"/>
      <c r="P208" s="5"/>
      <c r="Q208" s="5"/>
      <c r="R208" s="5"/>
      <c r="S208" s="5"/>
      <c r="T208" s="5"/>
    </row>
    <row r="209" spans="1:20" customFormat="1" hidden="1" x14ac:dyDescent="0.25">
      <c r="A209" s="68" t="s">
        <v>906</v>
      </c>
      <c r="B209" s="42" t="s">
        <v>451</v>
      </c>
      <c r="C209" s="42" t="s">
        <v>273</v>
      </c>
      <c r="D209" s="42" t="s">
        <v>2</v>
      </c>
      <c r="E209" s="43">
        <v>6</v>
      </c>
      <c r="F209" s="43">
        <v>1</v>
      </c>
      <c r="G209" s="43">
        <v>0</v>
      </c>
      <c r="H209" s="43">
        <v>11</v>
      </c>
      <c r="I209" s="43">
        <v>2</v>
      </c>
      <c r="J209" s="43">
        <v>1</v>
      </c>
      <c r="K209" s="43">
        <v>0</v>
      </c>
      <c r="L209" s="53">
        <v>42</v>
      </c>
      <c r="M209" s="5"/>
      <c r="N209" s="5"/>
      <c r="O209" s="5"/>
      <c r="P209" s="5"/>
      <c r="Q209" s="5"/>
      <c r="R209" s="5"/>
      <c r="S209" s="5"/>
      <c r="T209" s="5"/>
    </row>
    <row r="210" spans="1:20" customFormat="1" hidden="1" x14ac:dyDescent="0.25">
      <c r="A210" s="68" t="s">
        <v>909</v>
      </c>
      <c r="B210" s="42" t="s">
        <v>451</v>
      </c>
      <c r="C210" s="42" t="s">
        <v>273</v>
      </c>
      <c r="D210" s="42" t="s">
        <v>2</v>
      </c>
      <c r="E210" s="43">
        <v>8</v>
      </c>
      <c r="F210" s="43">
        <v>1</v>
      </c>
      <c r="G210" s="43">
        <v>2</v>
      </c>
      <c r="H210" s="43">
        <v>18</v>
      </c>
      <c r="I210" s="43">
        <v>6</v>
      </c>
      <c r="J210" s="43">
        <v>1</v>
      </c>
      <c r="K210" s="43">
        <v>167</v>
      </c>
      <c r="L210" s="53">
        <v>87</v>
      </c>
      <c r="M210" s="5"/>
      <c r="N210" s="5"/>
      <c r="O210" s="5"/>
      <c r="P210" s="5"/>
      <c r="Q210" s="5"/>
      <c r="R210" s="5"/>
      <c r="S210" s="5"/>
      <c r="T210" s="5"/>
    </row>
    <row r="211" spans="1:20" customFormat="1" hidden="1" x14ac:dyDescent="0.25">
      <c r="A211" s="68" t="s">
        <v>911</v>
      </c>
      <c r="B211" s="42" t="s">
        <v>451</v>
      </c>
      <c r="C211" s="42" t="s">
        <v>273</v>
      </c>
      <c r="D211" s="42" t="s">
        <v>2</v>
      </c>
      <c r="E211" s="43">
        <v>4</v>
      </c>
      <c r="F211" s="43">
        <v>1</v>
      </c>
      <c r="G211" s="43">
        <v>5</v>
      </c>
      <c r="H211" s="43">
        <v>4</v>
      </c>
      <c r="I211" s="43">
        <v>1</v>
      </c>
      <c r="J211" s="43">
        <v>0</v>
      </c>
      <c r="K211" s="43">
        <v>11</v>
      </c>
      <c r="L211" s="53">
        <v>29</v>
      </c>
      <c r="M211" s="5"/>
      <c r="N211" s="5"/>
      <c r="O211" s="5"/>
      <c r="P211" s="5"/>
      <c r="Q211" s="5"/>
      <c r="R211" s="5"/>
      <c r="S211" s="5"/>
      <c r="T211" s="5"/>
    </row>
    <row r="212" spans="1:20" customFormat="1" hidden="1" x14ac:dyDescent="0.25">
      <c r="A212" s="68" t="s">
        <v>919</v>
      </c>
      <c r="B212" s="42" t="s">
        <v>451</v>
      </c>
      <c r="C212" s="42" t="s">
        <v>273</v>
      </c>
      <c r="D212" s="42" t="s">
        <v>2</v>
      </c>
      <c r="E212" s="43">
        <v>11</v>
      </c>
      <c r="F212" s="43">
        <v>1</v>
      </c>
      <c r="G212" s="43">
        <v>0</v>
      </c>
      <c r="H212" s="43">
        <v>11</v>
      </c>
      <c r="I212" s="43">
        <v>7</v>
      </c>
      <c r="J212" s="43">
        <v>6</v>
      </c>
      <c r="K212" s="43">
        <v>0</v>
      </c>
      <c r="L212" s="53">
        <v>139</v>
      </c>
      <c r="M212" s="5"/>
      <c r="N212" s="5"/>
      <c r="O212" s="5"/>
      <c r="P212" s="5"/>
      <c r="Q212" s="5"/>
      <c r="R212" s="5"/>
      <c r="S212" s="5"/>
      <c r="T212" s="5"/>
    </row>
    <row r="213" spans="1:20" customFormat="1" hidden="1" x14ac:dyDescent="0.25">
      <c r="A213" s="68" t="s">
        <v>929</v>
      </c>
      <c r="B213" s="42" t="s">
        <v>451</v>
      </c>
      <c r="C213" s="42" t="s">
        <v>273</v>
      </c>
      <c r="D213" s="42" t="s">
        <v>2</v>
      </c>
      <c r="E213" s="43">
        <v>11</v>
      </c>
      <c r="F213" s="43">
        <v>1</v>
      </c>
      <c r="G213" s="43">
        <v>2</v>
      </c>
      <c r="H213" s="43">
        <v>4</v>
      </c>
      <c r="I213" s="43">
        <v>4</v>
      </c>
      <c r="J213" s="43">
        <v>2</v>
      </c>
      <c r="K213" s="43">
        <v>105</v>
      </c>
      <c r="L213" s="53">
        <v>87</v>
      </c>
      <c r="N213" s="26"/>
      <c r="O213" s="26"/>
      <c r="P213" s="26"/>
      <c r="Q213" s="26"/>
      <c r="R213" s="26"/>
      <c r="S213" s="26"/>
      <c r="T213" s="26"/>
    </row>
    <row r="214" spans="1:20" customFormat="1" hidden="1" x14ac:dyDescent="0.25">
      <c r="A214" s="68" t="s">
        <v>930</v>
      </c>
      <c r="B214" s="42" t="s">
        <v>451</v>
      </c>
      <c r="C214" s="42" t="s">
        <v>273</v>
      </c>
      <c r="D214" s="42" t="s">
        <v>2</v>
      </c>
      <c r="E214" s="43">
        <v>15</v>
      </c>
      <c r="F214" s="43">
        <v>1</v>
      </c>
      <c r="G214" s="43">
        <v>8</v>
      </c>
      <c r="H214" s="43">
        <v>31</v>
      </c>
      <c r="I214" s="43">
        <v>9</v>
      </c>
      <c r="J214" s="43">
        <v>6</v>
      </c>
      <c r="K214" s="43">
        <v>1201</v>
      </c>
      <c r="L214" s="53">
        <v>162</v>
      </c>
      <c r="M214" s="5"/>
      <c r="N214" s="5"/>
      <c r="O214" s="5"/>
      <c r="P214" s="5"/>
      <c r="Q214" s="5"/>
      <c r="R214" s="5"/>
      <c r="S214" s="5"/>
      <c r="T214" s="5"/>
    </row>
    <row r="215" spans="1:20" customFormat="1" hidden="1" x14ac:dyDescent="0.25">
      <c r="A215" s="68" t="s">
        <v>932</v>
      </c>
      <c r="B215" s="42" t="s">
        <v>451</v>
      </c>
      <c r="C215" s="42" t="s">
        <v>273</v>
      </c>
      <c r="D215" s="42" t="s">
        <v>2</v>
      </c>
      <c r="E215" s="43">
        <v>6</v>
      </c>
      <c r="F215" s="43">
        <v>1</v>
      </c>
      <c r="G215" s="43">
        <v>2</v>
      </c>
      <c r="H215" s="43">
        <v>15</v>
      </c>
      <c r="I215" s="43">
        <v>2</v>
      </c>
      <c r="J215" s="43">
        <v>1</v>
      </c>
      <c r="K215" s="43">
        <v>86</v>
      </c>
      <c r="L215" s="53">
        <v>61</v>
      </c>
      <c r="M215" s="5"/>
      <c r="N215" s="5"/>
      <c r="O215" s="5"/>
      <c r="P215" s="5"/>
      <c r="Q215" s="5"/>
      <c r="R215" s="5"/>
      <c r="S215" s="5"/>
      <c r="T215" s="5"/>
    </row>
    <row r="216" spans="1:20" customFormat="1" hidden="1" x14ac:dyDescent="0.25">
      <c r="A216" s="67" t="s">
        <v>933</v>
      </c>
      <c r="B216" s="40" t="s">
        <v>451</v>
      </c>
      <c r="C216" s="40" t="s">
        <v>273</v>
      </c>
      <c r="D216" s="40" t="s">
        <v>2</v>
      </c>
      <c r="E216" s="41">
        <v>5</v>
      </c>
      <c r="F216" s="41">
        <v>1</v>
      </c>
      <c r="G216" s="41">
        <v>0</v>
      </c>
      <c r="H216" s="41">
        <v>5</v>
      </c>
      <c r="I216" s="41">
        <v>2</v>
      </c>
      <c r="J216" s="41">
        <v>2</v>
      </c>
      <c r="K216" s="41">
        <v>0</v>
      </c>
      <c r="L216" s="52">
        <v>58</v>
      </c>
      <c r="M216" s="5"/>
      <c r="N216" s="5"/>
      <c r="O216" s="5"/>
      <c r="P216" s="5"/>
      <c r="Q216" s="5"/>
      <c r="R216" s="5"/>
      <c r="S216" s="5"/>
      <c r="T216" s="5"/>
    </row>
    <row r="217" spans="1:20" customFormat="1" hidden="1" x14ac:dyDescent="0.25">
      <c r="A217" s="68" t="s">
        <v>938</v>
      </c>
      <c r="B217" s="42" t="s">
        <v>451</v>
      </c>
      <c r="C217" s="42" t="s">
        <v>273</v>
      </c>
      <c r="D217" s="42" t="s">
        <v>2</v>
      </c>
      <c r="E217" s="43">
        <v>1</v>
      </c>
      <c r="F217" s="43">
        <v>1</v>
      </c>
      <c r="G217" s="43">
        <v>0</v>
      </c>
      <c r="H217" s="43">
        <v>0</v>
      </c>
      <c r="I217" s="43">
        <v>0</v>
      </c>
      <c r="J217" s="43">
        <v>0</v>
      </c>
      <c r="K217" s="43">
        <v>0</v>
      </c>
      <c r="L217" s="53">
        <v>9</v>
      </c>
      <c r="N217" s="26"/>
      <c r="O217" s="26"/>
      <c r="P217" s="26"/>
      <c r="Q217" s="26"/>
      <c r="R217" s="26"/>
      <c r="S217" s="26"/>
      <c r="T217" s="26"/>
    </row>
    <row r="218" spans="1:20" customFormat="1" hidden="1" x14ac:dyDescent="0.25">
      <c r="A218" s="67" t="s">
        <v>944</v>
      </c>
      <c r="B218" s="40" t="s">
        <v>451</v>
      </c>
      <c r="C218" s="40" t="s">
        <v>273</v>
      </c>
      <c r="D218" s="40" t="s">
        <v>2</v>
      </c>
      <c r="E218" s="41">
        <v>10</v>
      </c>
      <c r="F218" s="41">
        <v>0</v>
      </c>
      <c r="G218" s="41">
        <v>0</v>
      </c>
      <c r="H218" s="41">
        <v>6</v>
      </c>
      <c r="I218" s="41">
        <v>3</v>
      </c>
      <c r="J218" s="41">
        <v>4</v>
      </c>
      <c r="K218" s="41">
        <v>0</v>
      </c>
      <c r="L218" s="52">
        <v>78</v>
      </c>
      <c r="N218" s="26"/>
      <c r="O218" s="26"/>
      <c r="P218" s="26"/>
      <c r="Q218" s="26"/>
      <c r="R218" s="26"/>
      <c r="S218" s="26"/>
      <c r="T218" s="26"/>
    </row>
    <row r="219" spans="1:20" customFormat="1" hidden="1" x14ac:dyDescent="0.25">
      <c r="A219" s="67" t="s">
        <v>946</v>
      </c>
      <c r="B219" s="40" t="s">
        <v>451</v>
      </c>
      <c r="C219" s="40" t="s">
        <v>273</v>
      </c>
      <c r="D219" s="40" t="s">
        <v>2</v>
      </c>
      <c r="E219" s="41">
        <v>1</v>
      </c>
      <c r="F219" s="41">
        <v>0</v>
      </c>
      <c r="G219" s="41">
        <v>2</v>
      </c>
      <c r="H219" s="41">
        <v>0</v>
      </c>
      <c r="I219" s="41">
        <v>0</v>
      </c>
      <c r="J219" s="41">
        <v>0</v>
      </c>
      <c r="K219" s="41">
        <v>0</v>
      </c>
      <c r="L219" s="52">
        <v>9</v>
      </c>
      <c r="M219" s="5"/>
      <c r="N219" s="5"/>
      <c r="O219" s="5"/>
      <c r="P219" s="5"/>
      <c r="Q219" s="5"/>
      <c r="R219" s="5"/>
      <c r="S219" s="5"/>
      <c r="T219" s="5"/>
    </row>
    <row r="220" spans="1:20" customFormat="1" hidden="1" x14ac:dyDescent="0.25">
      <c r="A220" s="68" t="s">
        <v>949</v>
      </c>
      <c r="B220" s="42" t="s">
        <v>451</v>
      </c>
      <c r="C220" s="42" t="s">
        <v>273</v>
      </c>
      <c r="D220" s="42" t="s">
        <v>2</v>
      </c>
      <c r="E220" s="43">
        <v>7</v>
      </c>
      <c r="F220" s="43">
        <v>0</v>
      </c>
      <c r="G220" s="43">
        <v>5</v>
      </c>
      <c r="H220" s="43">
        <v>10</v>
      </c>
      <c r="I220" s="43">
        <v>1</v>
      </c>
      <c r="J220" s="43">
        <v>1</v>
      </c>
      <c r="K220" s="43">
        <v>0</v>
      </c>
      <c r="L220" s="53">
        <v>51</v>
      </c>
      <c r="N220" s="26"/>
      <c r="O220" s="26"/>
      <c r="P220" s="26"/>
      <c r="Q220" s="26"/>
      <c r="R220" s="26"/>
      <c r="S220" s="26"/>
      <c r="T220" s="26"/>
    </row>
    <row r="221" spans="1:20" customFormat="1" hidden="1" x14ac:dyDescent="0.25">
      <c r="A221" s="68" t="s">
        <v>951</v>
      </c>
      <c r="B221" s="42" t="s">
        <v>451</v>
      </c>
      <c r="C221" s="42" t="s">
        <v>273</v>
      </c>
      <c r="D221" s="42" t="s">
        <v>2</v>
      </c>
      <c r="E221" s="43">
        <v>1</v>
      </c>
      <c r="F221" s="43">
        <v>0</v>
      </c>
      <c r="G221" s="43">
        <v>0</v>
      </c>
      <c r="H221" s="43">
        <v>0</v>
      </c>
      <c r="I221" s="43">
        <v>1</v>
      </c>
      <c r="J221" s="43">
        <v>1</v>
      </c>
      <c r="K221" s="43">
        <v>0</v>
      </c>
      <c r="L221" s="53">
        <v>11</v>
      </c>
      <c r="M221" s="5"/>
      <c r="N221" s="5"/>
      <c r="O221" s="5"/>
      <c r="P221" s="5"/>
      <c r="Q221" s="5"/>
      <c r="R221" s="5"/>
      <c r="S221" s="5"/>
      <c r="T221" s="5"/>
    </row>
    <row r="222" spans="1:20" customFormat="1" hidden="1" x14ac:dyDescent="0.25">
      <c r="A222" s="67" t="s">
        <v>444</v>
      </c>
      <c r="B222" s="40" t="s">
        <v>37</v>
      </c>
      <c r="C222" s="40" t="s">
        <v>273</v>
      </c>
      <c r="D222" s="40" t="s">
        <v>2</v>
      </c>
      <c r="E222" s="41">
        <v>1</v>
      </c>
      <c r="F222" s="41">
        <v>0</v>
      </c>
      <c r="G222" s="41">
        <v>0</v>
      </c>
      <c r="H222" s="41">
        <v>0</v>
      </c>
      <c r="I222" s="41">
        <v>0</v>
      </c>
      <c r="J222" s="41">
        <v>0</v>
      </c>
      <c r="K222" s="41">
        <v>0</v>
      </c>
      <c r="L222" s="52">
        <v>12</v>
      </c>
      <c r="M222" s="5"/>
      <c r="N222" s="5"/>
      <c r="O222" s="5"/>
      <c r="P222" s="5"/>
      <c r="Q222" s="5"/>
      <c r="R222" s="5"/>
      <c r="S222" s="5"/>
      <c r="T222" s="5"/>
    </row>
    <row r="223" spans="1:20" customFormat="1" hidden="1" x14ac:dyDescent="0.25">
      <c r="A223" s="67" t="s">
        <v>954</v>
      </c>
      <c r="B223" s="40" t="s">
        <v>451</v>
      </c>
      <c r="C223" s="40" t="s">
        <v>273</v>
      </c>
      <c r="D223" s="40" t="s">
        <v>2</v>
      </c>
      <c r="E223" s="41">
        <v>6</v>
      </c>
      <c r="F223" s="41">
        <v>0</v>
      </c>
      <c r="G223" s="41">
        <v>0</v>
      </c>
      <c r="H223" s="41">
        <v>0</v>
      </c>
      <c r="I223" s="41">
        <v>0</v>
      </c>
      <c r="J223" s="41">
        <v>5</v>
      </c>
      <c r="K223" s="41">
        <v>0</v>
      </c>
      <c r="L223" s="52">
        <v>41</v>
      </c>
      <c r="N223" s="26"/>
      <c r="O223" s="26"/>
      <c r="P223" s="26"/>
      <c r="Q223" s="26"/>
      <c r="R223" s="26"/>
      <c r="S223" s="26"/>
      <c r="T223" s="26"/>
    </row>
    <row r="224" spans="1:20" customFormat="1" hidden="1" x14ac:dyDescent="0.25">
      <c r="A224" s="68" t="s">
        <v>955</v>
      </c>
      <c r="B224" s="42" t="s">
        <v>451</v>
      </c>
      <c r="C224" s="42" t="s">
        <v>273</v>
      </c>
      <c r="D224" s="42" t="s">
        <v>2</v>
      </c>
      <c r="E224" s="43">
        <v>1</v>
      </c>
      <c r="F224" s="43">
        <v>0</v>
      </c>
      <c r="G224" s="43">
        <v>0</v>
      </c>
      <c r="H224" s="43">
        <v>1</v>
      </c>
      <c r="I224" s="43">
        <v>0</v>
      </c>
      <c r="J224" s="43">
        <v>0</v>
      </c>
      <c r="K224" s="43">
        <v>0</v>
      </c>
      <c r="L224" s="53">
        <v>5</v>
      </c>
      <c r="M224" s="5"/>
      <c r="N224" s="5"/>
      <c r="O224" s="5"/>
      <c r="P224" s="5"/>
      <c r="Q224" s="5"/>
      <c r="R224" s="5"/>
      <c r="S224" s="5"/>
      <c r="T224" s="5"/>
    </row>
    <row r="225" spans="1:20" customFormat="1" hidden="1" x14ac:dyDescent="0.25">
      <c r="A225" s="67" t="s">
        <v>956</v>
      </c>
      <c r="B225" s="40" t="s">
        <v>451</v>
      </c>
      <c r="C225" s="40" t="s">
        <v>273</v>
      </c>
      <c r="D225" s="40" t="s">
        <v>2</v>
      </c>
      <c r="E225" s="41">
        <v>1</v>
      </c>
      <c r="F225" s="41">
        <v>0</v>
      </c>
      <c r="G225" s="41">
        <v>0</v>
      </c>
      <c r="H225" s="41">
        <v>0</v>
      </c>
      <c r="I225" s="41">
        <v>1</v>
      </c>
      <c r="J225" s="41">
        <v>0</v>
      </c>
      <c r="K225" s="41">
        <v>0</v>
      </c>
      <c r="L225" s="52">
        <v>12</v>
      </c>
      <c r="M225" s="5"/>
      <c r="N225" s="5"/>
      <c r="O225" s="5"/>
      <c r="P225" s="5"/>
      <c r="Q225" s="5"/>
      <c r="R225" s="5"/>
      <c r="S225" s="5"/>
      <c r="T225" s="5"/>
    </row>
    <row r="226" spans="1:20" customFormat="1" hidden="1" x14ac:dyDescent="0.25">
      <c r="A226" s="68" t="s">
        <v>957</v>
      </c>
      <c r="B226" s="42" t="s">
        <v>451</v>
      </c>
      <c r="C226" s="42" t="s">
        <v>273</v>
      </c>
      <c r="D226" s="42" t="s">
        <v>2</v>
      </c>
      <c r="E226" s="43">
        <v>15</v>
      </c>
      <c r="F226" s="43">
        <v>0</v>
      </c>
      <c r="G226" s="43">
        <v>15</v>
      </c>
      <c r="H226" s="43">
        <v>18</v>
      </c>
      <c r="I226" s="43">
        <v>3</v>
      </c>
      <c r="J226" s="43">
        <v>5</v>
      </c>
      <c r="K226" s="43">
        <v>91</v>
      </c>
      <c r="L226" s="53">
        <v>141</v>
      </c>
      <c r="M226" s="5"/>
      <c r="N226" s="5"/>
      <c r="O226" s="5"/>
      <c r="P226" s="5"/>
      <c r="Q226" s="5"/>
      <c r="R226" s="5"/>
      <c r="S226" s="5"/>
      <c r="T226" s="5"/>
    </row>
    <row r="227" spans="1:20" customFormat="1" hidden="1" x14ac:dyDescent="0.25">
      <c r="A227" s="68" t="s">
        <v>959</v>
      </c>
      <c r="B227" s="42" t="s">
        <v>451</v>
      </c>
      <c r="C227" s="42" t="s">
        <v>273</v>
      </c>
      <c r="D227" s="42" t="s">
        <v>2</v>
      </c>
      <c r="E227" s="43">
        <v>2</v>
      </c>
      <c r="F227" s="43">
        <v>0</v>
      </c>
      <c r="G227" s="43">
        <v>0</v>
      </c>
      <c r="H227" s="43">
        <v>3</v>
      </c>
      <c r="I227" s="43">
        <v>2</v>
      </c>
      <c r="J227" s="43">
        <v>0</v>
      </c>
      <c r="K227" s="43">
        <v>86</v>
      </c>
      <c r="L227" s="53">
        <v>26</v>
      </c>
      <c r="M227" s="5"/>
      <c r="N227" s="5"/>
      <c r="O227" s="5"/>
      <c r="P227" s="5"/>
      <c r="Q227" s="5"/>
      <c r="R227" s="5"/>
      <c r="S227" s="5"/>
      <c r="T227" s="5"/>
    </row>
    <row r="228" spans="1:20" customFormat="1" hidden="1" x14ac:dyDescent="0.25">
      <c r="A228" s="68" t="s">
        <v>963</v>
      </c>
      <c r="B228" s="42" t="s">
        <v>451</v>
      </c>
      <c r="C228" s="42" t="s">
        <v>273</v>
      </c>
      <c r="D228" s="42" t="s">
        <v>2</v>
      </c>
      <c r="E228" s="43">
        <v>16</v>
      </c>
      <c r="F228" s="43">
        <v>0</v>
      </c>
      <c r="G228" s="43">
        <v>4</v>
      </c>
      <c r="H228" s="43">
        <v>35</v>
      </c>
      <c r="I228" s="43">
        <v>5</v>
      </c>
      <c r="J228" s="43">
        <v>1</v>
      </c>
      <c r="K228" s="43">
        <v>893</v>
      </c>
      <c r="L228" s="53">
        <v>143</v>
      </c>
      <c r="N228" s="26"/>
      <c r="O228" s="26"/>
      <c r="P228" s="26"/>
      <c r="Q228" s="26"/>
      <c r="R228" s="26"/>
      <c r="S228" s="26"/>
      <c r="T228" s="26"/>
    </row>
    <row r="229" spans="1:20" customFormat="1" hidden="1" x14ac:dyDescent="0.25">
      <c r="A229" s="67" t="s">
        <v>964</v>
      </c>
      <c r="B229" s="40" t="s">
        <v>451</v>
      </c>
      <c r="C229" s="40" t="s">
        <v>273</v>
      </c>
      <c r="D229" s="40" t="s">
        <v>2</v>
      </c>
      <c r="E229" s="41">
        <v>1</v>
      </c>
      <c r="F229" s="41">
        <v>0</v>
      </c>
      <c r="G229" s="41">
        <v>0</v>
      </c>
      <c r="H229" s="41">
        <v>2</v>
      </c>
      <c r="I229" s="41">
        <v>0</v>
      </c>
      <c r="J229" s="41">
        <v>1</v>
      </c>
      <c r="K229" s="41">
        <v>0</v>
      </c>
      <c r="L229" s="52">
        <v>7</v>
      </c>
      <c r="M229" s="5"/>
      <c r="N229" s="5"/>
      <c r="O229" s="5"/>
      <c r="P229" s="5"/>
      <c r="Q229" s="5"/>
      <c r="R229" s="5"/>
      <c r="S229" s="5"/>
      <c r="T229" s="5"/>
    </row>
    <row r="230" spans="1:20" customFormat="1" hidden="1" x14ac:dyDescent="0.25">
      <c r="A230" s="67" t="s">
        <v>973</v>
      </c>
      <c r="B230" s="40" t="s">
        <v>451</v>
      </c>
      <c r="C230" s="40" t="s">
        <v>273</v>
      </c>
      <c r="D230" s="40" t="s">
        <v>2</v>
      </c>
      <c r="E230" s="41">
        <v>5</v>
      </c>
      <c r="F230" s="41">
        <v>0</v>
      </c>
      <c r="G230" s="41">
        <v>0</v>
      </c>
      <c r="H230" s="41">
        <v>14</v>
      </c>
      <c r="I230" s="41">
        <v>2</v>
      </c>
      <c r="J230" s="41">
        <v>0</v>
      </c>
      <c r="K230" s="41">
        <v>322</v>
      </c>
      <c r="L230" s="52">
        <v>44</v>
      </c>
      <c r="N230" s="26"/>
      <c r="O230" s="26"/>
      <c r="P230" s="26"/>
      <c r="Q230" s="26"/>
      <c r="R230" s="26"/>
      <c r="S230" s="26"/>
      <c r="T230" s="26"/>
    </row>
    <row r="231" spans="1:20" customFormat="1" hidden="1" x14ac:dyDescent="0.25">
      <c r="A231" s="68" t="s">
        <v>980</v>
      </c>
      <c r="B231" s="42" t="s">
        <v>451</v>
      </c>
      <c r="C231" s="42" t="s">
        <v>273</v>
      </c>
      <c r="D231" s="42" t="s">
        <v>2</v>
      </c>
      <c r="E231" s="43">
        <v>1</v>
      </c>
      <c r="F231" s="43">
        <v>0</v>
      </c>
      <c r="G231" s="43">
        <v>0</v>
      </c>
      <c r="H231" s="43">
        <v>1</v>
      </c>
      <c r="I231" s="43">
        <v>0</v>
      </c>
      <c r="J231" s="43">
        <v>0</v>
      </c>
      <c r="K231" s="43">
        <v>31</v>
      </c>
      <c r="L231" s="53">
        <v>13</v>
      </c>
      <c r="M231" s="5"/>
      <c r="N231" s="5"/>
      <c r="O231" s="5"/>
      <c r="P231" s="5"/>
      <c r="Q231" s="5"/>
      <c r="R231" s="5"/>
      <c r="S231" s="5"/>
      <c r="T231" s="5"/>
    </row>
    <row r="232" spans="1:20" customFormat="1" hidden="1" x14ac:dyDescent="0.25">
      <c r="A232" s="67" t="s">
        <v>981</v>
      </c>
      <c r="B232" s="40" t="s">
        <v>451</v>
      </c>
      <c r="C232" s="40" t="s">
        <v>273</v>
      </c>
      <c r="D232" s="40" t="s">
        <v>2</v>
      </c>
      <c r="E232" s="41">
        <v>6</v>
      </c>
      <c r="F232" s="41">
        <v>0</v>
      </c>
      <c r="G232" s="41">
        <v>2</v>
      </c>
      <c r="H232" s="41">
        <v>7</v>
      </c>
      <c r="I232" s="41">
        <v>1</v>
      </c>
      <c r="J232" s="41">
        <v>3</v>
      </c>
      <c r="K232" s="41">
        <v>35</v>
      </c>
      <c r="L232" s="52">
        <v>42</v>
      </c>
      <c r="N232" s="26"/>
      <c r="O232" s="26"/>
      <c r="P232" s="26"/>
      <c r="Q232" s="26"/>
      <c r="R232" s="26"/>
      <c r="S232" s="26"/>
      <c r="T232" s="26"/>
    </row>
    <row r="233" spans="1:20" customFormat="1" hidden="1" x14ac:dyDescent="0.25">
      <c r="A233" s="68" t="s">
        <v>984</v>
      </c>
      <c r="B233" s="42" t="s">
        <v>451</v>
      </c>
      <c r="C233" s="42" t="s">
        <v>273</v>
      </c>
      <c r="D233" s="42" t="s">
        <v>2</v>
      </c>
      <c r="E233" s="43">
        <v>1</v>
      </c>
      <c r="F233" s="43">
        <v>0</v>
      </c>
      <c r="G233" s="43">
        <v>0</v>
      </c>
      <c r="H233" s="43">
        <v>0</v>
      </c>
      <c r="I233" s="43">
        <v>1</v>
      </c>
      <c r="J233" s="43">
        <v>0</v>
      </c>
      <c r="K233" s="43">
        <v>0</v>
      </c>
      <c r="L233" s="53">
        <v>5</v>
      </c>
      <c r="M233" s="5"/>
      <c r="N233" s="5"/>
      <c r="O233" s="5"/>
      <c r="P233" s="5"/>
      <c r="Q233" s="5"/>
      <c r="R233" s="5"/>
      <c r="S233" s="5"/>
      <c r="T233" s="5"/>
    </row>
    <row r="234" spans="1:20" customFormat="1" hidden="1" x14ac:dyDescent="0.25">
      <c r="A234" s="67" t="s">
        <v>985</v>
      </c>
      <c r="B234" s="40" t="s">
        <v>451</v>
      </c>
      <c r="C234" s="40" t="s">
        <v>273</v>
      </c>
      <c r="D234" s="40" t="s">
        <v>2</v>
      </c>
      <c r="E234" s="41">
        <v>1</v>
      </c>
      <c r="F234" s="41">
        <v>0</v>
      </c>
      <c r="G234" s="41">
        <v>2</v>
      </c>
      <c r="H234" s="41">
        <v>0</v>
      </c>
      <c r="I234" s="41">
        <v>0</v>
      </c>
      <c r="J234" s="41">
        <v>0</v>
      </c>
      <c r="K234" s="41">
        <v>0</v>
      </c>
      <c r="L234" s="52">
        <v>10</v>
      </c>
      <c r="M234" s="5"/>
      <c r="N234" s="5"/>
      <c r="O234" s="5"/>
      <c r="P234" s="5"/>
      <c r="Q234" s="5"/>
      <c r="R234" s="5"/>
      <c r="S234" s="5"/>
      <c r="T234" s="5"/>
    </row>
    <row r="235" spans="1:20" customFormat="1" hidden="1" x14ac:dyDescent="0.25">
      <c r="A235" s="67" t="s">
        <v>987</v>
      </c>
      <c r="B235" s="40" t="s">
        <v>451</v>
      </c>
      <c r="C235" s="40" t="s">
        <v>273</v>
      </c>
      <c r="D235" s="40" t="s">
        <v>2</v>
      </c>
      <c r="E235" s="41">
        <v>2</v>
      </c>
      <c r="F235" s="41">
        <v>0</v>
      </c>
      <c r="G235" s="41">
        <v>0</v>
      </c>
      <c r="H235" s="41">
        <v>1</v>
      </c>
      <c r="I235" s="41">
        <v>1</v>
      </c>
      <c r="J235" s="41">
        <v>1</v>
      </c>
      <c r="K235" s="41">
        <v>119</v>
      </c>
      <c r="L235" s="52">
        <v>16</v>
      </c>
      <c r="N235" s="26"/>
      <c r="O235" s="26"/>
      <c r="P235" s="26"/>
      <c r="Q235" s="26"/>
      <c r="R235" s="26"/>
      <c r="S235" s="26"/>
      <c r="T235" s="26"/>
    </row>
    <row r="236" spans="1:20" customFormat="1" hidden="1" x14ac:dyDescent="0.25">
      <c r="A236" s="67" t="s">
        <v>989</v>
      </c>
      <c r="B236" s="40" t="s">
        <v>451</v>
      </c>
      <c r="C236" s="40" t="s">
        <v>273</v>
      </c>
      <c r="D236" s="40" t="s">
        <v>2</v>
      </c>
      <c r="E236" s="41">
        <v>4</v>
      </c>
      <c r="F236" s="41">
        <v>0</v>
      </c>
      <c r="G236" s="41">
        <v>4</v>
      </c>
      <c r="H236" s="41">
        <v>3</v>
      </c>
      <c r="I236" s="41">
        <v>1</v>
      </c>
      <c r="J236" s="41">
        <v>3</v>
      </c>
      <c r="K236" s="41">
        <v>0</v>
      </c>
      <c r="L236" s="52">
        <v>44</v>
      </c>
      <c r="M236" s="5"/>
      <c r="N236" s="5"/>
      <c r="O236" s="5"/>
      <c r="P236" s="5"/>
      <c r="Q236" s="5"/>
      <c r="R236" s="5"/>
      <c r="S236" s="5"/>
      <c r="T236" s="5"/>
    </row>
    <row r="237" spans="1:20" customFormat="1" hidden="1" x14ac:dyDescent="0.25">
      <c r="A237" s="67" t="s">
        <v>993</v>
      </c>
      <c r="B237" s="40" t="s">
        <v>451</v>
      </c>
      <c r="C237" s="40" t="s">
        <v>273</v>
      </c>
      <c r="D237" s="40" t="s">
        <v>2</v>
      </c>
      <c r="E237" s="41">
        <v>8</v>
      </c>
      <c r="F237" s="41">
        <v>0</v>
      </c>
      <c r="G237" s="41">
        <v>2</v>
      </c>
      <c r="H237" s="41">
        <v>13</v>
      </c>
      <c r="I237" s="41">
        <v>1</v>
      </c>
      <c r="J237" s="41">
        <v>5</v>
      </c>
      <c r="K237" s="41">
        <v>165</v>
      </c>
      <c r="L237" s="52">
        <v>69</v>
      </c>
      <c r="N237" s="26"/>
      <c r="O237" s="26"/>
      <c r="P237" s="26"/>
      <c r="Q237" s="26"/>
      <c r="R237" s="26"/>
      <c r="S237" s="26"/>
      <c r="T237" s="26"/>
    </row>
    <row r="238" spans="1:20" customFormat="1" hidden="1" x14ac:dyDescent="0.25">
      <c r="A238" s="67" t="s">
        <v>995</v>
      </c>
      <c r="B238" s="40" t="s">
        <v>451</v>
      </c>
      <c r="C238" s="40" t="s">
        <v>273</v>
      </c>
      <c r="D238" s="40" t="s">
        <v>2</v>
      </c>
      <c r="E238" s="41">
        <v>1</v>
      </c>
      <c r="F238" s="41">
        <v>0</v>
      </c>
      <c r="G238" s="41">
        <v>0</v>
      </c>
      <c r="H238" s="41">
        <v>0</v>
      </c>
      <c r="I238" s="41">
        <v>0</v>
      </c>
      <c r="J238" s="41">
        <v>0</v>
      </c>
      <c r="K238" s="41">
        <v>0</v>
      </c>
      <c r="L238" s="52">
        <v>3</v>
      </c>
      <c r="M238" s="5"/>
      <c r="N238" s="5"/>
      <c r="O238" s="5"/>
      <c r="P238" s="5"/>
      <c r="Q238" s="5"/>
      <c r="R238" s="5"/>
      <c r="S238" s="5"/>
      <c r="T238" s="5"/>
    </row>
    <row r="239" spans="1:20" customFormat="1" hidden="1" x14ac:dyDescent="0.25">
      <c r="A239" s="68" t="s">
        <v>996</v>
      </c>
      <c r="B239" s="42" t="s">
        <v>451</v>
      </c>
      <c r="C239" s="42" t="s">
        <v>273</v>
      </c>
      <c r="D239" s="42" t="s">
        <v>2</v>
      </c>
      <c r="E239" s="43">
        <v>4</v>
      </c>
      <c r="F239" s="43">
        <v>0</v>
      </c>
      <c r="G239" s="43">
        <v>0</v>
      </c>
      <c r="H239" s="43">
        <v>3</v>
      </c>
      <c r="I239" s="43">
        <v>3</v>
      </c>
      <c r="J239" s="43">
        <v>1</v>
      </c>
      <c r="K239" s="43">
        <v>405</v>
      </c>
      <c r="L239" s="53">
        <v>50</v>
      </c>
      <c r="M239" s="5"/>
      <c r="N239" s="5"/>
      <c r="O239" s="5"/>
      <c r="P239" s="5"/>
      <c r="Q239" s="5"/>
      <c r="R239" s="5"/>
      <c r="S239" s="5"/>
      <c r="T239" s="5"/>
    </row>
    <row r="240" spans="1:20" customFormat="1" hidden="1" x14ac:dyDescent="0.25">
      <c r="A240" s="68" t="s">
        <v>998</v>
      </c>
      <c r="B240" s="42" t="s">
        <v>451</v>
      </c>
      <c r="C240" s="42" t="s">
        <v>273</v>
      </c>
      <c r="D240" s="42" t="s">
        <v>2</v>
      </c>
      <c r="E240" s="43">
        <v>9</v>
      </c>
      <c r="F240" s="43">
        <v>0</v>
      </c>
      <c r="G240" s="43">
        <v>6</v>
      </c>
      <c r="H240" s="43">
        <v>10</v>
      </c>
      <c r="I240" s="43">
        <v>1</v>
      </c>
      <c r="J240" s="43">
        <v>3</v>
      </c>
      <c r="K240" s="43">
        <v>107</v>
      </c>
      <c r="L240" s="53">
        <v>67</v>
      </c>
      <c r="M240" s="5"/>
      <c r="N240" s="5"/>
      <c r="O240" s="5"/>
      <c r="P240" s="5"/>
      <c r="Q240" s="5"/>
      <c r="R240" s="5"/>
      <c r="S240" s="5"/>
      <c r="T240" s="5"/>
    </row>
    <row r="241" spans="1:20" customFormat="1" hidden="1" x14ac:dyDescent="0.25">
      <c r="A241" s="68" t="s">
        <v>1000</v>
      </c>
      <c r="B241" s="42" t="s">
        <v>451</v>
      </c>
      <c r="C241" s="42" t="s">
        <v>273</v>
      </c>
      <c r="D241" s="42" t="s">
        <v>2</v>
      </c>
      <c r="E241" s="43">
        <v>2</v>
      </c>
      <c r="F241" s="43">
        <v>0</v>
      </c>
      <c r="G241" s="43">
        <v>0</v>
      </c>
      <c r="H241" s="43">
        <v>3</v>
      </c>
      <c r="I241" s="43">
        <v>0</v>
      </c>
      <c r="J241" s="43">
        <v>0</v>
      </c>
      <c r="K241" s="43">
        <v>0</v>
      </c>
      <c r="L241" s="53">
        <v>19</v>
      </c>
      <c r="M241" s="5"/>
      <c r="N241" s="5"/>
      <c r="O241" s="5"/>
      <c r="P241" s="5"/>
      <c r="Q241" s="5"/>
      <c r="R241" s="5"/>
      <c r="S241" s="5"/>
      <c r="T241" s="5"/>
    </row>
    <row r="242" spans="1:20" customFormat="1" hidden="1" x14ac:dyDescent="0.25">
      <c r="A242" s="68" t="s">
        <v>1005</v>
      </c>
      <c r="B242" s="42" t="s">
        <v>451</v>
      </c>
      <c r="C242" s="42" t="s">
        <v>273</v>
      </c>
      <c r="D242" s="42" t="s">
        <v>2</v>
      </c>
      <c r="E242" s="43">
        <v>6</v>
      </c>
      <c r="F242" s="43">
        <v>0</v>
      </c>
      <c r="G242" s="43">
        <v>2</v>
      </c>
      <c r="H242" s="43">
        <v>10</v>
      </c>
      <c r="I242" s="43">
        <v>3</v>
      </c>
      <c r="J242" s="43">
        <v>2</v>
      </c>
      <c r="K242" s="43">
        <v>0</v>
      </c>
      <c r="L242" s="53">
        <v>58</v>
      </c>
      <c r="N242" s="26"/>
      <c r="O242" s="26"/>
      <c r="P242" s="26"/>
      <c r="Q242" s="26"/>
      <c r="R242" s="26"/>
      <c r="S242" s="26"/>
      <c r="T242" s="26"/>
    </row>
    <row r="243" spans="1:20" customFormat="1" hidden="1" x14ac:dyDescent="0.25">
      <c r="A243" s="67" t="s">
        <v>1007</v>
      </c>
      <c r="B243" s="40" t="s">
        <v>451</v>
      </c>
      <c r="C243" s="40" t="s">
        <v>273</v>
      </c>
      <c r="D243" s="40" t="s">
        <v>2</v>
      </c>
      <c r="E243" s="41">
        <v>1</v>
      </c>
      <c r="F243" s="41">
        <v>0</v>
      </c>
      <c r="G243" s="41">
        <v>0</v>
      </c>
      <c r="H243" s="41">
        <v>0</v>
      </c>
      <c r="I243" s="41">
        <v>1</v>
      </c>
      <c r="J243" s="41">
        <v>0</v>
      </c>
      <c r="K243" s="41">
        <v>0</v>
      </c>
      <c r="L243" s="52">
        <v>9</v>
      </c>
      <c r="M243" s="5"/>
      <c r="N243" s="5"/>
      <c r="O243" s="5"/>
      <c r="P243" s="5"/>
      <c r="Q243" s="5"/>
      <c r="R243" s="5"/>
      <c r="S243" s="5"/>
      <c r="T243" s="5"/>
    </row>
    <row r="244" spans="1:20" customFormat="1" hidden="1" x14ac:dyDescent="0.25">
      <c r="A244" s="68" t="s">
        <v>446</v>
      </c>
      <c r="B244" s="42" t="s">
        <v>35</v>
      </c>
      <c r="C244" s="42" t="s">
        <v>273</v>
      </c>
      <c r="D244" s="42" t="s">
        <v>2</v>
      </c>
      <c r="E244" s="43">
        <v>2</v>
      </c>
      <c r="F244" s="43">
        <v>0</v>
      </c>
      <c r="G244" s="43">
        <v>0</v>
      </c>
      <c r="H244" s="43">
        <v>0</v>
      </c>
      <c r="I244" s="43">
        <v>1</v>
      </c>
      <c r="J244" s="43">
        <v>1</v>
      </c>
      <c r="K244" s="43">
        <v>0</v>
      </c>
      <c r="L244" s="53">
        <v>21</v>
      </c>
      <c r="M244" s="5"/>
      <c r="N244" s="5"/>
      <c r="O244" s="5"/>
      <c r="P244" s="5"/>
      <c r="Q244" s="5"/>
      <c r="R244" s="5"/>
      <c r="S244" s="5"/>
      <c r="T244" s="5"/>
    </row>
    <row r="245" spans="1:20" customFormat="1" hidden="1" x14ac:dyDescent="0.25">
      <c r="A245" s="67" t="s">
        <v>1020</v>
      </c>
      <c r="B245" s="40" t="s">
        <v>451</v>
      </c>
      <c r="C245" s="40" t="s">
        <v>273</v>
      </c>
      <c r="D245" s="40" t="s">
        <v>2</v>
      </c>
      <c r="E245" s="41">
        <v>7</v>
      </c>
      <c r="F245" s="41">
        <v>0</v>
      </c>
      <c r="G245" s="41">
        <v>0</v>
      </c>
      <c r="H245" s="41">
        <v>3</v>
      </c>
      <c r="I245" s="41">
        <v>3</v>
      </c>
      <c r="J245" s="41">
        <v>3</v>
      </c>
      <c r="K245" s="41">
        <v>77</v>
      </c>
      <c r="L245" s="52">
        <v>74</v>
      </c>
      <c r="M245" s="5"/>
      <c r="N245" s="5"/>
      <c r="O245" s="5"/>
      <c r="P245" s="5"/>
      <c r="Q245" s="5"/>
      <c r="R245" s="5"/>
      <c r="S245" s="5"/>
      <c r="T245" s="5"/>
    </row>
    <row r="246" spans="1:20" customFormat="1" hidden="1" x14ac:dyDescent="0.25">
      <c r="A246" s="67" t="s">
        <v>1022</v>
      </c>
      <c r="B246" s="40" t="s">
        <v>451</v>
      </c>
      <c r="C246" s="40" t="s">
        <v>273</v>
      </c>
      <c r="D246" s="40" t="s">
        <v>2</v>
      </c>
      <c r="E246" s="41">
        <v>8</v>
      </c>
      <c r="F246" s="41">
        <v>0</v>
      </c>
      <c r="G246" s="41">
        <v>7</v>
      </c>
      <c r="H246" s="41">
        <v>16</v>
      </c>
      <c r="I246" s="41">
        <v>3</v>
      </c>
      <c r="J246" s="41">
        <v>3</v>
      </c>
      <c r="K246" s="41">
        <v>18</v>
      </c>
      <c r="L246" s="52">
        <v>55</v>
      </c>
      <c r="M246" s="5"/>
      <c r="N246" s="5"/>
      <c r="O246" s="5"/>
      <c r="P246" s="5"/>
      <c r="Q246" s="5"/>
      <c r="R246" s="5"/>
      <c r="S246" s="5"/>
      <c r="T246" s="5"/>
    </row>
    <row r="247" spans="1:20" customFormat="1" hidden="1" x14ac:dyDescent="0.25">
      <c r="A247" s="68" t="s">
        <v>1023</v>
      </c>
      <c r="B247" s="42" t="s">
        <v>451</v>
      </c>
      <c r="C247" s="42" t="s">
        <v>273</v>
      </c>
      <c r="D247" s="42" t="s">
        <v>2</v>
      </c>
      <c r="E247" s="43">
        <v>1</v>
      </c>
      <c r="F247" s="43">
        <v>0</v>
      </c>
      <c r="G247" s="43">
        <v>0</v>
      </c>
      <c r="H247" s="43">
        <v>0</v>
      </c>
      <c r="I247" s="43">
        <v>1</v>
      </c>
      <c r="J247" s="43">
        <v>0</v>
      </c>
      <c r="K247" s="43">
        <v>0</v>
      </c>
      <c r="L247" s="53">
        <v>7</v>
      </c>
      <c r="N247" s="26"/>
      <c r="O247" s="26"/>
      <c r="P247" s="26"/>
      <c r="Q247" s="26"/>
      <c r="R247" s="26"/>
      <c r="S247" s="26"/>
      <c r="T247" s="26"/>
    </row>
    <row r="248" spans="1:20" customFormat="1" x14ac:dyDescent="0.25">
      <c r="A248" s="68" t="s">
        <v>92</v>
      </c>
      <c r="B248" s="42" t="s">
        <v>31</v>
      </c>
      <c r="C248" s="42" t="s">
        <v>273</v>
      </c>
      <c r="D248" s="42" t="s">
        <v>4</v>
      </c>
      <c r="E248" s="43">
        <v>82</v>
      </c>
      <c r="F248" s="43">
        <v>83</v>
      </c>
      <c r="G248" s="43">
        <v>34</v>
      </c>
      <c r="H248" s="43">
        <v>90</v>
      </c>
      <c r="I248" s="43">
        <v>105</v>
      </c>
      <c r="J248" s="43">
        <v>88</v>
      </c>
      <c r="K248" s="43">
        <v>9877</v>
      </c>
      <c r="L248" s="53">
        <v>2058</v>
      </c>
      <c r="M248" s="5"/>
      <c r="N248" s="5"/>
      <c r="O248" s="5"/>
      <c r="P248" s="5"/>
      <c r="Q248" s="5"/>
      <c r="R248" s="5"/>
      <c r="S248" s="5"/>
      <c r="T248" s="5"/>
    </row>
    <row r="249" spans="1:20" customFormat="1" x14ac:dyDescent="0.25">
      <c r="A249" s="67" t="s">
        <v>93</v>
      </c>
      <c r="B249" s="40" t="s">
        <v>37</v>
      </c>
      <c r="C249" s="40" t="s">
        <v>273</v>
      </c>
      <c r="D249" s="40" t="s">
        <v>4</v>
      </c>
      <c r="E249" s="41">
        <v>78</v>
      </c>
      <c r="F249" s="41">
        <v>74</v>
      </c>
      <c r="G249" s="41">
        <v>69</v>
      </c>
      <c r="H249" s="41">
        <v>58</v>
      </c>
      <c r="I249" s="41">
        <v>144</v>
      </c>
      <c r="J249" s="41">
        <v>73</v>
      </c>
      <c r="K249" s="41">
        <v>12479</v>
      </c>
      <c r="L249" s="52">
        <v>1891</v>
      </c>
      <c r="M249" s="5"/>
      <c r="N249" s="5"/>
      <c r="O249" s="5"/>
      <c r="P249" s="5"/>
      <c r="Q249" s="5"/>
      <c r="R249" s="5"/>
      <c r="S249" s="5"/>
      <c r="T249" s="5"/>
    </row>
    <row r="250" spans="1:20" customFormat="1" x14ac:dyDescent="0.25">
      <c r="A250" s="68" t="s">
        <v>144</v>
      </c>
      <c r="B250" s="42" t="s">
        <v>41</v>
      </c>
      <c r="C250" s="42" t="s">
        <v>273</v>
      </c>
      <c r="D250" s="42" t="s">
        <v>4</v>
      </c>
      <c r="E250" s="43">
        <v>82</v>
      </c>
      <c r="F250" s="43">
        <v>72</v>
      </c>
      <c r="G250" s="43">
        <v>14</v>
      </c>
      <c r="H250" s="43">
        <v>61</v>
      </c>
      <c r="I250" s="43">
        <v>114</v>
      </c>
      <c r="J250" s="43">
        <v>60</v>
      </c>
      <c r="K250" s="43">
        <v>5293</v>
      </c>
      <c r="L250" s="53">
        <v>1896</v>
      </c>
      <c r="M250" s="5"/>
      <c r="N250" s="5"/>
      <c r="O250" s="5"/>
      <c r="P250" s="5"/>
      <c r="Q250" s="5"/>
      <c r="R250" s="5"/>
      <c r="S250" s="5"/>
      <c r="T250" s="5"/>
    </row>
    <row r="251" spans="1:20" customFormat="1" x14ac:dyDescent="0.25">
      <c r="A251" s="67" t="s">
        <v>89</v>
      </c>
      <c r="B251" s="40" t="s">
        <v>33</v>
      </c>
      <c r="C251" s="40" t="s">
        <v>273</v>
      </c>
      <c r="D251" s="40" t="s">
        <v>4</v>
      </c>
      <c r="E251" s="41">
        <v>80</v>
      </c>
      <c r="F251" s="41">
        <v>70</v>
      </c>
      <c r="G251" s="41">
        <v>34</v>
      </c>
      <c r="H251" s="41">
        <v>54</v>
      </c>
      <c r="I251" s="41">
        <v>164</v>
      </c>
      <c r="J251" s="41">
        <v>55</v>
      </c>
      <c r="K251" s="41">
        <v>12373</v>
      </c>
      <c r="L251" s="52">
        <v>2005</v>
      </c>
      <c r="M251" s="5"/>
      <c r="N251" s="5"/>
      <c r="O251" s="5"/>
      <c r="P251" s="5"/>
      <c r="Q251" s="5"/>
      <c r="R251" s="5"/>
      <c r="S251" s="5"/>
      <c r="T251" s="5"/>
    </row>
    <row r="252" spans="1:20" customFormat="1" x14ac:dyDescent="0.25">
      <c r="A252" s="68" t="s">
        <v>86</v>
      </c>
      <c r="B252" s="42" t="s">
        <v>41</v>
      </c>
      <c r="C252" s="42" t="s">
        <v>273</v>
      </c>
      <c r="D252" s="42" t="s">
        <v>4</v>
      </c>
      <c r="E252" s="43">
        <v>82</v>
      </c>
      <c r="F252" s="43">
        <v>62</v>
      </c>
      <c r="G252" s="43">
        <v>50</v>
      </c>
      <c r="H252" s="43">
        <v>47</v>
      </c>
      <c r="I252" s="43">
        <v>76</v>
      </c>
      <c r="J252" s="43">
        <v>27</v>
      </c>
      <c r="K252" s="43">
        <v>1850</v>
      </c>
      <c r="L252" s="53">
        <v>1840</v>
      </c>
      <c r="M252" s="5"/>
      <c r="N252" s="5"/>
      <c r="O252" s="5"/>
      <c r="P252" s="5"/>
      <c r="Q252" s="5"/>
      <c r="R252" s="5"/>
      <c r="S252" s="5"/>
      <c r="T252" s="5"/>
    </row>
    <row r="253" spans="1:20" customFormat="1" x14ac:dyDescent="0.25">
      <c r="A253" s="68" t="s">
        <v>453</v>
      </c>
      <c r="B253" s="42" t="s">
        <v>451</v>
      </c>
      <c r="C253" s="42" t="s">
        <v>273</v>
      </c>
      <c r="D253" s="42" t="s">
        <v>4</v>
      </c>
      <c r="E253" s="43">
        <v>79</v>
      </c>
      <c r="F253" s="43">
        <v>60</v>
      </c>
      <c r="G253" s="43">
        <v>34</v>
      </c>
      <c r="H253" s="43">
        <v>100</v>
      </c>
      <c r="I253" s="43">
        <v>115</v>
      </c>
      <c r="J253" s="43">
        <v>34</v>
      </c>
      <c r="K253" s="43">
        <v>546</v>
      </c>
      <c r="L253" s="53">
        <v>1784</v>
      </c>
      <c r="M253" s="5"/>
      <c r="N253" s="5"/>
      <c r="O253" s="5"/>
      <c r="P253" s="5"/>
      <c r="Q253" s="5"/>
      <c r="R253" s="5"/>
      <c r="S253" s="5"/>
      <c r="T253" s="5"/>
    </row>
    <row r="254" spans="1:20" customFormat="1" x14ac:dyDescent="0.25">
      <c r="A254" s="68" t="s">
        <v>114</v>
      </c>
      <c r="B254" s="42" t="s">
        <v>35</v>
      </c>
      <c r="C254" s="42" t="s">
        <v>273</v>
      </c>
      <c r="D254" s="42" t="s">
        <v>4</v>
      </c>
      <c r="E254" s="43">
        <v>78</v>
      </c>
      <c r="F254" s="43">
        <v>59</v>
      </c>
      <c r="G254" s="43">
        <v>36</v>
      </c>
      <c r="H254" s="43">
        <v>48</v>
      </c>
      <c r="I254" s="43">
        <v>93</v>
      </c>
      <c r="J254" s="43">
        <v>28</v>
      </c>
      <c r="K254" s="43">
        <v>303</v>
      </c>
      <c r="L254" s="53">
        <v>1699</v>
      </c>
      <c r="M254" s="5"/>
      <c r="N254" s="5"/>
      <c r="O254" s="5"/>
      <c r="P254" s="5"/>
      <c r="Q254" s="5"/>
      <c r="R254" s="5"/>
      <c r="S254" s="5"/>
      <c r="T254" s="5"/>
    </row>
    <row r="255" spans="1:20" customFormat="1" x14ac:dyDescent="0.25">
      <c r="A255" s="68" t="s">
        <v>79</v>
      </c>
      <c r="B255" s="42" t="s">
        <v>33</v>
      </c>
      <c r="C255" s="42" t="s">
        <v>273</v>
      </c>
      <c r="D255" s="42" t="s">
        <v>4</v>
      </c>
      <c r="E255" s="43">
        <v>65</v>
      </c>
      <c r="F255" s="43">
        <v>56</v>
      </c>
      <c r="G255" s="43">
        <v>48</v>
      </c>
      <c r="H255" s="43">
        <v>116</v>
      </c>
      <c r="I255" s="43">
        <v>111</v>
      </c>
      <c r="J255" s="43">
        <v>63</v>
      </c>
      <c r="K255" s="43">
        <v>8398</v>
      </c>
      <c r="L255" s="53">
        <v>1687</v>
      </c>
      <c r="N255" s="26"/>
      <c r="O255" s="26"/>
      <c r="P255" s="26"/>
      <c r="Q255" s="26"/>
      <c r="R255" s="26"/>
      <c r="S255" s="26"/>
      <c r="T255" s="26"/>
    </row>
    <row r="256" spans="1:20" customFormat="1" x14ac:dyDescent="0.25">
      <c r="A256" s="68" t="s">
        <v>107</v>
      </c>
      <c r="B256" s="42" t="s">
        <v>35</v>
      </c>
      <c r="C256" s="42" t="s">
        <v>273</v>
      </c>
      <c r="D256" s="42" t="s">
        <v>4</v>
      </c>
      <c r="E256" s="43">
        <v>82</v>
      </c>
      <c r="F256" s="43">
        <v>56</v>
      </c>
      <c r="G256" s="43">
        <v>42</v>
      </c>
      <c r="H256" s="43">
        <v>53</v>
      </c>
      <c r="I256" s="43">
        <v>144</v>
      </c>
      <c r="J256" s="43">
        <v>36</v>
      </c>
      <c r="K256" s="43">
        <v>12742</v>
      </c>
      <c r="L256" s="53">
        <v>2064</v>
      </c>
      <c r="M256" s="5"/>
      <c r="N256" s="5"/>
      <c r="O256" s="5"/>
      <c r="P256" s="5"/>
      <c r="Q256" s="5"/>
      <c r="R256" s="5"/>
      <c r="S256" s="5"/>
      <c r="T256" s="5"/>
    </row>
    <row r="257" spans="1:20" customFormat="1" x14ac:dyDescent="0.25">
      <c r="A257" s="67" t="s">
        <v>228</v>
      </c>
      <c r="B257" s="40" t="s">
        <v>31</v>
      </c>
      <c r="C257" s="40" t="s">
        <v>273</v>
      </c>
      <c r="D257" s="40" t="s">
        <v>4</v>
      </c>
      <c r="E257" s="41">
        <v>70</v>
      </c>
      <c r="F257" s="41">
        <v>55</v>
      </c>
      <c r="G257" s="41">
        <v>32</v>
      </c>
      <c r="H257" s="41">
        <v>71</v>
      </c>
      <c r="I257" s="41">
        <v>112</v>
      </c>
      <c r="J257" s="41">
        <v>31</v>
      </c>
      <c r="K257" s="41">
        <v>2501</v>
      </c>
      <c r="L257" s="52">
        <v>1700</v>
      </c>
      <c r="N257" s="26"/>
      <c r="O257" s="26"/>
      <c r="P257" s="26"/>
      <c r="Q257" s="26"/>
      <c r="R257" s="26"/>
      <c r="S257" s="26"/>
      <c r="T257" s="26"/>
    </row>
    <row r="258" spans="1:20" customFormat="1" x14ac:dyDescent="0.25">
      <c r="A258" s="67" t="s">
        <v>97</v>
      </c>
      <c r="B258" s="40" t="s">
        <v>35</v>
      </c>
      <c r="C258" s="40" t="s">
        <v>273</v>
      </c>
      <c r="D258" s="40" t="s">
        <v>4</v>
      </c>
      <c r="E258" s="41">
        <v>70</v>
      </c>
      <c r="F258" s="41">
        <v>54</v>
      </c>
      <c r="G258" s="41">
        <v>44</v>
      </c>
      <c r="H258" s="41">
        <v>59</v>
      </c>
      <c r="I258" s="41">
        <v>97</v>
      </c>
      <c r="J258" s="41">
        <v>32</v>
      </c>
      <c r="K258" s="41">
        <v>8891</v>
      </c>
      <c r="L258" s="52">
        <v>1594</v>
      </c>
      <c r="M258" s="5"/>
      <c r="N258" s="5"/>
      <c r="O258" s="5"/>
      <c r="P258" s="5"/>
      <c r="Q258" s="5"/>
      <c r="R258" s="5"/>
      <c r="S258" s="5"/>
      <c r="T258" s="5"/>
    </row>
    <row r="259" spans="1:20" customFormat="1" x14ac:dyDescent="0.25">
      <c r="A259" s="67" t="s">
        <v>133</v>
      </c>
      <c r="B259" s="40" t="s">
        <v>37</v>
      </c>
      <c r="C259" s="40" t="s">
        <v>273</v>
      </c>
      <c r="D259" s="40" t="s">
        <v>4</v>
      </c>
      <c r="E259" s="41">
        <v>64</v>
      </c>
      <c r="F259" s="41">
        <v>53</v>
      </c>
      <c r="G259" s="41">
        <v>33</v>
      </c>
      <c r="H259" s="41">
        <v>53</v>
      </c>
      <c r="I259" s="41">
        <v>60</v>
      </c>
      <c r="J259" s="41">
        <v>20</v>
      </c>
      <c r="K259" s="41">
        <v>817</v>
      </c>
      <c r="L259" s="52">
        <v>1363</v>
      </c>
      <c r="M259" s="5"/>
      <c r="N259" s="5"/>
      <c r="O259" s="5"/>
      <c r="P259" s="5"/>
      <c r="Q259" s="5"/>
      <c r="R259" s="5"/>
      <c r="S259" s="5"/>
      <c r="T259" s="5"/>
    </row>
    <row r="260" spans="1:20" customFormat="1" x14ac:dyDescent="0.25">
      <c r="A260" s="68" t="s">
        <v>177</v>
      </c>
      <c r="B260" s="42" t="s">
        <v>31</v>
      </c>
      <c r="C260" s="42" t="s">
        <v>273</v>
      </c>
      <c r="D260" s="42" t="s">
        <v>4</v>
      </c>
      <c r="E260" s="43">
        <v>82</v>
      </c>
      <c r="F260" s="43">
        <v>50</v>
      </c>
      <c r="G260" s="43">
        <v>58</v>
      </c>
      <c r="H260" s="43">
        <v>112</v>
      </c>
      <c r="I260" s="43">
        <v>171</v>
      </c>
      <c r="J260" s="43">
        <v>48</v>
      </c>
      <c r="K260" s="43">
        <v>12117</v>
      </c>
      <c r="L260" s="53">
        <v>1876</v>
      </c>
      <c r="M260" s="5"/>
      <c r="N260" s="5"/>
      <c r="O260" s="5"/>
      <c r="P260" s="5"/>
      <c r="Q260" s="5"/>
      <c r="R260" s="5"/>
      <c r="S260" s="5"/>
      <c r="T260" s="5"/>
    </row>
    <row r="261" spans="1:20" customFormat="1" x14ac:dyDescent="0.25">
      <c r="A261" s="67" t="s">
        <v>84</v>
      </c>
      <c r="B261" s="40" t="s">
        <v>37</v>
      </c>
      <c r="C261" s="40" t="s">
        <v>273</v>
      </c>
      <c r="D261" s="40" t="s">
        <v>4</v>
      </c>
      <c r="E261" s="41">
        <v>82</v>
      </c>
      <c r="F261" s="41">
        <v>47</v>
      </c>
      <c r="G261" s="41">
        <v>41</v>
      </c>
      <c r="H261" s="41">
        <v>78</v>
      </c>
      <c r="I261" s="41">
        <v>109</v>
      </c>
      <c r="J261" s="41">
        <v>25</v>
      </c>
      <c r="K261" s="41">
        <v>11341</v>
      </c>
      <c r="L261" s="52">
        <v>2189</v>
      </c>
      <c r="N261" s="26"/>
      <c r="O261" s="26"/>
      <c r="P261" s="26"/>
      <c r="Q261" s="26"/>
      <c r="R261" s="26"/>
      <c r="S261" s="26"/>
      <c r="T261" s="26"/>
    </row>
    <row r="262" spans="1:20" customFormat="1" x14ac:dyDescent="0.25">
      <c r="A262" s="67" t="s">
        <v>469</v>
      </c>
      <c r="B262" s="40" t="s">
        <v>451</v>
      </c>
      <c r="C262" s="40" t="s">
        <v>273</v>
      </c>
      <c r="D262" s="40" t="s">
        <v>4</v>
      </c>
      <c r="E262" s="41">
        <v>82</v>
      </c>
      <c r="F262" s="41">
        <v>46</v>
      </c>
      <c r="G262" s="41">
        <v>28</v>
      </c>
      <c r="H262" s="41">
        <v>190</v>
      </c>
      <c r="I262" s="41">
        <v>123</v>
      </c>
      <c r="J262" s="41">
        <v>39</v>
      </c>
      <c r="K262" s="41">
        <v>10323</v>
      </c>
      <c r="L262" s="52">
        <v>1896</v>
      </c>
      <c r="M262" s="5"/>
      <c r="N262" s="5"/>
      <c r="O262" s="5"/>
      <c r="P262" s="5"/>
      <c r="Q262" s="5"/>
      <c r="R262" s="5"/>
      <c r="S262" s="5"/>
      <c r="T262" s="5"/>
    </row>
    <row r="263" spans="1:20" customFormat="1" x14ac:dyDescent="0.25">
      <c r="A263" s="68" t="s">
        <v>125</v>
      </c>
      <c r="B263" s="42" t="s">
        <v>35</v>
      </c>
      <c r="C263" s="42" t="s">
        <v>273</v>
      </c>
      <c r="D263" s="42" t="s">
        <v>4</v>
      </c>
      <c r="E263" s="43">
        <v>82</v>
      </c>
      <c r="F263" s="43">
        <v>46</v>
      </c>
      <c r="G263" s="43">
        <v>34</v>
      </c>
      <c r="H263" s="43">
        <v>98</v>
      </c>
      <c r="I263" s="43">
        <v>161</v>
      </c>
      <c r="J263" s="43">
        <v>46</v>
      </c>
      <c r="K263" s="43">
        <v>15456</v>
      </c>
      <c r="L263" s="53">
        <v>1811</v>
      </c>
      <c r="N263" s="26"/>
      <c r="O263" s="26"/>
      <c r="P263" s="26"/>
      <c r="Q263" s="26"/>
      <c r="R263" s="26"/>
      <c r="S263" s="26"/>
      <c r="T263" s="26"/>
    </row>
    <row r="264" spans="1:20" customFormat="1" x14ac:dyDescent="0.25">
      <c r="A264" s="67" t="s">
        <v>139</v>
      </c>
      <c r="B264" s="40" t="s">
        <v>31</v>
      </c>
      <c r="C264" s="40" t="s">
        <v>273</v>
      </c>
      <c r="D264" s="40" t="s">
        <v>4</v>
      </c>
      <c r="E264" s="41">
        <v>75</v>
      </c>
      <c r="F264" s="41">
        <v>46</v>
      </c>
      <c r="G264" s="41">
        <v>28</v>
      </c>
      <c r="H264" s="41">
        <v>106</v>
      </c>
      <c r="I264" s="41">
        <v>133</v>
      </c>
      <c r="J264" s="41">
        <v>59</v>
      </c>
      <c r="K264" s="41">
        <v>10274</v>
      </c>
      <c r="L264" s="52">
        <v>1937</v>
      </c>
      <c r="M264" s="5"/>
      <c r="N264" s="5"/>
      <c r="O264" s="5"/>
      <c r="P264" s="5"/>
      <c r="Q264" s="5"/>
      <c r="R264" s="5"/>
      <c r="S264" s="5"/>
      <c r="T264" s="5"/>
    </row>
    <row r="265" spans="1:20" customFormat="1" x14ac:dyDescent="0.25">
      <c r="A265" s="67" t="s">
        <v>194</v>
      </c>
      <c r="B265" s="40" t="s">
        <v>35</v>
      </c>
      <c r="C265" s="40" t="s">
        <v>273</v>
      </c>
      <c r="D265" s="40" t="s">
        <v>4</v>
      </c>
      <c r="E265" s="41">
        <v>64</v>
      </c>
      <c r="F265" s="41">
        <v>45</v>
      </c>
      <c r="G265" s="41">
        <v>12</v>
      </c>
      <c r="H265" s="41">
        <v>42</v>
      </c>
      <c r="I265" s="41">
        <v>77</v>
      </c>
      <c r="J265" s="41">
        <v>26</v>
      </c>
      <c r="K265" s="41">
        <v>2907</v>
      </c>
      <c r="L265" s="52">
        <v>1570</v>
      </c>
      <c r="M265" s="5"/>
      <c r="N265" s="5"/>
      <c r="O265" s="5"/>
      <c r="P265" s="5"/>
      <c r="Q265" s="5"/>
      <c r="R265" s="5"/>
      <c r="S265" s="5"/>
      <c r="T265" s="5"/>
    </row>
    <row r="266" spans="1:20" customFormat="1" x14ac:dyDescent="0.25">
      <c r="A266" s="68" t="s">
        <v>90</v>
      </c>
      <c r="B266" s="42" t="s">
        <v>41</v>
      </c>
      <c r="C266" s="42" t="s">
        <v>273</v>
      </c>
      <c r="D266" s="42" t="s">
        <v>4</v>
      </c>
      <c r="E266" s="43">
        <v>82</v>
      </c>
      <c r="F266" s="43">
        <v>45</v>
      </c>
      <c r="G266" s="43">
        <v>44</v>
      </c>
      <c r="H266" s="43">
        <v>168</v>
      </c>
      <c r="I266" s="43">
        <v>120</v>
      </c>
      <c r="J266" s="43">
        <v>23</v>
      </c>
      <c r="K266" s="43">
        <v>12073</v>
      </c>
      <c r="L266" s="53">
        <v>2181</v>
      </c>
      <c r="M266" s="5"/>
      <c r="N266" s="5"/>
      <c r="O266" s="5"/>
      <c r="P266" s="5"/>
      <c r="Q266" s="5"/>
      <c r="R266" s="5"/>
      <c r="S266" s="5"/>
      <c r="T266" s="5"/>
    </row>
    <row r="267" spans="1:20" customFormat="1" x14ac:dyDescent="0.25">
      <c r="A267" s="67" t="s">
        <v>78</v>
      </c>
      <c r="B267" s="40" t="s">
        <v>33</v>
      </c>
      <c r="C267" s="40" t="s">
        <v>273</v>
      </c>
      <c r="D267" s="40" t="s">
        <v>4</v>
      </c>
      <c r="E267" s="41">
        <v>53</v>
      </c>
      <c r="F267" s="41">
        <v>45</v>
      </c>
      <c r="G267" s="41">
        <v>22</v>
      </c>
      <c r="H267" s="41">
        <v>44</v>
      </c>
      <c r="I267" s="41">
        <v>69</v>
      </c>
      <c r="J267" s="41">
        <v>59</v>
      </c>
      <c r="K267" s="41">
        <v>5849</v>
      </c>
      <c r="L267" s="52">
        <v>1298</v>
      </c>
      <c r="M267" s="5"/>
      <c r="N267" s="5"/>
      <c r="O267" s="5"/>
      <c r="P267" s="5"/>
      <c r="Q267" s="5"/>
      <c r="R267" s="5"/>
      <c r="S267" s="5"/>
      <c r="T267" s="5"/>
    </row>
    <row r="268" spans="1:20" customFormat="1" x14ac:dyDescent="0.25">
      <c r="A268" s="68" t="s">
        <v>103</v>
      </c>
      <c r="B268" s="42" t="s">
        <v>33</v>
      </c>
      <c r="C268" s="42" t="s">
        <v>273</v>
      </c>
      <c r="D268" s="42" t="s">
        <v>4</v>
      </c>
      <c r="E268" s="43">
        <v>81</v>
      </c>
      <c r="F268" s="43">
        <v>44</v>
      </c>
      <c r="G268" s="43">
        <v>52</v>
      </c>
      <c r="H268" s="43">
        <v>162</v>
      </c>
      <c r="I268" s="43">
        <v>52</v>
      </c>
      <c r="J268" s="43">
        <v>32</v>
      </c>
      <c r="K268" s="43">
        <v>6130</v>
      </c>
      <c r="L268" s="53">
        <v>1915</v>
      </c>
      <c r="M268" s="5"/>
      <c r="N268" s="5"/>
      <c r="O268" s="5"/>
      <c r="P268" s="5"/>
      <c r="Q268" s="5"/>
      <c r="R268" s="5"/>
      <c r="S268" s="5"/>
      <c r="T268" s="5"/>
    </row>
    <row r="269" spans="1:20" customFormat="1" x14ac:dyDescent="0.25">
      <c r="A269" s="67" t="s">
        <v>239</v>
      </c>
      <c r="B269" s="40" t="s">
        <v>37</v>
      </c>
      <c r="C269" s="40" t="s">
        <v>273</v>
      </c>
      <c r="D269" s="40" t="s">
        <v>4</v>
      </c>
      <c r="E269" s="41">
        <v>82</v>
      </c>
      <c r="F269" s="41">
        <v>44</v>
      </c>
      <c r="G269" s="41">
        <v>18</v>
      </c>
      <c r="H269" s="41">
        <v>67</v>
      </c>
      <c r="I269" s="41">
        <v>89</v>
      </c>
      <c r="J269" s="41">
        <v>40</v>
      </c>
      <c r="K269" s="41">
        <v>6345</v>
      </c>
      <c r="L269" s="52">
        <v>1878</v>
      </c>
      <c r="N269" s="26"/>
      <c r="O269" s="26"/>
      <c r="P269" s="26"/>
      <c r="Q269" s="26"/>
      <c r="R269" s="26"/>
      <c r="S269" s="26"/>
      <c r="T269" s="26"/>
    </row>
    <row r="270" spans="1:20" customFormat="1" x14ac:dyDescent="0.25">
      <c r="A270" s="68" t="s">
        <v>364</v>
      </c>
      <c r="B270" s="42" t="s">
        <v>41</v>
      </c>
      <c r="C270" s="42" t="s">
        <v>273</v>
      </c>
      <c r="D270" s="42" t="s">
        <v>4</v>
      </c>
      <c r="E270" s="43">
        <v>82</v>
      </c>
      <c r="F270" s="43">
        <v>44</v>
      </c>
      <c r="G270" s="43">
        <v>34</v>
      </c>
      <c r="H270" s="43">
        <v>97</v>
      </c>
      <c r="I270" s="43">
        <v>66</v>
      </c>
      <c r="J270" s="43">
        <v>38</v>
      </c>
      <c r="K270" s="43">
        <v>779</v>
      </c>
      <c r="L270" s="53">
        <v>1735</v>
      </c>
      <c r="M270" s="5"/>
      <c r="N270" s="5"/>
      <c r="O270" s="5"/>
      <c r="P270" s="5"/>
      <c r="Q270" s="5"/>
      <c r="R270" s="5"/>
      <c r="S270" s="5"/>
      <c r="T270" s="5"/>
    </row>
    <row r="271" spans="1:20" customFormat="1" x14ac:dyDescent="0.25">
      <c r="A271" s="67" t="s">
        <v>113</v>
      </c>
      <c r="B271" s="40" t="s">
        <v>33</v>
      </c>
      <c r="C271" s="40" t="s">
        <v>273</v>
      </c>
      <c r="D271" s="40" t="s">
        <v>4</v>
      </c>
      <c r="E271" s="41">
        <v>80</v>
      </c>
      <c r="F271" s="41">
        <v>44</v>
      </c>
      <c r="G271" s="41">
        <v>47</v>
      </c>
      <c r="H271" s="41">
        <v>68</v>
      </c>
      <c r="I271" s="41">
        <v>107</v>
      </c>
      <c r="J271" s="41">
        <v>32</v>
      </c>
      <c r="K271" s="41">
        <v>10698</v>
      </c>
      <c r="L271" s="52">
        <v>1869</v>
      </c>
      <c r="M271" s="5"/>
      <c r="N271" s="5"/>
      <c r="O271" s="5"/>
      <c r="P271" s="5"/>
      <c r="Q271" s="5"/>
      <c r="R271" s="5"/>
      <c r="S271" s="5"/>
      <c r="T271" s="5"/>
    </row>
    <row r="272" spans="1:20" customFormat="1" x14ac:dyDescent="0.25">
      <c r="A272" s="67" t="s">
        <v>289</v>
      </c>
      <c r="B272" s="40" t="s">
        <v>33</v>
      </c>
      <c r="C272" s="40" t="s">
        <v>273</v>
      </c>
      <c r="D272" s="40" t="s">
        <v>4</v>
      </c>
      <c r="E272" s="41">
        <v>82</v>
      </c>
      <c r="F272" s="41">
        <v>43</v>
      </c>
      <c r="G272" s="41">
        <v>20</v>
      </c>
      <c r="H272" s="41">
        <v>91</v>
      </c>
      <c r="I272" s="41">
        <v>145</v>
      </c>
      <c r="J272" s="41">
        <v>30</v>
      </c>
      <c r="K272" s="41">
        <v>11543</v>
      </c>
      <c r="L272" s="52">
        <v>1980</v>
      </c>
      <c r="N272" s="26"/>
      <c r="O272" s="26"/>
      <c r="P272" s="26"/>
      <c r="Q272" s="26"/>
      <c r="R272" s="26"/>
      <c r="S272" s="26"/>
      <c r="T272" s="26"/>
    </row>
    <row r="273" spans="1:20" customFormat="1" x14ac:dyDescent="0.25">
      <c r="A273" s="68" t="s">
        <v>179</v>
      </c>
      <c r="B273" s="42" t="s">
        <v>41</v>
      </c>
      <c r="C273" s="42" t="s">
        <v>273</v>
      </c>
      <c r="D273" s="42" t="s">
        <v>4</v>
      </c>
      <c r="E273" s="43">
        <v>78</v>
      </c>
      <c r="F273" s="43">
        <v>43</v>
      </c>
      <c r="G273" s="43">
        <v>38</v>
      </c>
      <c r="H273" s="43">
        <v>235</v>
      </c>
      <c r="I273" s="43">
        <v>121</v>
      </c>
      <c r="J273" s="43">
        <v>23</v>
      </c>
      <c r="K273" s="43">
        <v>10166</v>
      </c>
      <c r="L273" s="53">
        <v>1922</v>
      </c>
      <c r="M273" s="5"/>
      <c r="N273" s="5"/>
      <c r="O273" s="5"/>
      <c r="P273" s="5"/>
      <c r="Q273" s="5"/>
      <c r="R273" s="5"/>
      <c r="S273" s="5"/>
      <c r="T273" s="5"/>
    </row>
    <row r="274" spans="1:20" customFormat="1" x14ac:dyDescent="0.25">
      <c r="A274" s="68" t="s">
        <v>91</v>
      </c>
      <c r="B274" s="42" t="s">
        <v>31</v>
      </c>
      <c r="C274" s="42" t="s">
        <v>273</v>
      </c>
      <c r="D274" s="42" t="s">
        <v>4</v>
      </c>
      <c r="E274" s="43">
        <v>71</v>
      </c>
      <c r="F274" s="43">
        <v>41</v>
      </c>
      <c r="G274" s="43">
        <v>22</v>
      </c>
      <c r="H274" s="43">
        <v>62</v>
      </c>
      <c r="I274" s="43">
        <v>139</v>
      </c>
      <c r="J274" s="43">
        <v>55</v>
      </c>
      <c r="K274" s="43">
        <v>8768</v>
      </c>
      <c r="L274" s="53">
        <v>1709</v>
      </c>
      <c r="N274" s="26"/>
      <c r="O274" s="26"/>
      <c r="P274" s="26"/>
      <c r="Q274" s="26"/>
      <c r="R274" s="26"/>
      <c r="S274" s="26"/>
      <c r="T274" s="26"/>
    </row>
    <row r="275" spans="1:20" customFormat="1" x14ac:dyDescent="0.25">
      <c r="A275" s="67" t="s">
        <v>253</v>
      </c>
      <c r="B275" s="40" t="s">
        <v>31</v>
      </c>
      <c r="C275" s="40" t="s">
        <v>273</v>
      </c>
      <c r="D275" s="40" t="s">
        <v>4</v>
      </c>
      <c r="E275" s="41">
        <v>82</v>
      </c>
      <c r="F275" s="41">
        <v>41</v>
      </c>
      <c r="G275" s="41">
        <v>87</v>
      </c>
      <c r="H275" s="41">
        <v>162</v>
      </c>
      <c r="I275" s="41">
        <v>146</v>
      </c>
      <c r="J275" s="41">
        <v>30</v>
      </c>
      <c r="K275" s="41">
        <v>9464</v>
      </c>
      <c r="L275" s="52">
        <v>1953</v>
      </c>
      <c r="N275" s="26"/>
      <c r="O275" s="26"/>
      <c r="P275" s="26"/>
      <c r="Q275" s="26"/>
      <c r="R275" s="26"/>
      <c r="S275" s="26"/>
      <c r="T275" s="26"/>
    </row>
    <row r="276" spans="1:20" customFormat="1" x14ac:dyDescent="0.25">
      <c r="A276" s="68" t="s">
        <v>349</v>
      </c>
      <c r="B276" s="42" t="s">
        <v>41</v>
      </c>
      <c r="C276" s="42" t="s">
        <v>273</v>
      </c>
      <c r="D276" s="42" t="s">
        <v>4</v>
      </c>
      <c r="E276" s="43">
        <v>82</v>
      </c>
      <c r="F276" s="43">
        <v>41</v>
      </c>
      <c r="G276" s="43">
        <v>20</v>
      </c>
      <c r="H276" s="43">
        <v>71</v>
      </c>
      <c r="I276" s="43">
        <v>154</v>
      </c>
      <c r="J276" s="43">
        <v>54</v>
      </c>
      <c r="K276" s="43">
        <v>13168</v>
      </c>
      <c r="L276" s="53">
        <v>1969</v>
      </c>
      <c r="M276" s="5"/>
      <c r="N276" s="5"/>
      <c r="O276" s="5"/>
      <c r="P276" s="5"/>
      <c r="Q276" s="5"/>
      <c r="R276" s="5"/>
      <c r="S276" s="5"/>
      <c r="T276" s="5"/>
    </row>
    <row r="277" spans="1:20" customFormat="1" x14ac:dyDescent="0.25">
      <c r="A277" s="68" t="s">
        <v>83</v>
      </c>
      <c r="B277" s="42" t="s">
        <v>37</v>
      </c>
      <c r="C277" s="42" t="s">
        <v>273</v>
      </c>
      <c r="D277" s="42" t="s">
        <v>4</v>
      </c>
      <c r="E277" s="43">
        <v>82</v>
      </c>
      <c r="F277" s="43">
        <v>40</v>
      </c>
      <c r="G277" s="43">
        <v>70</v>
      </c>
      <c r="H277" s="43">
        <v>42</v>
      </c>
      <c r="I277" s="43">
        <v>144</v>
      </c>
      <c r="J277" s="43">
        <v>33</v>
      </c>
      <c r="K277" s="43">
        <v>9982</v>
      </c>
      <c r="L277" s="53">
        <v>1887</v>
      </c>
      <c r="M277" s="5"/>
      <c r="N277" s="5"/>
      <c r="O277" s="5"/>
      <c r="P277" s="5"/>
      <c r="Q277" s="5"/>
      <c r="R277" s="5"/>
      <c r="S277" s="5"/>
      <c r="T277" s="5"/>
    </row>
    <row r="278" spans="1:20" customFormat="1" x14ac:dyDescent="0.25">
      <c r="A278" s="67" t="s">
        <v>123</v>
      </c>
      <c r="B278" s="40" t="s">
        <v>33</v>
      </c>
      <c r="C278" s="40" t="s">
        <v>273</v>
      </c>
      <c r="D278" s="40" t="s">
        <v>4</v>
      </c>
      <c r="E278" s="41">
        <v>82</v>
      </c>
      <c r="F278" s="41">
        <v>39</v>
      </c>
      <c r="G278" s="41">
        <v>54</v>
      </c>
      <c r="H278" s="41">
        <v>160</v>
      </c>
      <c r="I278" s="41">
        <v>91</v>
      </c>
      <c r="J278" s="41">
        <v>35</v>
      </c>
      <c r="K278" s="41">
        <v>1241</v>
      </c>
      <c r="L278" s="52">
        <v>1613</v>
      </c>
      <c r="N278" s="26"/>
      <c r="O278" s="26"/>
      <c r="P278" s="26"/>
      <c r="Q278" s="26"/>
      <c r="R278" s="26"/>
      <c r="S278" s="26"/>
      <c r="T278" s="26"/>
    </row>
    <row r="279" spans="1:20" customFormat="1" x14ac:dyDescent="0.25">
      <c r="A279" s="68" t="s">
        <v>478</v>
      </c>
      <c r="B279" s="42" t="s">
        <v>451</v>
      </c>
      <c r="C279" s="42" t="s">
        <v>273</v>
      </c>
      <c r="D279" s="42" t="s">
        <v>4</v>
      </c>
      <c r="E279" s="43">
        <v>82</v>
      </c>
      <c r="F279" s="43">
        <v>39</v>
      </c>
      <c r="G279" s="43">
        <v>58</v>
      </c>
      <c r="H279" s="43">
        <v>83</v>
      </c>
      <c r="I279" s="43">
        <v>87</v>
      </c>
      <c r="J279" s="43">
        <v>25</v>
      </c>
      <c r="K279" s="43">
        <v>7357</v>
      </c>
      <c r="L279" s="53">
        <v>1808</v>
      </c>
      <c r="M279" s="5"/>
      <c r="N279" s="5"/>
      <c r="O279" s="5"/>
      <c r="P279" s="5"/>
      <c r="Q279" s="5"/>
      <c r="R279" s="5"/>
      <c r="S279" s="5"/>
      <c r="T279" s="5"/>
    </row>
    <row r="280" spans="1:20" customFormat="1" x14ac:dyDescent="0.25">
      <c r="A280" s="67" t="s">
        <v>189</v>
      </c>
      <c r="B280" s="40" t="s">
        <v>35</v>
      </c>
      <c r="C280" s="40" t="s">
        <v>273</v>
      </c>
      <c r="D280" s="40" t="s">
        <v>4</v>
      </c>
      <c r="E280" s="41">
        <v>82</v>
      </c>
      <c r="F280" s="41">
        <v>37</v>
      </c>
      <c r="G280" s="41">
        <v>47</v>
      </c>
      <c r="H280" s="41">
        <v>114</v>
      </c>
      <c r="I280" s="41">
        <v>88</v>
      </c>
      <c r="J280" s="41">
        <v>47</v>
      </c>
      <c r="K280" s="41">
        <v>11324</v>
      </c>
      <c r="L280" s="52">
        <v>1939</v>
      </c>
      <c r="N280" s="26"/>
      <c r="O280" s="26"/>
      <c r="P280" s="26"/>
      <c r="Q280" s="26"/>
      <c r="R280" s="26"/>
      <c r="S280" s="26"/>
      <c r="T280" s="26"/>
    </row>
    <row r="281" spans="1:20" customFormat="1" x14ac:dyDescent="0.25">
      <c r="A281" s="68" t="s">
        <v>259</v>
      </c>
      <c r="B281" s="42" t="s">
        <v>35</v>
      </c>
      <c r="C281" s="42" t="s">
        <v>273</v>
      </c>
      <c r="D281" s="42" t="s">
        <v>4</v>
      </c>
      <c r="E281" s="43">
        <v>79</v>
      </c>
      <c r="F281" s="43">
        <v>37</v>
      </c>
      <c r="G281" s="43">
        <v>20</v>
      </c>
      <c r="H281" s="43">
        <v>27</v>
      </c>
      <c r="I281" s="43">
        <v>91</v>
      </c>
      <c r="J281" s="43">
        <v>82</v>
      </c>
      <c r="K281" s="43">
        <v>801</v>
      </c>
      <c r="L281" s="53">
        <v>1588</v>
      </c>
      <c r="M281" s="5"/>
      <c r="N281" s="5"/>
      <c r="O281" s="5"/>
      <c r="P281" s="5"/>
      <c r="Q281" s="5"/>
      <c r="R281" s="5"/>
      <c r="S281" s="5"/>
      <c r="T281" s="5"/>
    </row>
    <row r="282" spans="1:20" customFormat="1" x14ac:dyDescent="0.25">
      <c r="A282" s="68" t="s">
        <v>175</v>
      </c>
      <c r="B282" s="42" t="s">
        <v>35</v>
      </c>
      <c r="C282" s="42" t="s">
        <v>273</v>
      </c>
      <c r="D282" s="42" t="s">
        <v>4</v>
      </c>
      <c r="E282" s="43">
        <v>80</v>
      </c>
      <c r="F282" s="43">
        <v>37</v>
      </c>
      <c r="G282" s="43">
        <v>47</v>
      </c>
      <c r="H282" s="43">
        <v>172</v>
      </c>
      <c r="I282" s="43">
        <v>134</v>
      </c>
      <c r="J282" s="43">
        <v>20</v>
      </c>
      <c r="K282" s="43">
        <v>8447</v>
      </c>
      <c r="L282" s="53">
        <v>1707</v>
      </c>
      <c r="M282" s="5"/>
      <c r="N282" s="5"/>
      <c r="O282" s="5"/>
      <c r="P282" s="5"/>
      <c r="Q282" s="5"/>
      <c r="R282" s="5"/>
      <c r="S282" s="5"/>
      <c r="T282" s="5"/>
    </row>
    <row r="283" spans="1:20" customFormat="1" x14ac:dyDescent="0.25">
      <c r="A283" s="67" t="s">
        <v>191</v>
      </c>
      <c r="B283" s="40" t="s">
        <v>37</v>
      </c>
      <c r="C283" s="40" t="s">
        <v>273</v>
      </c>
      <c r="D283" s="40" t="s">
        <v>4</v>
      </c>
      <c r="E283" s="41">
        <v>78</v>
      </c>
      <c r="F283" s="41">
        <v>37</v>
      </c>
      <c r="G283" s="41">
        <v>22</v>
      </c>
      <c r="H283" s="41">
        <v>46</v>
      </c>
      <c r="I283" s="41">
        <v>102</v>
      </c>
      <c r="J283" s="41">
        <v>20</v>
      </c>
      <c r="K283" s="41">
        <v>414</v>
      </c>
      <c r="L283" s="52">
        <v>1533</v>
      </c>
      <c r="M283" s="5"/>
      <c r="N283" s="5"/>
      <c r="O283" s="5"/>
      <c r="P283" s="5"/>
      <c r="Q283" s="5"/>
      <c r="R283" s="5"/>
      <c r="S283" s="5"/>
      <c r="T283" s="5"/>
    </row>
    <row r="284" spans="1:20" customFormat="1" x14ac:dyDescent="0.25">
      <c r="A284" s="68" t="s">
        <v>315</v>
      </c>
      <c r="B284" s="42" t="s">
        <v>37</v>
      </c>
      <c r="C284" s="42" t="s">
        <v>273</v>
      </c>
      <c r="D284" s="42" t="s">
        <v>4</v>
      </c>
      <c r="E284" s="43">
        <v>82</v>
      </c>
      <c r="F284" s="43">
        <v>37</v>
      </c>
      <c r="G284" s="43">
        <v>22</v>
      </c>
      <c r="H284" s="43">
        <v>143</v>
      </c>
      <c r="I284" s="43">
        <v>148</v>
      </c>
      <c r="J284" s="43">
        <v>35</v>
      </c>
      <c r="K284" s="43">
        <v>8691</v>
      </c>
      <c r="L284" s="53">
        <v>1834</v>
      </c>
      <c r="N284" s="26"/>
      <c r="O284" s="26"/>
      <c r="P284" s="26"/>
      <c r="Q284" s="26"/>
      <c r="R284" s="26"/>
      <c r="S284" s="26"/>
      <c r="T284" s="26"/>
    </row>
    <row r="285" spans="1:20" customFormat="1" x14ac:dyDescent="0.25">
      <c r="A285" s="67" t="s">
        <v>373</v>
      </c>
      <c r="B285" s="40" t="s">
        <v>41</v>
      </c>
      <c r="C285" s="40" t="s">
        <v>273</v>
      </c>
      <c r="D285" s="40" t="s">
        <v>4</v>
      </c>
      <c r="E285" s="41">
        <v>78</v>
      </c>
      <c r="F285" s="41">
        <v>35</v>
      </c>
      <c r="G285" s="41">
        <v>45</v>
      </c>
      <c r="H285" s="41">
        <v>48</v>
      </c>
      <c r="I285" s="41">
        <v>68</v>
      </c>
      <c r="J285" s="41">
        <v>18</v>
      </c>
      <c r="K285" s="41">
        <v>501</v>
      </c>
      <c r="L285" s="52">
        <v>1368</v>
      </c>
      <c r="M285" s="5"/>
      <c r="N285" s="5"/>
      <c r="O285" s="5"/>
      <c r="P285" s="5"/>
      <c r="Q285" s="5"/>
      <c r="R285" s="5"/>
      <c r="S285" s="5"/>
      <c r="T285" s="5"/>
    </row>
    <row r="286" spans="1:20" customFormat="1" x14ac:dyDescent="0.25">
      <c r="A286" s="68" t="s">
        <v>112</v>
      </c>
      <c r="B286" s="42" t="s">
        <v>37</v>
      </c>
      <c r="C286" s="42" t="s">
        <v>273</v>
      </c>
      <c r="D286" s="42" t="s">
        <v>4</v>
      </c>
      <c r="E286" s="43">
        <v>82</v>
      </c>
      <c r="F286" s="43">
        <v>35</v>
      </c>
      <c r="G286" s="43">
        <v>47</v>
      </c>
      <c r="H286" s="43">
        <v>156</v>
      </c>
      <c r="I286" s="43">
        <v>121</v>
      </c>
      <c r="J286" s="43">
        <v>47</v>
      </c>
      <c r="K286" s="43">
        <v>8483</v>
      </c>
      <c r="L286" s="53">
        <v>1839</v>
      </c>
      <c r="M286" s="5"/>
      <c r="N286" s="5"/>
      <c r="O286" s="5"/>
      <c r="P286" s="5"/>
      <c r="Q286" s="5"/>
      <c r="R286" s="5"/>
      <c r="S286" s="5"/>
      <c r="T286" s="5"/>
    </row>
    <row r="287" spans="1:20" customFormat="1" x14ac:dyDescent="0.25">
      <c r="A287" s="68" t="s">
        <v>324</v>
      </c>
      <c r="B287" s="42" t="s">
        <v>31</v>
      </c>
      <c r="C287" s="42" t="s">
        <v>273</v>
      </c>
      <c r="D287" s="42" t="s">
        <v>4</v>
      </c>
      <c r="E287" s="43">
        <v>82</v>
      </c>
      <c r="F287" s="43">
        <v>35</v>
      </c>
      <c r="G287" s="43">
        <v>22</v>
      </c>
      <c r="H287" s="43">
        <v>45</v>
      </c>
      <c r="I287" s="43">
        <v>133</v>
      </c>
      <c r="J287" s="43">
        <v>20</v>
      </c>
      <c r="K287" s="43">
        <v>2943</v>
      </c>
      <c r="L287" s="53">
        <v>1604</v>
      </c>
      <c r="N287" s="26"/>
      <c r="O287" s="26"/>
      <c r="P287" s="26"/>
      <c r="Q287" s="26"/>
      <c r="R287" s="26"/>
      <c r="S287" s="26"/>
      <c r="T287" s="26"/>
    </row>
    <row r="288" spans="1:20" customFormat="1" x14ac:dyDescent="0.25">
      <c r="A288" s="67" t="s">
        <v>290</v>
      </c>
      <c r="B288" s="40" t="s">
        <v>37</v>
      </c>
      <c r="C288" s="40" t="s">
        <v>273</v>
      </c>
      <c r="D288" s="40" t="s">
        <v>4</v>
      </c>
      <c r="E288" s="41">
        <v>82</v>
      </c>
      <c r="F288" s="41">
        <v>35</v>
      </c>
      <c r="G288" s="41">
        <v>56</v>
      </c>
      <c r="H288" s="41">
        <v>99</v>
      </c>
      <c r="I288" s="41">
        <v>121</v>
      </c>
      <c r="J288" s="41">
        <v>31</v>
      </c>
      <c r="K288" s="41">
        <v>8203</v>
      </c>
      <c r="L288" s="52">
        <v>1841</v>
      </c>
      <c r="N288" s="26"/>
      <c r="O288" s="26"/>
      <c r="P288" s="26"/>
      <c r="Q288" s="26"/>
      <c r="R288" s="26"/>
      <c r="S288" s="26"/>
      <c r="T288" s="26"/>
    </row>
    <row r="289" spans="1:20" customFormat="1" x14ac:dyDescent="0.25">
      <c r="A289" s="67" t="s">
        <v>372</v>
      </c>
      <c r="B289" s="40" t="s">
        <v>41</v>
      </c>
      <c r="C289" s="40" t="s">
        <v>273</v>
      </c>
      <c r="D289" s="40" t="s">
        <v>4</v>
      </c>
      <c r="E289" s="41">
        <v>56</v>
      </c>
      <c r="F289" s="41">
        <v>34</v>
      </c>
      <c r="G289" s="41">
        <v>54</v>
      </c>
      <c r="H289" s="41">
        <v>127</v>
      </c>
      <c r="I289" s="41">
        <v>166</v>
      </c>
      <c r="J289" s="41">
        <v>13</v>
      </c>
      <c r="K289" s="41">
        <v>8935</v>
      </c>
      <c r="L289" s="52">
        <v>1376</v>
      </c>
      <c r="M289" s="5"/>
      <c r="N289" s="5"/>
      <c r="O289" s="5"/>
      <c r="P289" s="5"/>
      <c r="Q289" s="5"/>
      <c r="R289" s="5"/>
      <c r="S289" s="5"/>
      <c r="T289" s="5"/>
    </row>
    <row r="290" spans="1:20" customFormat="1" x14ac:dyDescent="0.25">
      <c r="A290" s="68" t="s">
        <v>99</v>
      </c>
      <c r="B290" s="42" t="s">
        <v>31</v>
      </c>
      <c r="C290" s="42" t="s">
        <v>273</v>
      </c>
      <c r="D290" s="42" t="s">
        <v>4</v>
      </c>
      <c r="E290" s="43">
        <v>79</v>
      </c>
      <c r="F290" s="43">
        <v>34</v>
      </c>
      <c r="G290" s="43">
        <v>24</v>
      </c>
      <c r="H290" s="43">
        <v>21</v>
      </c>
      <c r="I290" s="43">
        <v>86</v>
      </c>
      <c r="J290" s="43">
        <v>68</v>
      </c>
      <c r="K290" s="43">
        <v>9201</v>
      </c>
      <c r="L290" s="53">
        <v>1696</v>
      </c>
      <c r="M290" s="5"/>
      <c r="N290" s="5"/>
      <c r="O290" s="5"/>
      <c r="P290" s="5"/>
      <c r="Q290" s="5"/>
      <c r="R290" s="5"/>
      <c r="S290" s="5"/>
      <c r="T290" s="5"/>
    </row>
    <row r="291" spans="1:20" customFormat="1" x14ac:dyDescent="0.25">
      <c r="A291" s="67" t="s">
        <v>85</v>
      </c>
      <c r="B291" s="40" t="s">
        <v>37</v>
      </c>
      <c r="C291" s="40" t="s">
        <v>273</v>
      </c>
      <c r="D291" s="40" t="s">
        <v>4</v>
      </c>
      <c r="E291" s="41">
        <v>58</v>
      </c>
      <c r="F291" s="41">
        <v>33</v>
      </c>
      <c r="G291" s="41">
        <v>28</v>
      </c>
      <c r="H291" s="41">
        <v>129</v>
      </c>
      <c r="I291" s="41">
        <v>110</v>
      </c>
      <c r="J291" s="41">
        <v>17</v>
      </c>
      <c r="K291" s="41">
        <v>9800</v>
      </c>
      <c r="L291" s="52">
        <v>1362</v>
      </c>
      <c r="M291" s="5"/>
      <c r="N291" s="5"/>
      <c r="O291" s="5"/>
      <c r="P291" s="5"/>
      <c r="Q291" s="5"/>
      <c r="R291" s="5"/>
      <c r="S291" s="5"/>
      <c r="T291" s="5"/>
    </row>
    <row r="292" spans="1:20" customFormat="1" x14ac:dyDescent="0.25">
      <c r="A292" s="67" t="s">
        <v>369</v>
      </c>
      <c r="B292" s="40" t="s">
        <v>41</v>
      </c>
      <c r="C292" s="40" t="s">
        <v>273</v>
      </c>
      <c r="D292" s="40" t="s">
        <v>4</v>
      </c>
      <c r="E292" s="41">
        <v>82</v>
      </c>
      <c r="F292" s="41">
        <v>33</v>
      </c>
      <c r="G292" s="41">
        <v>16</v>
      </c>
      <c r="H292" s="41">
        <v>34</v>
      </c>
      <c r="I292" s="41">
        <v>71</v>
      </c>
      <c r="J292" s="41">
        <v>35</v>
      </c>
      <c r="K292" s="41">
        <v>6829</v>
      </c>
      <c r="L292" s="52">
        <v>1895</v>
      </c>
      <c r="M292" s="5"/>
      <c r="N292" s="5"/>
      <c r="O292" s="5"/>
      <c r="P292" s="5"/>
      <c r="Q292" s="5"/>
      <c r="R292" s="5"/>
      <c r="S292" s="5"/>
      <c r="T292" s="5"/>
    </row>
    <row r="293" spans="1:20" customFormat="1" x14ac:dyDescent="0.25">
      <c r="A293" s="68" t="s">
        <v>220</v>
      </c>
      <c r="B293" s="42" t="s">
        <v>41</v>
      </c>
      <c r="C293" s="42" t="s">
        <v>273</v>
      </c>
      <c r="D293" s="42" t="s">
        <v>4</v>
      </c>
      <c r="E293" s="43">
        <v>80</v>
      </c>
      <c r="F293" s="43">
        <v>33</v>
      </c>
      <c r="G293" s="43">
        <v>12</v>
      </c>
      <c r="H293" s="43">
        <v>87</v>
      </c>
      <c r="I293" s="43">
        <v>83</v>
      </c>
      <c r="J293" s="43">
        <v>50</v>
      </c>
      <c r="K293" s="43">
        <v>8212</v>
      </c>
      <c r="L293" s="53">
        <v>1662</v>
      </c>
      <c r="N293" s="26"/>
      <c r="O293" s="26"/>
      <c r="P293" s="26"/>
      <c r="Q293" s="26"/>
      <c r="R293" s="26"/>
      <c r="S293" s="26"/>
      <c r="T293" s="26"/>
    </row>
    <row r="294" spans="1:20" customFormat="1" x14ac:dyDescent="0.25">
      <c r="A294" s="68" t="s">
        <v>258</v>
      </c>
      <c r="B294" s="42" t="s">
        <v>33</v>
      </c>
      <c r="C294" s="42" t="s">
        <v>273</v>
      </c>
      <c r="D294" s="42" t="s">
        <v>4</v>
      </c>
      <c r="E294" s="43">
        <v>82</v>
      </c>
      <c r="F294" s="43">
        <v>32</v>
      </c>
      <c r="G294" s="43">
        <v>33</v>
      </c>
      <c r="H294" s="43">
        <v>143</v>
      </c>
      <c r="I294" s="43">
        <v>161</v>
      </c>
      <c r="J294" s="43">
        <v>30</v>
      </c>
      <c r="K294" s="43">
        <v>15944</v>
      </c>
      <c r="L294" s="53">
        <v>1995</v>
      </c>
      <c r="N294" s="26"/>
      <c r="O294" s="26"/>
      <c r="P294" s="26"/>
      <c r="Q294" s="26"/>
      <c r="R294" s="26"/>
      <c r="S294" s="26"/>
      <c r="T294" s="26"/>
    </row>
    <row r="295" spans="1:20" customFormat="1" x14ac:dyDescent="0.25">
      <c r="A295" s="67" t="s">
        <v>262</v>
      </c>
      <c r="B295" s="40" t="s">
        <v>31</v>
      </c>
      <c r="C295" s="40" t="s">
        <v>273</v>
      </c>
      <c r="D295" s="40" t="s">
        <v>4</v>
      </c>
      <c r="E295" s="41">
        <v>75</v>
      </c>
      <c r="F295" s="41">
        <v>32</v>
      </c>
      <c r="G295" s="41">
        <v>28</v>
      </c>
      <c r="H295" s="41">
        <v>97</v>
      </c>
      <c r="I295" s="41">
        <v>93</v>
      </c>
      <c r="J295" s="41">
        <v>18</v>
      </c>
      <c r="K295" s="41">
        <v>991</v>
      </c>
      <c r="L295" s="52">
        <v>1344</v>
      </c>
      <c r="N295" s="26"/>
      <c r="O295" s="26"/>
      <c r="P295" s="26"/>
      <c r="Q295" s="26"/>
      <c r="R295" s="26"/>
      <c r="S295" s="26"/>
      <c r="T295" s="26"/>
    </row>
    <row r="296" spans="1:20" customFormat="1" x14ac:dyDescent="0.25">
      <c r="A296" s="68" t="s">
        <v>95</v>
      </c>
      <c r="B296" s="42" t="s">
        <v>33</v>
      </c>
      <c r="C296" s="42" t="s">
        <v>273</v>
      </c>
      <c r="D296" s="42" t="s">
        <v>4</v>
      </c>
      <c r="E296" s="43">
        <v>63</v>
      </c>
      <c r="F296" s="43">
        <v>31</v>
      </c>
      <c r="G296" s="43">
        <v>60</v>
      </c>
      <c r="H296" s="43">
        <v>56</v>
      </c>
      <c r="I296" s="43">
        <v>75</v>
      </c>
      <c r="J296" s="43">
        <v>22</v>
      </c>
      <c r="K296" s="43">
        <v>5907</v>
      </c>
      <c r="L296" s="53">
        <v>1428</v>
      </c>
      <c r="M296" s="5"/>
      <c r="N296" s="5"/>
      <c r="O296" s="5"/>
      <c r="P296" s="5"/>
      <c r="Q296" s="5"/>
      <c r="R296" s="5"/>
      <c r="S296" s="5"/>
      <c r="T296" s="5"/>
    </row>
    <row r="297" spans="1:20" customFormat="1" x14ac:dyDescent="0.25">
      <c r="A297" s="67" t="s">
        <v>508</v>
      </c>
      <c r="B297" s="40" t="s">
        <v>451</v>
      </c>
      <c r="C297" s="40" t="s">
        <v>273</v>
      </c>
      <c r="D297" s="40" t="s">
        <v>4</v>
      </c>
      <c r="E297" s="41">
        <v>80</v>
      </c>
      <c r="F297" s="41">
        <v>31</v>
      </c>
      <c r="G297" s="41">
        <v>63</v>
      </c>
      <c r="H297" s="41">
        <v>97</v>
      </c>
      <c r="I297" s="41">
        <v>99</v>
      </c>
      <c r="J297" s="41">
        <v>32</v>
      </c>
      <c r="K297" s="41">
        <v>10423</v>
      </c>
      <c r="L297" s="52">
        <v>1628</v>
      </c>
      <c r="M297" s="5"/>
      <c r="N297" s="5"/>
      <c r="O297" s="5"/>
      <c r="P297" s="5"/>
      <c r="Q297" s="5"/>
      <c r="R297" s="5"/>
      <c r="S297" s="5"/>
      <c r="T297" s="5"/>
    </row>
    <row r="298" spans="1:20" customFormat="1" x14ac:dyDescent="0.25">
      <c r="A298" s="68" t="s">
        <v>255</v>
      </c>
      <c r="B298" s="42" t="s">
        <v>33</v>
      </c>
      <c r="C298" s="42" t="s">
        <v>273</v>
      </c>
      <c r="D298" s="42" t="s">
        <v>4</v>
      </c>
      <c r="E298" s="43">
        <v>82</v>
      </c>
      <c r="F298" s="43">
        <v>31</v>
      </c>
      <c r="G298" s="43">
        <v>18</v>
      </c>
      <c r="H298" s="43">
        <v>70</v>
      </c>
      <c r="I298" s="43">
        <v>133</v>
      </c>
      <c r="J298" s="43">
        <v>86</v>
      </c>
      <c r="K298" s="43">
        <v>11779</v>
      </c>
      <c r="L298" s="53">
        <v>1889</v>
      </c>
      <c r="M298" s="5"/>
      <c r="N298" s="5"/>
      <c r="O298" s="5"/>
      <c r="P298" s="5"/>
      <c r="Q298" s="5"/>
      <c r="R298" s="5"/>
      <c r="S298" s="5"/>
      <c r="T298" s="5"/>
    </row>
    <row r="299" spans="1:20" customFormat="1" x14ac:dyDescent="0.25">
      <c r="A299" s="67" t="s">
        <v>310</v>
      </c>
      <c r="B299" s="40" t="s">
        <v>35</v>
      </c>
      <c r="C299" s="40" t="s">
        <v>273</v>
      </c>
      <c r="D299" s="40" t="s">
        <v>4</v>
      </c>
      <c r="E299" s="41">
        <v>59</v>
      </c>
      <c r="F299" s="41">
        <v>31</v>
      </c>
      <c r="G299" s="41">
        <v>14</v>
      </c>
      <c r="H299" s="41">
        <v>55</v>
      </c>
      <c r="I299" s="41">
        <v>107</v>
      </c>
      <c r="J299" s="41">
        <v>33</v>
      </c>
      <c r="K299" s="41">
        <v>9949</v>
      </c>
      <c r="L299" s="52">
        <v>1322</v>
      </c>
      <c r="M299" s="5"/>
      <c r="N299" s="5"/>
      <c r="O299" s="5"/>
      <c r="P299" s="5"/>
      <c r="Q299" s="5"/>
      <c r="R299" s="5"/>
      <c r="S299" s="5"/>
      <c r="T299" s="5"/>
    </row>
    <row r="300" spans="1:20" customFormat="1" x14ac:dyDescent="0.25">
      <c r="A300" s="68" t="s">
        <v>81</v>
      </c>
      <c r="B300" s="42" t="s">
        <v>31</v>
      </c>
      <c r="C300" s="42" t="s">
        <v>273</v>
      </c>
      <c r="D300" s="42" t="s">
        <v>4</v>
      </c>
      <c r="E300" s="43">
        <v>42</v>
      </c>
      <c r="F300" s="43">
        <v>31</v>
      </c>
      <c r="G300" s="43">
        <v>69</v>
      </c>
      <c r="H300" s="43">
        <v>77</v>
      </c>
      <c r="I300" s="43">
        <v>51</v>
      </c>
      <c r="J300" s="43">
        <v>21</v>
      </c>
      <c r="K300" s="43">
        <v>4539</v>
      </c>
      <c r="L300" s="53">
        <v>1023</v>
      </c>
      <c r="M300" s="5"/>
      <c r="N300" s="5"/>
      <c r="O300" s="5"/>
      <c r="P300" s="5"/>
      <c r="Q300" s="5"/>
      <c r="R300" s="5"/>
      <c r="S300" s="5"/>
      <c r="T300" s="5"/>
    </row>
    <row r="301" spans="1:20" customFormat="1" x14ac:dyDescent="0.25">
      <c r="A301" s="68" t="s">
        <v>513</v>
      </c>
      <c r="B301" s="42" t="s">
        <v>451</v>
      </c>
      <c r="C301" s="42" t="s">
        <v>273</v>
      </c>
      <c r="D301" s="42" t="s">
        <v>4</v>
      </c>
      <c r="E301" s="43">
        <v>61</v>
      </c>
      <c r="F301" s="43">
        <v>30</v>
      </c>
      <c r="G301" s="43">
        <v>8</v>
      </c>
      <c r="H301" s="43">
        <v>37</v>
      </c>
      <c r="I301" s="43">
        <v>100</v>
      </c>
      <c r="J301" s="43">
        <v>45</v>
      </c>
      <c r="K301" s="43">
        <v>5453</v>
      </c>
      <c r="L301" s="53">
        <v>1339</v>
      </c>
      <c r="N301" s="26"/>
      <c r="O301" s="26"/>
      <c r="P301" s="26"/>
      <c r="Q301" s="26"/>
      <c r="R301" s="26"/>
      <c r="S301" s="26"/>
      <c r="T301" s="26"/>
    </row>
    <row r="302" spans="1:20" customFormat="1" x14ac:dyDescent="0.25">
      <c r="A302" s="67" t="s">
        <v>284</v>
      </c>
      <c r="B302" s="40" t="s">
        <v>41</v>
      </c>
      <c r="C302" s="40" t="s">
        <v>273</v>
      </c>
      <c r="D302" s="40" t="s">
        <v>4</v>
      </c>
      <c r="E302" s="41">
        <v>78</v>
      </c>
      <c r="F302" s="41">
        <v>30</v>
      </c>
      <c r="G302" s="41">
        <v>18</v>
      </c>
      <c r="H302" s="41">
        <v>38</v>
      </c>
      <c r="I302" s="41">
        <v>74</v>
      </c>
      <c r="J302" s="41">
        <v>17</v>
      </c>
      <c r="K302" s="41">
        <v>614</v>
      </c>
      <c r="L302" s="52">
        <v>1503</v>
      </c>
      <c r="M302" s="5"/>
      <c r="N302" s="5"/>
      <c r="O302" s="5"/>
      <c r="P302" s="5"/>
      <c r="Q302" s="5"/>
      <c r="R302" s="5"/>
      <c r="S302" s="5"/>
      <c r="T302" s="5"/>
    </row>
    <row r="303" spans="1:20" customFormat="1" x14ac:dyDescent="0.25">
      <c r="A303" s="68" t="s">
        <v>329</v>
      </c>
      <c r="B303" s="42" t="s">
        <v>35</v>
      </c>
      <c r="C303" s="42" t="s">
        <v>273</v>
      </c>
      <c r="D303" s="42" t="s">
        <v>4</v>
      </c>
      <c r="E303" s="43">
        <v>61</v>
      </c>
      <c r="F303" s="43">
        <v>30</v>
      </c>
      <c r="G303" s="43">
        <v>77</v>
      </c>
      <c r="H303" s="43">
        <v>54</v>
      </c>
      <c r="I303" s="43">
        <v>82</v>
      </c>
      <c r="J303" s="43">
        <v>21</v>
      </c>
      <c r="K303" s="43">
        <v>623</v>
      </c>
      <c r="L303" s="53">
        <v>1179</v>
      </c>
      <c r="M303" s="5"/>
      <c r="N303" s="5"/>
      <c r="O303" s="5"/>
      <c r="P303" s="5"/>
      <c r="Q303" s="5"/>
      <c r="R303" s="5"/>
      <c r="S303" s="5"/>
      <c r="T303" s="5"/>
    </row>
    <row r="304" spans="1:20" customFormat="1" x14ac:dyDescent="0.25">
      <c r="A304" s="67" t="s">
        <v>111</v>
      </c>
      <c r="B304" s="40" t="s">
        <v>37</v>
      </c>
      <c r="C304" s="40" t="s">
        <v>273</v>
      </c>
      <c r="D304" s="40" t="s">
        <v>4</v>
      </c>
      <c r="E304" s="41">
        <v>62</v>
      </c>
      <c r="F304" s="41">
        <v>30</v>
      </c>
      <c r="G304" s="41">
        <v>26</v>
      </c>
      <c r="H304" s="41">
        <v>61</v>
      </c>
      <c r="I304" s="41">
        <v>64</v>
      </c>
      <c r="J304" s="41">
        <v>25</v>
      </c>
      <c r="K304" s="41">
        <v>470</v>
      </c>
      <c r="L304" s="52">
        <v>1315</v>
      </c>
      <c r="N304" s="26"/>
      <c r="O304" s="26"/>
      <c r="P304" s="26"/>
      <c r="Q304" s="26"/>
      <c r="R304" s="26"/>
      <c r="S304" s="26"/>
      <c r="T304" s="26"/>
    </row>
    <row r="305" spans="1:20" customFormat="1" x14ac:dyDescent="0.25">
      <c r="A305" s="67" t="s">
        <v>327</v>
      </c>
      <c r="B305" s="40" t="s">
        <v>31</v>
      </c>
      <c r="C305" s="40" t="s">
        <v>273</v>
      </c>
      <c r="D305" s="40" t="s">
        <v>4</v>
      </c>
      <c r="E305" s="41">
        <v>73</v>
      </c>
      <c r="F305" s="41">
        <v>29</v>
      </c>
      <c r="G305" s="41">
        <v>24</v>
      </c>
      <c r="H305" s="41">
        <v>53</v>
      </c>
      <c r="I305" s="41">
        <v>131</v>
      </c>
      <c r="J305" s="41">
        <v>54</v>
      </c>
      <c r="K305" s="41">
        <v>10938</v>
      </c>
      <c r="L305" s="52">
        <v>1496</v>
      </c>
      <c r="M305" s="5"/>
      <c r="N305" s="5"/>
      <c r="O305" s="5"/>
      <c r="P305" s="5"/>
      <c r="Q305" s="5"/>
      <c r="R305" s="5"/>
      <c r="S305" s="5"/>
      <c r="T305" s="5"/>
    </row>
    <row r="306" spans="1:20" customFormat="1" x14ac:dyDescent="0.25">
      <c r="A306" s="68" t="s">
        <v>520</v>
      </c>
      <c r="B306" s="42" t="s">
        <v>451</v>
      </c>
      <c r="C306" s="42" t="s">
        <v>273</v>
      </c>
      <c r="D306" s="42" t="s">
        <v>4</v>
      </c>
      <c r="E306" s="43">
        <v>82</v>
      </c>
      <c r="F306" s="43">
        <v>29</v>
      </c>
      <c r="G306" s="43">
        <v>33</v>
      </c>
      <c r="H306" s="43">
        <v>137</v>
      </c>
      <c r="I306" s="43">
        <v>103</v>
      </c>
      <c r="J306" s="43">
        <v>53</v>
      </c>
      <c r="K306" s="43">
        <v>6751</v>
      </c>
      <c r="L306" s="53">
        <v>1774</v>
      </c>
      <c r="M306" s="5"/>
      <c r="N306" s="5"/>
      <c r="O306" s="5"/>
      <c r="P306" s="5"/>
      <c r="Q306" s="5"/>
      <c r="R306" s="5"/>
      <c r="S306" s="5"/>
      <c r="T306" s="5"/>
    </row>
    <row r="307" spans="1:20" customFormat="1" x14ac:dyDescent="0.25">
      <c r="A307" s="67" t="s">
        <v>218</v>
      </c>
      <c r="B307" s="40" t="s">
        <v>35</v>
      </c>
      <c r="C307" s="40" t="s">
        <v>273</v>
      </c>
      <c r="D307" s="40" t="s">
        <v>4</v>
      </c>
      <c r="E307" s="41">
        <v>65</v>
      </c>
      <c r="F307" s="41">
        <v>29</v>
      </c>
      <c r="G307" s="41">
        <v>44</v>
      </c>
      <c r="H307" s="41">
        <v>122</v>
      </c>
      <c r="I307" s="41">
        <v>64</v>
      </c>
      <c r="J307" s="41">
        <v>22</v>
      </c>
      <c r="K307" s="41">
        <v>2282</v>
      </c>
      <c r="L307" s="52">
        <v>1277</v>
      </c>
      <c r="M307" s="5"/>
      <c r="N307" s="5"/>
      <c r="O307" s="5"/>
      <c r="P307" s="5"/>
      <c r="Q307" s="5"/>
      <c r="R307" s="5"/>
      <c r="S307" s="5"/>
      <c r="T307" s="5"/>
    </row>
    <row r="308" spans="1:20" customFormat="1" x14ac:dyDescent="0.25">
      <c r="A308" s="68" t="s">
        <v>521</v>
      </c>
      <c r="B308" s="42" t="s">
        <v>451</v>
      </c>
      <c r="C308" s="42" t="s">
        <v>273</v>
      </c>
      <c r="D308" s="42" t="s">
        <v>4</v>
      </c>
      <c r="E308" s="43">
        <v>56</v>
      </c>
      <c r="F308" s="43">
        <v>29</v>
      </c>
      <c r="G308" s="43">
        <v>10</v>
      </c>
      <c r="H308" s="43">
        <v>27</v>
      </c>
      <c r="I308" s="43">
        <v>93</v>
      </c>
      <c r="J308" s="43">
        <v>22</v>
      </c>
      <c r="K308" s="43">
        <v>8495</v>
      </c>
      <c r="L308" s="53">
        <v>1201</v>
      </c>
      <c r="M308" s="5"/>
      <c r="N308" s="5"/>
      <c r="O308" s="5"/>
      <c r="P308" s="5"/>
      <c r="Q308" s="5"/>
      <c r="R308" s="5"/>
      <c r="S308" s="5"/>
      <c r="T308" s="5"/>
    </row>
    <row r="309" spans="1:20" customFormat="1" x14ac:dyDescent="0.25">
      <c r="A309" s="68" t="s">
        <v>214</v>
      </c>
      <c r="B309" s="42" t="s">
        <v>31</v>
      </c>
      <c r="C309" s="42" t="s">
        <v>273</v>
      </c>
      <c r="D309" s="42" t="s">
        <v>4</v>
      </c>
      <c r="E309" s="43">
        <v>80</v>
      </c>
      <c r="F309" s="43">
        <v>28</v>
      </c>
      <c r="G309" s="43">
        <v>15</v>
      </c>
      <c r="H309" s="43">
        <v>127</v>
      </c>
      <c r="I309" s="43">
        <v>157</v>
      </c>
      <c r="J309" s="43">
        <v>33</v>
      </c>
      <c r="K309" s="43">
        <v>6776</v>
      </c>
      <c r="L309" s="53">
        <v>1823</v>
      </c>
      <c r="M309" s="5"/>
      <c r="N309" s="5"/>
      <c r="O309" s="5"/>
      <c r="P309" s="5"/>
      <c r="Q309" s="5"/>
      <c r="R309" s="5"/>
      <c r="S309" s="5"/>
      <c r="T309" s="5"/>
    </row>
    <row r="310" spans="1:20" customFormat="1" x14ac:dyDescent="0.25">
      <c r="A310" s="67" t="s">
        <v>293</v>
      </c>
      <c r="B310" s="40" t="s">
        <v>41</v>
      </c>
      <c r="C310" s="40" t="s">
        <v>273</v>
      </c>
      <c r="D310" s="40" t="s">
        <v>4</v>
      </c>
      <c r="E310" s="41">
        <v>54</v>
      </c>
      <c r="F310" s="41">
        <v>28</v>
      </c>
      <c r="G310" s="41">
        <v>45</v>
      </c>
      <c r="H310" s="41">
        <v>92</v>
      </c>
      <c r="I310" s="41">
        <v>91</v>
      </c>
      <c r="J310" s="41">
        <v>30</v>
      </c>
      <c r="K310" s="41">
        <v>4208</v>
      </c>
      <c r="L310" s="52">
        <v>1197</v>
      </c>
      <c r="M310" s="5"/>
      <c r="N310" s="5"/>
      <c r="O310" s="5"/>
      <c r="P310" s="5"/>
      <c r="Q310" s="5"/>
      <c r="R310" s="5"/>
      <c r="S310" s="5"/>
      <c r="T310" s="5"/>
    </row>
    <row r="311" spans="1:20" x14ac:dyDescent="0.25">
      <c r="A311" s="68" t="s">
        <v>141</v>
      </c>
      <c r="B311" s="42" t="s">
        <v>33</v>
      </c>
      <c r="C311" s="42" t="s">
        <v>273</v>
      </c>
      <c r="D311" s="42" t="s">
        <v>4</v>
      </c>
      <c r="E311" s="43">
        <v>76</v>
      </c>
      <c r="F311" s="43">
        <v>28</v>
      </c>
      <c r="G311" s="43">
        <v>44</v>
      </c>
      <c r="H311" s="43">
        <v>81</v>
      </c>
      <c r="I311" s="43">
        <v>133</v>
      </c>
      <c r="J311" s="43">
        <v>23</v>
      </c>
      <c r="K311" s="43">
        <v>14053</v>
      </c>
      <c r="L311" s="53">
        <v>1824</v>
      </c>
    </row>
    <row r="312" spans="1:20" x14ac:dyDescent="0.25">
      <c r="A312" s="67" t="s">
        <v>526</v>
      </c>
      <c r="B312" s="40" t="s">
        <v>451</v>
      </c>
      <c r="C312" s="40" t="s">
        <v>273</v>
      </c>
      <c r="D312" s="40" t="s">
        <v>4</v>
      </c>
      <c r="E312" s="41">
        <v>78</v>
      </c>
      <c r="F312" s="41">
        <v>28</v>
      </c>
      <c r="G312" s="41">
        <v>41</v>
      </c>
      <c r="H312" s="41">
        <v>124</v>
      </c>
      <c r="I312" s="41">
        <v>180</v>
      </c>
      <c r="J312" s="41">
        <v>19</v>
      </c>
      <c r="K312" s="41">
        <v>9896</v>
      </c>
      <c r="L312" s="52">
        <v>1490</v>
      </c>
      <c r="M312"/>
      <c r="N312" s="26"/>
      <c r="O312" s="26"/>
      <c r="P312" s="26"/>
      <c r="Q312" s="26"/>
      <c r="R312" s="26"/>
      <c r="S312" s="26"/>
      <c r="T312" s="26"/>
    </row>
    <row r="313" spans="1:20" x14ac:dyDescent="0.25">
      <c r="A313" s="68" t="s">
        <v>193</v>
      </c>
      <c r="B313" s="42" t="s">
        <v>31</v>
      </c>
      <c r="C313" s="42" t="s">
        <v>273</v>
      </c>
      <c r="D313" s="42" t="s">
        <v>4</v>
      </c>
      <c r="E313" s="43">
        <v>61</v>
      </c>
      <c r="F313" s="43">
        <v>28</v>
      </c>
      <c r="G313" s="43">
        <v>16</v>
      </c>
      <c r="H313" s="43">
        <v>44</v>
      </c>
      <c r="I313" s="43">
        <v>102</v>
      </c>
      <c r="J313" s="43">
        <v>26</v>
      </c>
      <c r="K313" s="43">
        <v>6573</v>
      </c>
      <c r="L313" s="53">
        <v>1463</v>
      </c>
    </row>
    <row r="314" spans="1:20" x14ac:dyDescent="0.25">
      <c r="A314" s="67" t="s">
        <v>82</v>
      </c>
      <c r="B314" s="40" t="s">
        <v>41</v>
      </c>
      <c r="C314" s="40" t="s">
        <v>273</v>
      </c>
      <c r="D314" s="40" t="s">
        <v>4</v>
      </c>
      <c r="E314" s="41">
        <v>73</v>
      </c>
      <c r="F314" s="41">
        <v>28</v>
      </c>
      <c r="G314" s="41">
        <v>20</v>
      </c>
      <c r="H314" s="41">
        <v>73</v>
      </c>
      <c r="I314" s="41">
        <v>104</v>
      </c>
      <c r="J314" s="41">
        <v>39</v>
      </c>
      <c r="K314" s="41">
        <v>1904</v>
      </c>
      <c r="L314" s="52">
        <v>1383</v>
      </c>
    </row>
    <row r="315" spans="1:20" x14ac:dyDescent="0.25">
      <c r="A315" s="68" t="s">
        <v>323</v>
      </c>
      <c r="B315" s="42" t="s">
        <v>37</v>
      </c>
      <c r="C315" s="42" t="s">
        <v>273</v>
      </c>
      <c r="D315" s="42" t="s">
        <v>4</v>
      </c>
      <c r="E315" s="43">
        <v>75</v>
      </c>
      <c r="F315" s="43">
        <v>27</v>
      </c>
      <c r="G315" s="43">
        <v>44</v>
      </c>
      <c r="H315" s="43">
        <v>63</v>
      </c>
      <c r="I315" s="43">
        <v>132</v>
      </c>
      <c r="J315" s="43">
        <v>64</v>
      </c>
      <c r="K315" s="43">
        <v>10783</v>
      </c>
      <c r="L315" s="53">
        <v>1674</v>
      </c>
      <c r="M315"/>
      <c r="N315" s="26"/>
      <c r="O315" s="26"/>
      <c r="P315" s="26"/>
      <c r="Q315" s="26"/>
      <c r="R315" s="26"/>
      <c r="S315" s="26"/>
      <c r="T315" s="26"/>
    </row>
    <row r="316" spans="1:20" x14ac:dyDescent="0.25">
      <c r="A316" s="68" t="s">
        <v>379</v>
      </c>
      <c r="B316" s="42" t="s">
        <v>33</v>
      </c>
      <c r="C316" s="42" t="s">
        <v>273</v>
      </c>
      <c r="D316" s="42" t="s">
        <v>4</v>
      </c>
      <c r="E316" s="43">
        <v>82</v>
      </c>
      <c r="F316" s="43">
        <v>27</v>
      </c>
      <c r="G316" s="43">
        <v>6</v>
      </c>
      <c r="H316" s="43">
        <v>65</v>
      </c>
      <c r="I316" s="43">
        <v>90</v>
      </c>
      <c r="J316" s="43">
        <v>25</v>
      </c>
      <c r="K316" s="43">
        <v>660</v>
      </c>
      <c r="L316" s="53">
        <v>1631</v>
      </c>
    </row>
    <row r="317" spans="1:20" x14ac:dyDescent="0.25">
      <c r="A317" s="67" t="s">
        <v>531</v>
      </c>
      <c r="B317" s="40" t="s">
        <v>451</v>
      </c>
      <c r="C317" s="40" t="s">
        <v>273</v>
      </c>
      <c r="D317" s="40" t="s">
        <v>4</v>
      </c>
      <c r="E317" s="41">
        <v>79</v>
      </c>
      <c r="F317" s="41">
        <v>27</v>
      </c>
      <c r="G317" s="41">
        <v>40</v>
      </c>
      <c r="H317" s="41">
        <v>84</v>
      </c>
      <c r="I317" s="41">
        <v>96</v>
      </c>
      <c r="J317" s="41">
        <v>12</v>
      </c>
      <c r="K317" s="41">
        <v>5126</v>
      </c>
      <c r="L317" s="52">
        <v>1576</v>
      </c>
    </row>
    <row r="318" spans="1:20" x14ac:dyDescent="0.25">
      <c r="A318" s="68" t="s">
        <v>94</v>
      </c>
      <c r="B318" s="42" t="s">
        <v>41</v>
      </c>
      <c r="C318" s="42" t="s">
        <v>273</v>
      </c>
      <c r="D318" s="42" t="s">
        <v>4</v>
      </c>
      <c r="E318" s="43">
        <v>76</v>
      </c>
      <c r="F318" s="43">
        <v>27</v>
      </c>
      <c r="G318" s="43">
        <v>16</v>
      </c>
      <c r="H318" s="43">
        <v>79</v>
      </c>
      <c r="I318" s="43">
        <v>154</v>
      </c>
      <c r="J318" s="43">
        <v>19</v>
      </c>
      <c r="K318" s="43">
        <v>7137</v>
      </c>
      <c r="L318" s="53">
        <v>1582</v>
      </c>
    </row>
    <row r="319" spans="1:20" x14ac:dyDescent="0.25">
      <c r="A319" s="68" t="s">
        <v>539</v>
      </c>
      <c r="B319" s="42" t="s">
        <v>451</v>
      </c>
      <c r="C319" s="42" t="s">
        <v>273</v>
      </c>
      <c r="D319" s="42" t="s">
        <v>4</v>
      </c>
      <c r="E319" s="43">
        <v>74</v>
      </c>
      <c r="F319" s="43">
        <v>26</v>
      </c>
      <c r="G319" s="43">
        <v>18</v>
      </c>
      <c r="H319" s="43">
        <v>120</v>
      </c>
      <c r="I319" s="43">
        <v>142</v>
      </c>
      <c r="J319" s="43">
        <v>20</v>
      </c>
      <c r="K319" s="43">
        <v>11078</v>
      </c>
      <c r="L319" s="53">
        <v>1670</v>
      </c>
      <c r="M319"/>
      <c r="N319" s="26"/>
      <c r="O319" s="26"/>
      <c r="P319" s="26"/>
      <c r="Q319" s="26"/>
      <c r="R319" s="26"/>
      <c r="S319" s="26"/>
      <c r="T319" s="26"/>
    </row>
    <row r="320" spans="1:20" x14ac:dyDescent="0.25">
      <c r="A320" s="67" t="s">
        <v>230</v>
      </c>
      <c r="B320" s="40" t="s">
        <v>35</v>
      </c>
      <c r="C320" s="40" t="s">
        <v>273</v>
      </c>
      <c r="D320" s="40" t="s">
        <v>4</v>
      </c>
      <c r="E320" s="41">
        <v>82</v>
      </c>
      <c r="F320" s="41">
        <v>26</v>
      </c>
      <c r="G320" s="41">
        <v>32</v>
      </c>
      <c r="H320" s="41">
        <v>123</v>
      </c>
      <c r="I320" s="41">
        <v>149</v>
      </c>
      <c r="J320" s="41">
        <v>16</v>
      </c>
      <c r="K320" s="41">
        <v>14293</v>
      </c>
      <c r="L320" s="52">
        <v>2059</v>
      </c>
      <c r="M320"/>
      <c r="N320" s="26"/>
      <c r="O320" s="26"/>
      <c r="P320" s="26"/>
      <c r="Q320" s="26"/>
      <c r="R320" s="26"/>
      <c r="S320" s="26"/>
      <c r="T320" s="26"/>
    </row>
    <row r="321" spans="1:20" x14ac:dyDescent="0.25">
      <c r="A321" s="68" t="s">
        <v>540</v>
      </c>
      <c r="B321" s="42" t="s">
        <v>451</v>
      </c>
      <c r="C321" s="42" t="s">
        <v>273</v>
      </c>
      <c r="D321" s="42" t="s">
        <v>4</v>
      </c>
      <c r="E321" s="43">
        <v>73</v>
      </c>
      <c r="F321" s="43">
        <v>26</v>
      </c>
      <c r="G321" s="43">
        <v>35</v>
      </c>
      <c r="H321" s="43">
        <v>138</v>
      </c>
      <c r="I321" s="43">
        <v>98</v>
      </c>
      <c r="J321" s="43">
        <v>38</v>
      </c>
      <c r="K321" s="43">
        <v>12597</v>
      </c>
      <c r="L321" s="53">
        <v>1545</v>
      </c>
    </row>
    <row r="322" spans="1:20" x14ac:dyDescent="0.25">
      <c r="A322" s="68" t="s">
        <v>542</v>
      </c>
      <c r="B322" s="42" t="s">
        <v>451</v>
      </c>
      <c r="C322" s="42" t="s">
        <v>273</v>
      </c>
      <c r="D322" s="42" t="s">
        <v>4</v>
      </c>
      <c r="E322" s="43">
        <v>43</v>
      </c>
      <c r="F322" s="43">
        <v>26</v>
      </c>
      <c r="G322" s="43">
        <v>28</v>
      </c>
      <c r="H322" s="43">
        <v>60</v>
      </c>
      <c r="I322" s="43">
        <v>56</v>
      </c>
      <c r="J322" s="43">
        <v>16</v>
      </c>
      <c r="K322" s="43">
        <v>461</v>
      </c>
      <c r="L322" s="53">
        <v>932</v>
      </c>
    </row>
    <row r="323" spans="1:20" x14ac:dyDescent="0.25">
      <c r="A323" s="67" t="s">
        <v>80</v>
      </c>
      <c r="B323" s="40" t="s">
        <v>35</v>
      </c>
      <c r="C323" s="40" t="s">
        <v>273</v>
      </c>
      <c r="D323" s="40" t="s">
        <v>4</v>
      </c>
      <c r="E323" s="41">
        <v>82</v>
      </c>
      <c r="F323" s="41">
        <v>26</v>
      </c>
      <c r="G323" s="41">
        <v>18</v>
      </c>
      <c r="H323" s="41">
        <v>77</v>
      </c>
      <c r="I323" s="41">
        <v>89</v>
      </c>
      <c r="J323" s="41">
        <v>18</v>
      </c>
      <c r="K323" s="41">
        <v>1943</v>
      </c>
      <c r="L323" s="52">
        <v>1767</v>
      </c>
    </row>
    <row r="324" spans="1:20" x14ac:dyDescent="0.25">
      <c r="A324" s="67" t="s">
        <v>303</v>
      </c>
      <c r="B324" s="40" t="s">
        <v>31</v>
      </c>
      <c r="C324" s="40" t="s">
        <v>273</v>
      </c>
      <c r="D324" s="40" t="s">
        <v>4</v>
      </c>
      <c r="E324" s="41">
        <v>78</v>
      </c>
      <c r="F324" s="41">
        <v>25</v>
      </c>
      <c r="G324" s="41">
        <v>44</v>
      </c>
      <c r="H324" s="41">
        <v>178</v>
      </c>
      <c r="I324" s="41">
        <v>119</v>
      </c>
      <c r="J324" s="41">
        <v>32</v>
      </c>
      <c r="K324" s="41">
        <v>10430</v>
      </c>
      <c r="L324" s="52">
        <v>1656</v>
      </c>
      <c r="M324"/>
      <c r="N324" s="26"/>
      <c r="O324" s="26"/>
      <c r="P324" s="26"/>
      <c r="Q324" s="26"/>
      <c r="R324" s="26"/>
      <c r="S324" s="26"/>
      <c r="T324" s="26"/>
    </row>
    <row r="325" spans="1:20" x14ac:dyDescent="0.25">
      <c r="A325" s="68" t="s">
        <v>96</v>
      </c>
      <c r="B325" s="42" t="s">
        <v>41</v>
      </c>
      <c r="C325" s="42" t="s">
        <v>273</v>
      </c>
      <c r="D325" s="42" t="s">
        <v>4</v>
      </c>
      <c r="E325" s="43">
        <v>80</v>
      </c>
      <c r="F325" s="43">
        <v>25</v>
      </c>
      <c r="G325" s="43">
        <v>41</v>
      </c>
      <c r="H325" s="43">
        <v>167</v>
      </c>
      <c r="I325" s="43">
        <v>137</v>
      </c>
      <c r="J325" s="43">
        <v>40</v>
      </c>
      <c r="K325" s="43">
        <v>13240</v>
      </c>
      <c r="L325" s="53">
        <v>1755</v>
      </c>
    </row>
    <row r="326" spans="1:20" x14ac:dyDescent="0.25">
      <c r="A326" s="68" t="s">
        <v>87</v>
      </c>
      <c r="B326" s="42" t="s">
        <v>37</v>
      </c>
      <c r="C326" s="42" t="s">
        <v>273</v>
      </c>
      <c r="D326" s="42" t="s">
        <v>4</v>
      </c>
      <c r="E326" s="43">
        <v>80</v>
      </c>
      <c r="F326" s="43">
        <v>25</v>
      </c>
      <c r="G326" s="43">
        <v>38</v>
      </c>
      <c r="H326" s="43">
        <v>124</v>
      </c>
      <c r="I326" s="43">
        <v>143</v>
      </c>
      <c r="J326" s="43">
        <v>31</v>
      </c>
      <c r="K326" s="43">
        <v>14866</v>
      </c>
      <c r="L326" s="53">
        <v>1745</v>
      </c>
      <c r="M326"/>
      <c r="N326" s="26"/>
      <c r="O326" s="26"/>
      <c r="P326" s="26"/>
      <c r="Q326" s="26"/>
      <c r="R326" s="26"/>
      <c r="S326" s="26"/>
      <c r="T326" s="26"/>
    </row>
    <row r="327" spans="1:20" x14ac:dyDescent="0.25">
      <c r="A327" s="68" t="s">
        <v>546</v>
      </c>
      <c r="B327" s="42" t="s">
        <v>451</v>
      </c>
      <c r="C327" s="42" t="s">
        <v>273</v>
      </c>
      <c r="D327" s="42" t="s">
        <v>4</v>
      </c>
      <c r="E327" s="43">
        <v>71</v>
      </c>
      <c r="F327" s="43">
        <v>25</v>
      </c>
      <c r="G327" s="43">
        <v>60</v>
      </c>
      <c r="H327" s="43">
        <v>84</v>
      </c>
      <c r="I327" s="43">
        <v>135</v>
      </c>
      <c r="J327" s="43">
        <v>21</v>
      </c>
      <c r="K327" s="43">
        <v>7007</v>
      </c>
      <c r="L327" s="53">
        <v>1362</v>
      </c>
    </row>
    <row r="328" spans="1:20" x14ac:dyDescent="0.25">
      <c r="A328" s="67" t="s">
        <v>547</v>
      </c>
      <c r="B328" s="40" t="s">
        <v>451</v>
      </c>
      <c r="C328" s="40" t="s">
        <v>273</v>
      </c>
      <c r="D328" s="40" t="s">
        <v>4</v>
      </c>
      <c r="E328" s="41">
        <v>82</v>
      </c>
      <c r="F328" s="41">
        <v>25</v>
      </c>
      <c r="G328" s="41">
        <v>16</v>
      </c>
      <c r="H328" s="41">
        <v>67</v>
      </c>
      <c r="I328" s="41">
        <v>208</v>
      </c>
      <c r="J328" s="41">
        <v>40</v>
      </c>
      <c r="K328" s="41">
        <v>20155</v>
      </c>
      <c r="L328" s="52">
        <v>1708</v>
      </c>
      <c r="M328"/>
      <c r="N328" s="26"/>
      <c r="O328" s="26"/>
      <c r="P328" s="26"/>
      <c r="Q328" s="26"/>
      <c r="R328" s="26"/>
      <c r="S328" s="26"/>
      <c r="T328" s="26"/>
    </row>
    <row r="329" spans="1:20" x14ac:dyDescent="0.25">
      <c r="A329" s="68" t="s">
        <v>548</v>
      </c>
      <c r="B329" s="42" t="s">
        <v>451</v>
      </c>
      <c r="C329" s="42" t="s">
        <v>273</v>
      </c>
      <c r="D329" s="42" t="s">
        <v>4</v>
      </c>
      <c r="E329" s="43">
        <v>72</v>
      </c>
      <c r="F329" s="43">
        <v>25</v>
      </c>
      <c r="G329" s="43">
        <v>10</v>
      </c>
      <c r="H329" s="43">
        <v>23</v>
      </c>
      <c r="I329" s="43">
        <v>114</v>
      </c>
      <c r="J329" s="43">
        <v>24</v>
      </c>
      <c r="K329" s="43">
        <v>11272</v>
      </c>
      <c r="L329" s="53">
        <v>1515</v>
      </c>
      <c r="M329"/>
      <c r="N329" s="26"/>
      <c r="O329" s="26"/>
      <c r="P329" s="26"/>
      <c r="Q329" s="26"/>
      <c r="R329" s="26"/>
      <c r="S329" s="26"/>
      <c r="T329" s="26"/>
    </row>
    <row r="330" spans="1:20" x14ac:dyDescent="0.25">
      <c r="A330" s="67" t="s">
        <v>549</v>
      </c>
      <c r="B330" s="40" t="s">
        <v>451</v>
      </c>
      <c r="C330" s="40" t="s">
        <v>273</v>
      </c>
      <c r="D330" s="40" t="s">
        <v>4</v>
      </c>
      <c r="E330" s="41">
        <v>84</v>
      </c>
      <c r="F330" s="41">
        <v>25</v>
      </c>
      <c r="G330" s="41">
        <v>66</v>
      </c>
      <c r="H330" s="41">
        <v>101</v>
      </c>
      <c r="I330" s="41">
        <v>108</v>
      </c>
      <c r="J330" s="41">
        <v>24</v>
      </c>
      <c r="K330" s="41">
        <v>4130</v>
      </c>
      <c r="L330" s="52">
        <v>1401</v>
      </c>
      <c r="M330"/>
      <c r="N330" s="26"/>
      <c r="O330" s="26"/>
      <c r="P330" s="26"/>
      <c r="Q330" s="26"/>
      <c r="R330" s="26"/>
      <c r="S330" s="26"/>
      <c r="T330" s="26"/>
    </row>
    <row r="331" spans="1:20" x14ac:dyDescent="0.25">
      <c r="A331" s="68" t="s">
        <v>553</v>
      </c>
      <c r="B331" s="42" t="s">
        <v>451</v>
      </c>
      <c r="C331" s="42" t="s">
        <v>273</v>
      </c>
      <c r="D331" s="42" t="s">
        <v>4</v>
      </c>
      <c r="E331" s="43">
        <v>82</v>
      </c>
      <c r="F331" s="43">
        <v>24</v>
      </c>
      <c r="G331" s="43">
        <v>36</v>
      </c>
      <c r="H331" s="43">
        <v>122</v>
      </c>
      <c r="I331" s="43">
        <v>123</v>
      </c>
      <c r="J331" s="43">
        <v>17</v>
      </c>
      <c r="K331" s="43">
        <v>8411</v>
      </c>
      <c r="L331" s="53">
        <v>1619</v>
      </c>
    </row>
    <row r="332" spans="1:20" x14ac:dyDescent="0.25">
      <c r="A332" s="67" t="s">
        <v>562</v>
      </c>
      <c r="B332" s="40" t="s">
        <v>451</v>
      </c>
      <c r="C332" s="40" t="s">
        <v>273</v>
      </c>
      <c r="D332" s="40" t="s">
        <v>4</v>
      </c>
      <c r="E332" s="41">
        <v>46</v>
      </c>
      <c r="F332" s="41">
        <v>23</v>
      </c>
      <c r="G332" s="41">
        <v>30</v>
      </c>
      <c r="H332" s="41">
        <v>66</v>
      </c>
      <c r="I332" s="41">
        <v>32</v>
      </c>
      <c r="J332" s="41">
        <v>10</v>
      </c>
      <c r="K332" s="41">
        <v>3221</v>
      </c>
      <c r="L332" s="52">
        <v>918</v>
      </c>
      <c r="M332"/>
      <c r="N332" s="26"/>
      <c r="O332" s="26"/>
      <c r="P332" s="26"/>
      <c r="Q332" s="26"/>
      <c r="R332" s="26"/>
      <c r="S332" s="26"/>
      <c r="T332" s="26"/>
    </row>
    <row r="333" spans="1:20" x14ac:dyDescent="0.25">
      <c r="A333" s="68" t="s">
        <v>563</v>
      </c>
      <c r="B333" s="42" t="s">
        <v>451</v>
      </c>
      <c r="C333" s="42" t="s">
        <v>273</v>
      </c>
      <c r="D333" s="42" t="s">
        <v>4</v>
      </c>
      <c r="E333" s="43">
        <v>81</v>
      </c>
      <c r="F333" s="43">
        <v>23</v>
      </c>
      <c r="G333" s="43">
        <v>21</v>
      </c>
      <c r="H333" s="43">
        <v>91</v>
      </c>
      <c r="I333" s="43">
        <v>144</v>
      </c>
      <c r="J333" s="43">
        <v>31</v>
      </c>
      <c r="K333" s="43">
        <v>13795</v>
      </c>
      <c r="L333" s="53">
        <v>1641</v>
      </c>
    </row>
    <row r="334" spans="1:20" x14ac:dyDescent="0.25">
      <c r="A334" s="67" t="s">
        <v>88</v>
      </c>
      <c r="B334" s="40" t="s">
        <v>31</v>
      </c>
      <c r="C334" s="40" t="s">
        <v>273</v>
      </c>
      <c r="D334" s="40" t="s">
        <v>4</v>
      </c>
      <c r="E334" s="41">
        <v>59</v>
      </c>
      <c r="F334" s="41">
        <v>23</v>
      </c>
      <c r="G334" s="41">
        <v>20</v>
      </c>
      <c r="H334" s="41">
        <v>32</v>
      </c>
      <c r="I334" s="41">
        <v>91</v>
      </c>
      <c r="J334" s="41">
        <v>24</v>
      </c>
      <c r="K334" s="41">
        <v>5332</v>
      </c>
      <c r="L334" s="52">
        <v>1379</v>
      </c>
    </row>
    <row r="335" spans="1:20" x14ac:dyDescent="0.25">
      <c r="A335" s="67" t="s">
        <v>565</v>
      </c>
      <c r="B335" s="40" t="s">
        <v>451</v>
      </c>
      <c r="C335" s="40" t="s">
        <v>273</v>
      </c>
      <c r="D335" s="40" t="s">
        <v>4</v>
      </c>
      <c r="E335" s="41">
        <v>74</v>
      </c>
      <c r="F335" s="41">
        <v>23</v>
      </c>
      <c r="G335" s="41">
        <v>34</v>
      </c>
      <c r="H335" s="41">
        <v>96</v>
      </c>
      <c r="I335" s="41">
        <v>62</v>
      </c>
      <c r="J335" s="41">
        <v>17</v>
      </c>
      <c r="K335" s="41">
        <v>4547</v>
      </c>
      <c r="L335" s="52">
        <v>1192</v>
      </c>
    </row>
    <row r="336" spans="1:20" x14ac:dyDescent="0.25">
      <c r="A336" s="68" t="s">
        <v>566</v>
      </c>
      <c r="B336" s="42" t="s">
        <v>451</v>
      </c>
      <c r="C336" s="42" t="s">
        <v>273</v>
      </c>
      <c r="D336" s="42" t="s">
        <v>4</v>
      </c>
      <c r="E336" s="43">
        <v>76</v>
      </c>
      <c r="F336" s="43">
        <v>23</v>
      </c>
      <c r="G336" s="43">
        <v>20</v>
      </c>
      <c r="H336" s="43">
        <v>141</v>
      </c>
      <c r="I336" s="43">
        <v>129</v>
      </c>
      <c r="J336" s="43">
        <v>39</v>
      </c>
      <c r="K336" s="43">
        <v>10768</v>
      </c>
      <c r="L336" s="53">
        <v>1598</v>
      </c>
    </row>
    <row r="337" spans="1:20" x14ac:dyDescent="0.25">
      <c r="A337" s="67" t="s">
        <v>326</v>
      </c>
      <c r="B337" s="40" t="s">
        <v>41</v>
      </c>
      <c r="C337" s="40" t="s">
        <v>273</v>
      </c>
      <c r="D337" s="40" t="s">
        <v>4</v>
      </c>
      <c r="E337" s="41">
        <v>78</v>
      </c>
      <c r="F337" s="41">
        <v>23</v>
      </c>
      <c r="G337" s="41">
        <v>32</v>
      </c>
      <c r="H337" s="41">
        <v>91</v>
      </c>
      <c r="I337" s="41">
        <v>96</v>
      </c>
      <c r="J337" s="41">
        <v>42</v>
      </c>
      <c r="K337" s="41">
        <v>6724</v>
      </c>
      <c r="L337" s="52">
        <v>1554</v>
      </c>
      <c r="M337"/>
      <c r="N337" s="26"/>
      <c r="O337" s="26"/>
      <c r="P337" s="26"/>
      <c r="Q337" s="26"/>
      <c r="R337" s="26"/>
      <c r="S337" s="26"/>
      <c r="T337" s="26"/>
    </row>
    <row r="338" spans="1:20" x14ac:dyDescent="0.25">
      <c r="A338" s="68" t="s">
        <v>248</v>
      </c>
      <c r="B338" s="42" t="s">
        <v>37</v>
      </c>
      <c r="C338" s="42" t="s">
        <v>273</v>
      </c>
      <c r="D338" s="42" t="s">
        <v>4</v>
      </c>
      <c r="E338" s="43">
        <v>32</v>
      </c>
      <c r="F338" s="43">
        <v>22</v>
      </c>
      <c r="G338" s="43">
        <v>21</v>
      </c>
      <c r="H338" s="43">
        <v>60</v>
      </c>
      <c r="I338" s="43">
        <v>43</v>
      </c>
      <c r="J338" s="43">
        <v>10</v>
      </c>
      <c r="K338" s="43">
        <v>2965</v>
      </c>
      <c r="L338" s="53">
        <v>748</v>
      </c>
      <c r="M338"/>
      <c r="N338" s="26"/>
      <c r="O338" s="26"/>
      <c r="P338" s="26"/>
      <c r="Q338" s="26"/>
      <c r="R338" s="26"/>
      <c r="S338" s="26"/>
      <c r="T338" s="26"/>
    </row>
    <row r="339" spans="1:20" x14ac:dyDescent="0.25">
      <c r="A339" s="68" t="s">
        <v>571</v>
      </c>
      <c r="B339" s="42" t="s">
        <v>451</v>
      </c>
      <c r="C339" s="42" t="s">
        <v>273</v>
      </c>
      <c r="D339" s="42" t="s">
        <v>4</v>
      </c>
      <c r="E339" s="43">
        <v>81</v>
      </c>
      <c r="F339" s="43">
        <v>22</v>
      </c>
      <c r="G339" s="43">
        <v>39</v>
      </c>
      <c r="H339" s="43">
        <v>124</v>
      </c>
      <c r="I339" s="43">
        <v>128</v>
      </c>
      <c r="J339" s="43">
        <v>19</v>
      </c>
      <c r="K339" s="43">
        <v>13508</v>
      </c>
      <c r="L339" s="53">
        <v>1474</v>
      </c>
      <c r="M339"/>
      <c r="N339" s="26"/>
      <c r="O339" s="26"/>
      <c r="P339" s="26"/>
      <c r="Q339" s="26"/>
      <c r="R339" s="26"/>
      <c r="S339" s="26"/>
      <c r="T339" s="26"/>
    </row>
    <row r="340" spans="1:20" x14ac:dyDescent="0.25">
      <c r="A340" s="67" t="s">
        <v>572</v>
      </c>
      <c r="B340" s="40" t="s">
        <v>451</v>
      </c>
      <c r="C340" s="40" t="s">
        <v>273</v>
      </c>
      <c r="D340" s="40" t="s">
        <v>4</v>
      </c>
      <c r="E340" s="41">
        <v>77</v>
      </c>
      <c r="F340" s="41">
        <v>22</v>
      </c>
      <c r="G340" s="41">
        <v>32</v>
      </c>
      <c r="H340" s="41">
        <v>121</v>
      </c>
      <c r="I340" s="41">
        <v>130</v>
      </c>
      <c r="J340" s="41">
        <v>16</v>
      </c>
      <c r="K340" s="41">
        <v>7677</v>
      </c>
      <c r="L340" s="52">
        <v>1485</v>
      </c>
    </row>
    <row r="341" spans="1:20" x14ac:dyDescent="0.25">
      <c r="A341" s="68" t="s">
        <v>573</v>
      </c>
      <c r="B341" s="42" t="s">
        <v>451</v>
      </c>
      <c r="C341" s="42" t="s">
        <v>273</v>
      </c>
      <c r="D341" s="42" t="s">
        <v>4</v>
      </c>
      <c r="E341" s="43">
        <v>82</v>
      </c>
      <c r="F341" s="43">
        <v>22</v>
      </c>
      <c r="G341" s="43">
        <v>61</v>
      </c>
      <c r="H341" s="43">
        <v>202</v>
      </c>
      <c r="I341" s="43">
        <v>78</v>
      </c>
      <c r="J341" s="43">
        <v>16</v>
      </c>
      <c r="K341" s="43">
        <v>5402</v>
      </c>
      <c r="L341" s="53">
        <v>1455</v>
      </c>
    </row>
    <row r="342" spans="1:20" x14ac:dyDescent="0.25">
      <c r="A342" s="67" t="s">
        <v>579</v>
      </c>
      <c r="B342" s="40" t="s">
        <v>451</v>
      </c>
      <c r="C342" s="40" t="s">
        <v>273</v>
      </c>
      <c r="D342" s="40" t="s">
        <v>4</v>
      </c>
      <c r="E342" s="41">
        <v>78</v>
      </c>
      <c r="F342" s="41">
        <v>21</v>
      </c>
      <c r="G342" s="41">
        <v>24</v>
      </c>
      <c r="H342" s="41">
        <v>149</v>
      </c>
      <c r="I342" s="41">
        <v>116</v>
      </c>
      <c r="J342" s="41">
        <v>37</v>
      </c>
      <c r="K342" s="41">
        <v>7538</v>
      </c>
      <c r="L342" s="52">
        <v>1453</v>
      </c>
    </row>
    <row r="343" spans="1:20" x14ac:dyDescent="0.25">
      <c r="A343" s="68" t="s">
        <v>580</v>
      </c>
      <c r="B343" s="42" t="s">
        <v>451</v>
      </c>
      <c r="C343" s="42" t="s">
        <v>273</v>
      </c>
      <c r="D343" s="42" t="s">
        <v>4</v>
      </c>
      <c r="E343" s="43">
        <v>80</v>
      </c>
      <c r="F343" s="43">
        <v>21</v>
      </c>
      <c r="G343" s="43">
        <v>6</v>
      </c>
      <c r="H343" s="43">
        <v>80</v>
      </c>
      <c r="I343" s="43">
        <v>61</v>
      </c>
      <c r="J343" s="43">
        <v>25</v>
      </c>
      <c r="K343" s="43">
        <v>788</v>
      </c>
      <c r="L343" s="53">
        <v>1414</v>
      </c>
    </row>
    <row r="344" spans="1:20" x14ac:dyDescent="0.25">
      <c r="A344" s="68" t="s">
        <v>588</v>
      </c>
      <c r="B344" s="42" t="s">
        <v>451</v>
      </c>
      <c r="C344" s="42" t="s">
        <v>273</v>
      </c>
      <c r="D344" s="42" t="s">
        <v>4</v>
      </c>
      <c r="E344" s="43">
        <v>71</v>
      </c>
      <c r="F344" s="43">
        <v>20</v>
      </c>
      <c r="G344" s="43">
        <v>12</v>
      </c>
      <c r="H344" s="43">
        <v>58</v>
      </c>
      <c r="I344" s="43">
        <v>139</v>
      </c>
      <c r="J344" s="43">
        <v>23</v>
      </c>
      <c r="K344" s="43">
        <v>4444</v>
      </c>
      <c r="L344" s="53">
        <v>1342</v>
      </c>
    </row>
    <row r="345" spans="1:20" x14ac:dyDescent="0.25">
      <c r="A345" s="67" t="s">
        <v>590</v>
      </c>
      <c r="B345" s="40" t="s">
        <v>451</v>
      </c>
      <c r="C345" s="40" t="s">
        <v>273</v>
      </c>
      <c r="D345" s="40" t="s">
        <v>4</v>
      </c>
      <c r="E345" s="41">
        <v>82</v>
      </c>
      <c r="F345" s="41">
        <v>20</v>
      </c>
      <c r="G345" s="41">
        <v>63</v>
      </c>
      <c r="H345" s="41">
        <v>258</v>
      </c>
      <c r="I345" s="41">
        <v>158</v>
      </c>
      <c r="J345" s="41">
        <v>4</v>
      </c>
      <c r="K345" s="41">
        <v>8695</v>
      </c>
      <c r="L345" s="52">
        <v>1390</v>
      </c>
      <c r="M345"/>
      <c r="N345" s="26"/>
      <c r="O345" s="26"/>
      <c r="P345" s="26"/>
      <c r="Q345" s="26"/>
      <c r="R345" s="26"/>
      <c r="S345" s="26"/>
      <c r="T345" s="26"/>
    </row>
    <row r="346" spans="1:20" x14ac:dyDescent="0.25">
      <c r="A346" s="68" t="s">
        <v>344</v>
      </c>
      <c r="B346" s="42" t="s">
        <v>37</v>
      </c>
      <c r="C346" s="42" t="s">
        <v>273</v>
      </c>
      <c r="D346" s="42" t="s">
        <v>4</v>
      </c>
      <c r="E346" s="43">
        <v>53</v>
      </c>
      <c r="F346" s="43">
        <v>20</v>
      </c>
      <c r="G346" s="43">
        <v>28</v>
      </c>
      <c r="H346" s="43">
        <v>74</v>
      </c>
      <c r="I346" s="43">
        <v>77</v>
      </c>
      <c r="J346" s="43">
        <v>20</v>
      </c>
      <c r="K346" s="43">
        <v>162</v>
      </c>
      <c r="L346" s="53">
        <v>1074</v>
      </c>
    </row>
    <row r="347" spans="1:20" x14ac:dyDescent="0.25">
      <c r="A347" s="67" t="s">
        <v>591</v>
      </c>
      <c r="B347" s="40" t="s">
        <v>451</v>
      </c>
      <c r="C347" s="40" t="s">
        <v>273</v>
      </c>
      <c r="D347" s="40" t="s">
        <v>4</v>
      </c>
      <c r="E347" s="41">
        <v>78</v>
      </c>
      <c r="F347" s="41">
        <v>20</v>
      </c>
      <c r="G347" s="41">
        <v>62</v>
      </c>
      <c r="H347" s="41">
        <v>171</v>
      </c>
      <c r="I347" s="41">
        <v>139</v>
      </c>
      <c r="J347" s="41">
        <v>20</v>
      </c>
      <c r="K347" s="41">
        <v>8142</v>
      </c>
      <c r="L347" s="52">
        <v>1452</v>
      </c>
      <c r="M347"/>
      <c r="N347" s="26"/>
      <c r="O347" s="26"/>
      <c r="P347" s="26"/>
      <c r="Q347" s="26"/>
      <c r="R347" s="26"/>
      <c r="S347" s="26"/>
      <c r="T347" s="26"/>
    </row>
    <row r="348" spans="1:20" x14ac:dyDescent="0.25">
      <c r="A348" s="68" t="s">
        <v>217</v>
      </c>
      <c r="B348" s="42" t="s">
        <v>35</v>
      </c>
      <c r="C348" s="42" t="s">
        <v>273</v>
      </c>
      <c r="D348" s="42" t="s">
        <v>4</v>
      </c>
      <c r="E348" s="43">
        <v>69</v>
      </c>
      <c r="F348" s="43">
        <v>20</v>
      </c>
      <c r="G348" s="43">
        <v>43</v>
      </c>
      <c r="H348" s="43">
        <v>55</v>
      </c>
      <c r="I348" s="43">
        <v>102</v>
      </c>
      <c r="J348" s="43">
        <v>27</v>
      </c>
      <c r="K348" s="43">
        <v>9488</v>
      </c>
      <c r="L348" s="53">
        <v>1543</v>
      </c>
      <c r="M348"/>
      <c r="N348" s="26"/>
      <c r="O348" s="26"/>
      <c r="P348" s="26"/>
      <c r="Q348" s="26"/>
      <c r="R348" s="26"/>
      <c r="S348" s="26"/>
      <c r="T348" s="26"/>
    </row>
    <row r="349" spans="1:20" x14ac:dyDescent="0.25">
      <c r="A349" s="67" t="s">
        <v>592</v>
      </c>
      <c r="B349" s="40" t="s">
        <v>451</v>
      </c>
      <c r="C349" s="40" t="s">
        <v>273</v>
      </c>
      <c r="D349" s="40" t="s">
        <v>4</v>
      </c>
      <c r="E349" s="41">
        <v>52</v>
      </c>
      <c r="F349" s="41">
        <v>20</v>
      </c>
      <c r="G349" s="41">
        <v>39</v>
      </c>
      <c r="H349" s="41">
        <v>79</v>
      </c>
      <c r="I349" s="41">
        <v>94</v>
      </c>
      <c r="J349" s="41">
        <v>14</v>
      </c>
      <c r="K349" s="41">
        <v>7826</v>
      </c>
      <c r="L349" s="52">
        <v>1142</v>
      </c>
      <c r="M349"/>
      <c r="N349" s="26"/>
      <c r="O349" s="26"/>
      <c r="P349" s="26"/>
      <c r="Q349" s="26"/>
      <c r="R349" s="26"/>
      <c r="S349" s="26"/>
      <c r="T349" s="26"/>
    </row>
    <row r="350" spans="1:20" x14ac:dyDescent="0.25">
      <c r="A350" s="68" t="s">
        <v>593</v>
      </c>
      <c r="B350" s="42" t="s">
        <v>451</v>
      </c>
      <c r="C350" s="42" t="s">
        <v>273</v>
      </c>
      <c r="D350" s="42" t="s">
        <v>4</v>
      </c>
      <c r="E350" s="43">
        <v>77</v>
      </c>
      <c r="F350" s="43">
        <v>20</v>
      </c>
      <c r="G350" s="43">
        <v>63</v>
      </c>
      <c r="H350" s="43">
        <v>255</v>
      </c>
      <c r="I350" s="43">
        <v>133</v>
      </c>
      <c r="J350" s="43">
        <v>23</v>
      </c>
      <c r="K350" s="43">
        <v>12126</v>
      </c>
      <c r="L350" s="53">
        <v>1376</v>
      </c>
      <c r="M350"/>
      <c r="N350" s="26"/>
      <c r="O350" s="26"/>
      <c r="P350" s="26"/>
      <c r="Q350" s="26"/>
      <c r="R350" s="26"/>
      <c r="S350" s="26"/>
      <c r="T350" s="26"/>
    </row>
    <row r="351" spans="1:20" x14ac:dyDescent="0.25">
      <c r="A351" s="67" t="s">
        <v>594</v>
      </c>
      <c r="B351" s="40" t="s">
        <v>451</v>
      </c>
      <c r="C351" s="40" t="s">
        <v>273</v>
      </c>
      <c r="D351" s="40" t="s">
        <v>4</v>
      </c>
      <c r="E351" s="41">
        <v>82</v>
      </c>
      <c r="F351" s="41">
        <v>20</v>
      </c>
      <c r="G351" s="41">
        <v>44</v>
      </c>
      <c r="H351" s="41">
        <v>256</v>
      </c>
      <c r="I351" s="41">
        <v>128</v>
      </c>
      <c r="J351" s="41">
        <v>25</v>
      </c>
      <c r="K351" s="41">
        <v>9881</v>
      </c>
      <c r="L351" s="52">
        <v>1773</v>
      </c>
      <c r="M351"/>
      <c r="N351" s="26"/>
      <c r="O351" s="26"/>
      <c r="P351" s="26"/>
      <c r="Q351" s="26"/>
      <c r="R351" s="26"/>
      <c r="S351" s="26"/>
      <c r="T351" s="26"/>
    </row>
    <row r="352" spans="1:20" x14ac:dyDescent="0.25">
      <c r="A352" s="68" t="s">
        <v>595</v>
      </c>
      <c r="B352" s="42" t="s">
        <v>451</v>
      </c>
      <c r="C352" s="42" t="s">
        <v>273</v>
      </c>
      <c r="D352" s="42" t="s">
        <v>4</v>
      </c>
      <c r="E352" s="43">
        <v>80</v>
      </c>
      <c r="F352" s="43">
        <v>20</v>
      </c>
      <c r="G352" s="43">
        <v>21</v>
      </c>
      <c r="H352" s="43">
        <v>82</v>
      </c>
      <c r="I352" s="43">
        <v>105</v>
      </c>
      <c r="J352" s="43">
        <v>27</v>
      </c>
      <c r="K352" s="43">
        <v>11690</v>
      </c>
      <c r="L352" s="53">
        <v>1588</v>
      </c>
      <c r="M352"/>
      <c r="N352" s="26"/>
      <c r="O352" s="26"/>
      <c r="P352" s="26"/>
      <c r="Q352" s="26"/>
      <c r="R352" s="26"/>
      <c r="S352" s="26"/>
      <c r="T352" s="26"/>
    </row>
    <row r="353" spans="1:20" x14ac:dyDescent="0.25">
      <c r="A353" s="68" t="s">
        <v>98</v>
      </c>
      <c r="B353" s="42" t="s">
        <v>41</v>
      </c>
      <c r="C353" s="42" t="s">
        <v>273</v>
      </c>
      <c r="D353" s="42" t="s">
        <v>4</v>
      </c>
      <c r="E353" s="43">
        <v>69</v>
      </c>
      <c r="F353" s="43">
        <v>19</v>
      </c>
      <c r="G353" s="43">
        <v>33</v>
      </c>
      <c r="H353" s="43">
        <v>44</v>
      </c>
      <c r="I353" s="43">
        <v>167</v>
      </c>
      <c r="J353" s="43">
        <v>37</v>
      </c>
      <c r="K353" s="43">
        <v>11819</v>
      </c>
      <c r="L353" s="53">
        <v>1440</v>
      </c>
      <c r="M353"/>
      <c r="N353" s="26"/>
      <c r="O353" s="26"/>
      <c r="P353" s="26"/>
      <c r="Q353" s="26"/>
      <c r="R353" s="26"/>
      <c r="S353" s="26"/>
      <c r="T353" s="26"/>
    </row>
    <row r="354" spans="1:20" x14ac:dyDescent="0.25">
      <c r="A354" s="67" t="s">
        <v>604</v>
      </c>
      <c r="B354" s="40" t="s">
        <v>451</v>
      </c>
      <c r="C354" s="40" t="s">
        <v>273</v>
      </c>
      <c r="D354" s="40" t="s">
        <v>4</v>
      </c>
      <c r="E354" s="41">
        <v>79</v>
      </c>
      <c r="F354" s="41">
        <v>19</v>
      </c>
      <c r="G354" s="41">
        <v>68</v>
      </c>
      <c r="H354" s="41">
        <v>118</v>
      </c>
      <c r="I354" s="41">
        <v>159</v>
      </c>
      <c r="J354" s="41">
        <v>10</v>
      </c>
      <c r="K354" s="41">
        <v>11020</v>
      </c>
      <c r="L354" s="52">
        <v>1480</v>
      </c>
      <c r="M354"/>
      <c r="N354" s="26"/>
      <c r="O354" s="26"/>
      <c r="P354" s="26"/>
      <c r="Q354" s="26"/>
      <c r="R354" s="26"/>
      <c r="S354" s="26"/>
      <c r="T354" s="26"/>
    </row>
    <row r="355" spans="1:20" x14ac:dyDescent="0.25">
      <c r="A355" s="67" t="s">
        <v>606</v>
      </c>
      <c r="B355" s="40" t="s">
        <v>451</v>
      </c>
      <c r="C355" s="40" t="s">
        <v>273</v>
      </c>
      <c r="D355" s="40" t="s">
        <v>4</v>
      </c>
      <c r="E355" s="41">
        <v>65</v>
      </c>
      <c r="F355" s="41">
        <v>19</v>
      </c>
      <c r="G355" s="41">
        <v>52</v>
      </c>
      <c r="H355" s="41">
        <v>83</v>
      </c>
      <c r="I355" s="41">
        <v>116</v>
      </c>
      <c r="J355" s="41">
        <v>17</v>
      </c>
      <c r="K355" s="41">
        <v>10776</v>
      </c>
      <c r="L355" s="52">
        <v>1406</v>
      </c>
      <c r="M355"/>
      <c r="N355" s="26"/>
      <c r="O355" s="26"/>
      <c r="P355" s="26"/>
      <c r="Q355" s="26"/>
      <c r="R355" s="26"/>
      <c r="S355" s="26"/>
      <c r="T355" s="26"/>
    </row>
    <row r="356" spans="1:20" x14ac:dyDescent="0.25">
      <c r="A356" s="68" t="s">
        <v>607</v>
      </c>
      <c r="B356" s="42" t="s">
        <v>451</v>
      </c>
      <c r="C356" s="42" t="s">
        <v>273</v>
      </c>
      <c r="D356" s="42" t="s">
        <v>4</v>
      </c>
      <c r="E356" s="43">
        <v>74</v>
      </c>
      <c r="F356" s="43">
        <v>19</v>
      </c>
      <c r="G356" s="43">
        <v>25</v>
      </c>
      <c r="H356" s="43">
        <v>144</v>
      </c>
      <c r="I356" s="43">
        <v>120</v>
      </c>
      <c r="J356" s="43">
        <v>10</v>
      </c>
      <c r="K356" s="43">
        <v>6702</v>
      </c>
      <c r="L356" s="53">
        <v>1393</v>
      </c>
    </row>
    <row r="357" spans="1:20" x14ac:dyDescent="0.25">
      <c r="A357" s="67" t="s">
        <v>608</v>
      </c>
      <c r="B357" s="40" t="s">
        <v>451</v>
      </c>
      <c r="C357" s="40" t="s">
        <v>273</v>
      </c>
      <c r="D357" s="40" t="s">
        <v>4</v>
      </c>
      <c r="E357" s="41">
        <v>79</v>
      </c>
      <c r="F357" s="41">
        <v>19</v>
      </c>
      <c r="G357" s="41">
        <v>23</v>
      </c>
      <c r="H357" s="41">
        <v>52</v>
      </c>
      <c r="I357" s="41">
        <v>83</v>
      </c>
      <c r="J357" s="41">
        <v>24</v>
      </c>
      <c r="K357" s="41">
        <v>1751</v>
      </c>
      <c r="L357" s="52">
        <v>1267</v>
      </c>
      <c r="M357"/>
      <c r="N357" s="26"/>
      <c r="O357" s="26"/>
      <c r="P357" s="26"/>
      <c r="Q357" s="26"/>
      <c r="R357" s="26"/>
      <c r="S357" s="26"/>
      <c r="T357" s="26"/>
    </row>
    <row r="358" spans="1:20" x14ac:dyDescent="0.25">
      <c r="A358" s="67" t="s">
        <v>617</v>
      </c>
      <c r="B358" s="40" t="s">
        <v>451</v>
      </c>
      <c r="C358" s="40" t="s">
        <v>273</v>
      </c>
      <c r="D358" s="40" t="s">
        <v>4</v>
      </c>
      <c r="E358" s="41">
        <v>48</v>
      </c>
      <c r="F358" s="41">
        <v>18</v>
      </c>
      <c r="G358" s="41">
        <v>4</v>
      </c>
      <c r="H358" s="41">
        <v>24</v>
      </c>
      <c r="I358" s="41">
        <v>30</v>
      </c>
      <c r="J358" s="41">
        <v>14</v>
      </c>
      <c r="K358" s="41">
        <v>195</v>
      </c>
      <c r="L358" s="52">
        <v>859</v>
      </c>
    </row>
    <row r="359" spans="1:20" x14ac:dyDescent="0.25">
      <c r="A359" s="68" t="s">
        <v>618</v>
      </c>
      <c r="B359" s="42" t="s">
        <v>451</v>
      </c>
      <c r="C359" s="42" t="s">
        <v>273</v>
      </c>
      <c r="D359" s="42" t="s">
        <v>4</v>
      </c>
      <c r="E359" s="43">
        <v>60</v>
      </c>
      <c r="F359" s="43">
        <v>18</v>
      </c>
      <c r="G359" s="43">
        <v>8</v>
      </c>
      <c r="H359" s="43">
        <v>78</v>
      </c>
      <c r="I359" s="43">
        <v>135</v>
      </c>
      <c r="J359" s="43">
        <v>12</v>
      </c>
      <c r="K359" s="43">
        <v>6826</v>
      </c>
      <c r="L359" s="53">
        <v>1282</v>
      </c>
    </row>
    <row r="360" spans="1:20" x14ac:dyDescent="0.25">
      <c r="A360" s="67" t="s">
        <v>619</v>
      </c>
      <c r="B360" s="40" t="s">
        <v>451</v>
      </c>
      <c r="C360" s="40" t="s">
        <v>273</v>
      </c>
      <c r="D360" s="40" t="s">
        <v>4</v>
      </c>
      <c r="E360" s="41">
        <v>82</v>
      </c>
      <c r="F360" s="41">
        <v>18</v>
      </c>
      <c r="G360" s="41">
        <v>30</v>
      </c>
      <c r="H360" s="41">
        <v>61</v>
      </c>
      <c r="I360" s="41">
        <v>135</v>
      </c>
      <c r="J360" s="41">
        <v>29</v>
      </c>
      <c r="K360" s="41">
        <v>10373</v>
      </c>
      <c r="L360" s="52">
        <v>1685</v>
      </c>
      <c r="M360"/>
      <c r="N360" s="26"/>
      <c r="O360" s="26"/>
      <c r="P360" s="26"/>
      <c r="Q360" s="26"/>
      <c r="R360" s="26"/>
      <c r="S360" s="26"/>
      <c r="T360" s="26"/>
    </row>
    <row r="361" spans="1:20" x14ac:dyDescent="0.25">
      <c r="A361" s="67" t="s">
        <v>621</v>
      </c>
      <c r="B361" s="40" t="s">
        <v>451</v>
      </c>
      <c r="C361" s="40" t="s">
        <v>273</v>
      </c>
      <c r="D361" s="40" t="s">
        <v>4</v>
      </c>
      <c r="E361" s="41">
        <v>66</v>
      </c>
      <c r="F361" s="41">
        <v>18</v>
      </c>
      <c r="G361" s="41">
        <v>68</v>
      </c>
      <c r="H361" s="41">
        <v>46</v>
      </c>
      <c r="I361" s="41">
        <v>60</v>
      </c>
      <c r="J361" s="41">
        <v>28</v>
      </c>
      <c r="K361" s="41">
        <v>2849</v>
      </c>
      <c r="L361" s="52">
        <v>1263</v>
      </c>
    </row>
    <row r="362" spans="1:20" x14ac:dyDescent="0.25">
      <c r="A362" s="68" t="s">
        <v>627</v>
      </c>
      <c r="B362" s="42" t="s">
        <v>451</v>
      </c>
      <c r="C362" s="42" t="s">
        <v>273</v>
      </c>
      <c r="D362" s="42" t="s">
        <v>4</v>
      </c>
      <c r="E362" s="43">
        <v>57</v>
      </c>
      <c r="F362" s="43">
        <v>17</v>
      </c>
      <c r="G362" s="43">
        <v>31</v>
      </c>
      <c r="H362" s="43">
        <v>107</v>
      </c>
      <c r="I362" s="43">
        <v>64</v>
      </c>
      <c r="J362" s="43">
        <v>15</v>
      </c>
      <c r="K362" s="43">
        <v>1525</v>
      </c>
      <c r="L362" s="53">
        <v>1017</v>
      </c>
    </row>
    <row r="363" spans="1:20" x14ac:dyDescent="0.25">
      <c r="A363" s="68" t="s">
        <v>628</v>
      </c>
      <c r="B363" s="42" t="s">
        <v>451</v>
      </c>
      <c r="C363" s="42" t="s">
        <v>273</v>
      </c>
      <c r="D363" s="42" t="s">
        <v>4</v>
      </c>
      <c r="E363" s="43">
        <v>70</v>
      </c>
      <c r="F363" s="43">
        <v>17</v>
      </c>
      <c r="G363" s="43">
        <v>33</v>
      </c>
      <c r="H363" s="43">
        <v>109</v>
      </c>
      <c r="I363" s="43">
        <v>59</v>
      </c>
      <c r="J363" s="43">
        <v>10</v>
      </c>
      <c r="K363" s="43">
        <v>5210</v>
      </c>
      <c r="L363" s="53">
        <v>1046</v>
      </c>
      <c r="M363"/>
      <c r="N363" s="26"/>
      <c r="O363" s="26"/>
      <c r="P363" s="26"/>
      <c r="Q363" s="26"/>
      <c r="R363" s="26"/>
      <c r="S363" s="26"/>
      <c r="T363" s="26"/>
    </row>
    <row r="364" spans="1:20" x14ac:dyDescent="0.25">
      <c r="A364" s="67" t="s">
        <v>629</v>
      </c>
      <c r="B364" s="40" t="s">
        <v>451</v>
      </c>
      <c r="C364" s="40" t="s">
        <v>273</v>
      </c>
      <c r="D364" s="40" t="s">
        <v>4</v>
      </c>
      <c r="E364" s="41">
        <v>64</v>
      </c>
      <c r="F364" s="41">
        <v>17</v>
      </c>
      <c r="G364" s="41">
        <v>22</v>
      </c>
      <c r="H364" s="41">
        <v>100</v>
      </c>
      <c r="I364" s="41">
        <v>57</v>
      </c>
      <c r="J364" s="41">
        <v>26</v>
      </c>
      <c r="K364" s="41">
        <v>4043</v>
      </c>
      <c r="L364" s="52">
        <v>1108</v>
      </c>
      <c r="M364"/>
      <c r="N364" s="26"/>
      <c r="O364" s="26"/>
      <c r="P364" s="26"/>
      <c r="Q364" s="26"/>
      <c r="R364" s="26"/>
      <c r="S364" s="26"/>
      <c r="T364" s="26"/>
    </row>
    <row r="365" spans="1:20" x14ac:dyDescent="0.25">
      <c r="A365" s="68" t="s">
        <v>148</v>
      </c>
      <c r="B365" s="42" t="s">
        <v>33</v>
      </c>
      <c r="C365" s="42" t="s">
        <v>273</v>
      </c>
      <c r="D365" s="42" t="s">
        <v>4</v>
      </c>
      <c r="E365" s="43">
        <v>50</v>
      </c>
      <c r="F365" s="43">
        <v>17</v>
      </c>
      <c r="G365" s="43">
        <v>22</v>
      </c>
      <c r="H365" s="43">
        <v>68</v>
      </c>
      <c r="I365" s="43">
        <v>77</v>
      </c>
      <c r="J365" s="43">
        <v>16</v>
      </c>
      <c r="K365" s="43">
        <v>5727</v>
      </c>
      <c r="L365" s="53">
        <v>1086</v>
      </c>
    </row>
    <row r="366" spans="1:20" x14ac:dyDescent="0.25">
      <c r="A366" s="67" t="s">
        <v>630</v>
      </c>
      <c r="B366" s="40" t="s">
        <v>451</v>
      </c>
      <c r="C366" s="40" t="s">
        <v>273</v>
      </c>
      <c r="D366" s="40" t="s">
        <v>4</v>
      </c>
      <c r="E366" s="41">
        <v>78</v>
      </c>
      <c r="F366" s="41">
        <v>17</v>
      </c>
      <c r="G366" s="41">
        <v>40</v>
      </c>
      <c r="H366" s="41">
        <v>61</v>
      </c>
      <c r="I366" s="41">
        <v>127</v>
      </c>
      <c r="J366" s="41">
        <v>25</v>
      </c>
      <c r="K366" s="41">
        <v>10263</v>
      </c>
      <c r="L366" s="52">
        <v>1617</v>
      </c>
    </row>
    <row r="367" spans="1:20" x14ac:dyDescent="0.25">
      <c r="A367" s="68" t="s">
        <v>631</v>
      </c>
      <c r="B367" s="42" t="s">
        <v>451</v>
      </c>
      <c r="C367" s="42" t="s">
        <v>273</v>
      </c>
      <c r="D367" s="42" t="s">
        <v>4</v>
      </c>
      <c r="E367" s="43">
        <v>47</v>
      </c>
      <c r="F367" s="43">
        <v>17</v>
      </c>
      <c r="G367" s="43">
        <v>8</v>
      </c>
      <c r="H367" s="43">
        <v>59</v>
      </c>
      <c r="I367" s="43">
        <v>71</v>
      </c>
      <c r="J367" s="43">
        <v>25</v>
      </c>
      <c r="K367" s="43">
        <v>8218</v>
      </c>
      <c r="L367" s="53">
        <v>965</v>
      </c>
      <c r="M367"/>
      <c r="N367" s="26"/>
      <c r="O367" s="26"/>
      <c r="P367" s="26"/>
      <c r="Q367" s="26"/>
      <c r="R367" s="26"/>
      <c r="S367" s="26"/>
      <c r="T367" s="26"/>
    </row>
    <row r="368" spans="1:20" x14ac:dyDescent="0.25">
      <c r="A368" s="67" t="s">
        <v>632</v>
      </c>
      <c r="B368" s="40" t="s">
        <v>451</v>
      </c>
      <c r="C368" s="40" t="s">
        <v>273</v>
      </c>
      <c r="D368" s="40" t="s">
        <v>4</v>
      </c>
      <c r="E368" s="41">
        <v>73</v>
      </c>
      <c r="F368" s="41">
        <v>17</v>
      </c>
      <c r="G368" s="41">
        <v>23</v>
      </c>
      <c r="H368" s="41">
        <v>73</v>
      </c>
      <c r="I368" s="41">
        <v>81</v>
      </c>
      <c r="J368" s="41">
        <v>9</v>
      </c>
      <c r="K368" s="41">
        <v>4024</v>
      </c>
      <c r="L368" s="52">
        <v>952</v>
      </c>
    </row>
    <row r="369" spans="1:20" x14ac:dyDescent="0.25">
      <c r="A369" s="67" t="s">
        <v>375</v>
      </c>
      <c r="B369" s="40" t="s">
        <v>33</v>
      </c>
      <c r="C369" s="40" t="s">
        <v>273</v>
      </c>
      <c r="D369" s="40" t="s">
        <v>4</v>
      </c>
      <c r="E369" s="41">
        <v>52</v>
      </c>
      <c r="F369" s="41">
        <v>16</v>
      </c>
      <c r="G369" s="41">
        <v>16</v>
      </c>
      <c r="H369" s="41">
        <v>18</v>
      </c>
      <c r="I369" s="41">
        <v>50</v>
      </c>
      <c r="J369" s="41">
        <v>7</v>
      </c>
      <c r="K369" s="41">
        <v>664</v>
      </c>
      <c r="L369" s="52">
        <v>949</v>
      </c>
    </row>
    <row r="370" spans="1:20" x14ac:dyDescent="0.25">
      <c r="A370" s="67" t="s">
        <v>638</v>
      </c>
      <c r="B370" s="40" t="s">
        <v>451</v>
      </c>
      <c r="C370" s="40" t="s">
        <v>273</v>
      </c>
      <c r="D370" s="40" t="s">
        <v>4</v>
      </c>
      <c r="E370" s="41">
        <v>58</v>
      </c>
      <c r="F370" s="41">
        <v>16</v>
      </c>
      <c r="G370" s="41">
        <v>58</v>
      </c>
      <c r="H370" s="41">
        <v>198</v>
      </c>
      <c r="I370" s="41">
        <v>79</v>
      </c>
      <c r="J370" s="41">
        <v>11</v>
      </c>
      <c r="K370" s="41">
        <v>8272</v>
      </c>
      <c r="L370" s="52">
        <v>1117</v>
      </c>
      <c r="M370"/>
      <c r="N370" s="26"/>
      <c r="O370" s="26"/>
      <c r="P370" s="26"/>
      <c r="Q370" s="26"/>
      <c r="R370" s="26"/>
      <c r="S370" s="26"/>
      <c r="T370" s="26"/>
    </row>
    <row r="371" spans="1:20" x14ac:dyDescent="0.25">
      <c r="A371" s="68" t="s">
        <v>639</v>
      </c>
      <c r="B371" s="42" t="s">
        <v>451</v>
      </c>
      <c r="C371" s="42" t="s">
        <v>273</v>
      </c>
      <c r="D371" s="42" t="s">
        <v>4</v>
      </c>
      <c r="E371" s="43">
        <v>81</v>
      </c>
      <c r="F371" s="43">
        <v>16</v>
      </c>
      <c r="G371" s="43">
        <v>52</v>
      </c>
      <c r="H371" s="43">
        <v>200</v>
      </c>
      <c r="I371" s="43">
        <v>139</v>
      </c>
      <c r="J371" s="43">
        <v>37</v>
      </c>
      <c r="K371" s="43">
        <v>13681</v>
      </c>
      <c r="L371" s="53">
        <v>1578</v>
      </c>
    </row>
    <row r="372" spans="1:20" x14ac:dyDescent="0.25">
      <c r="A372" s="67" t="s">
        <v>640</v>
      </c>
      <c r="B372" s="40" t="s">
        <v>451</v>
      </c>
      <c r="C372" s="40" t="s">
        <v>273</v>
      </c>
      <c r="D372" s="40" t="s">
        <v>4</v>
      </c>
      <c r="E372" s="41">
        <v>62</v>
      </c>
      <c r="F372" s="41">
        <v>16</v>
      </c>
      <c r="G372" s="41">
        <v>12</v>
      </c>
      <c r="H372" s="41">
        <v>151</v>
      </c>
      <c r="I372" s="41">
        <v>108</v>
      </c>
      <c r="J372" s="41">
        <v>8</v>
      </c>
      <c r="K372" s="41">
        <v>8343</v>
      </c>
      <c r="L372" s="52">
        <v>1104</v>
      </c>
    </row>
    <row r="373" spans="1:20" x14ac:dyDescent="0.25">
      <c r="A373" s="68" t="s">
        <v>641</v>
      </c>
      <c r="B373" s="42" t="s">
        <v>451</v>
      </c>
      <c r="C373" s="42" t="s">
        <v>273</v>
      </c>
      <c r="D373" s="42" t="s">
        <v>4</v>
      </c>
      <c r="E373" s="43">
        <v>74</v>
      </c>
      <c r="F373" s="43">
        <v>16</v>
      </c>
      <c r="G373" s="43">
        <v>62</v>
      </c>
      <c r="H373" s="43">
        <v>184</v>
      </c>
      <c r="I373" s="43">
        <v>90</v>
      </c>
      <c r="J373" s="43">
        <v>36</v>
      </c>
      <c r="K373" s="43">
        <v>14100</v>
      </c>
      <c r="L373" s="53">
        <v>1651</v>
      </c>
    </row>
    <row r="374" spans="1:20" x14ac:dyDescent="0.25">
      <c r="A374" s="67" t="s">
        <v>642</v>
      </c>
      <c r="B374" s="40" t="s">
        <v>451</v>
      </c>
      <c r="C374" s="40" t="s">
        <v>273</v>
      </c>
      <c r="D374" s="40" t="s">
        <v>4</v>
      </c>
      <c r="E374" s="41">
        <v>72</v>
      </c>
      <c r="F374" s="41">
        <v>16</v>
      </c>
      <c r="G374" s="41">
        <v>27</v>
      </c>
      <c r="H374" s="41">
        <v>93</v>
      </c>
      <c r="I374" s="41">
        <v>185</v>
      </c>
      <c r="J374" s="41">
        <v>21</v>
      </c>
      <c r="K374" s="41">
        <v>8421</v>
      </c>
      <c r="L374" s="52">
        <v>1471</v>
      </c>
      <c r="M374"/>
      <c r="N374" s="26"/>
      <c r="O374" s="26"/>
      <c r="P374" s="26"/>
      <c r="Q374" s="26"/>
      <c r="R374" s="26"/>
      <c r="S374" s="26"/>
      <c r="T374" s="26"/>
    </row>
    <row r="375" spans="1:20" x14ac:dyDescent="0.25">
      <c r="A375" s="68" t="s">
        <v>643</v>
      </c>
      <c r="B375" s="42" t="s">
        <v>451</v>
      </c>
      <c r="C375" s="42" t="s">
        <v>273</v>
      </c>
      <c r="D375" s="42" t="s">
        <v>4</v>
      </c>
      <c r="E375" s="43">
        <v>41</v>
      </c>
      <c r="F375" s="43">
        <v>16</v>
      </c>
      <c r="G375" s="43">
        <v>22</v>
      </c>
      <c r="H375" s="43">
        <v>101</v>
      </c>
      <c r="I375" s="43">
        <v>43</v>
      </c>
      <c r="J375" s="43">
        <v>4</v>
      </c>
      <c r="K375" s="43">
        <v>1687</v>
      </c>
      <c r="L375" s="53">
        <v>725</v>
      </c>
    </row>
    <row r="376" spans="1:20" x14ac:dyDescent="0.25">
      <c r="A376" s="67" t="s">
        <v>644</v>
      </c>
      <c r="B376" s="40" t="s">
        <v>451</v>
      </c>
      <c r="C376" s="40" t="s">
        <v>273</v>
      </c>
      <c r="D376" s="40" t="s">
        <v>4</v>
      </c>
      <c r="E376" s="41">
        <v>78</v>
      </c>
      <c r="F376" s="41">
        <v>16</v>
      </c>
      <c r="G376" s="41">
        <v>35</v>
      </c>
      <c r="H376" s="41">
        <v>121</v>
      </c>
      <c r="I376" s="41">
        <v>120</v>
      </c>
      <c r="J376" s="41">
        <v>34</v>
      </c>
      <c r="K376" s="41">
        <v>10730</v>
      </c>
      <c r="L376" s="52">
        <v>1584</v>
      </c>
    </row>
    <row r="377" spans="1:20" x14ac:dyDescent="0.25">
      <c r="A377" s="67" t="s">
        <v>645</v>
      </c>
      <c r="B377" s="40" t="s">
        <v>451</v>
      </c>
      <c r="C377" s="40" t="s">
        <v>273</v>
      </c>
      <c r="D377" s="40" t="s">
        <v>4</v>
      </c>
      <c r="E377" s="41">
        <v>56</v>
      </c>
      <c r="F377" s="41">
        <v>15</v>
      </c>
      <c r="G377" s="41">
        <v>20</v>
      </c>
      <c r="H377" s="41">
        <v>34</v>
      </c>
      <c r="I377" s="41">
        <v>82</v>
      </c>
      <c r="J377" s="41">
        <v>13</v>
      </c>
      <c r="K377" s="41">
        <v>6216</v>
      </c>
      <c r="L377" s="52">
        <v>1059</v>
      </c>
    </row>
    <row r="378" spans="1:20" x14ac:dyDescent="0.25">
      <c r="A378" s="67" t="s">
        <v>649</v>
      </c>
      <c r="B378" s="40" t="s">
        <v>451</v>
      </c>
      <c r="C378" s="40" t="s">
        <v>273</v>
      </c>
      <c r="D378" s="40" t="s">
        <v>4</v>
      </c>
      <c r="E378" s="41">
        <v>64</v>
      </c>
      <c r="F378" s="41">
        <v>15</v>
      </c>
      <c r="G378" s="41">
        <v>64</v>
      </c>
      <c r="H378" s="41">
        <v>127</v>
      </c>
      <c r="I378" s="41">
        <v>103</v>
      </c>
      <c r="J378" s="41">
        <v>34</v>
      </c>
      <c r="K378" s="41">
        <v>5544</v>
      </c>
      <c r="L378" s="52">
        <v>1086</v>
      </c>
      <c r="M378"/>
      <c r="N378" s="26"/>
      <c r="O378" s="26"/>
      <c r="P378" s="26"/>
      <c r="Q378" s="26"/>
      <c r="R378" s="26"/>
      <c r="S378" s="26"/>
      <c r="T378" s="26"/>
    </row>
    <row r="379" spans="1:20" x14ac:dyDescent="0.25">
      <c r="A379" s="68" t="s">
        <v>650</v>
      </c>
      <c r="B379" s="42" t="s">
        <v>451</v>
      </c>
      <c r="C379" s="42" t="s">
        <v>273</v>
      </c>
      <c r="D379" s="42" t="s">
        <v>4</v>
      </c>
      <c r="E379" s="43">
        <v>61</v>
      </c>
      <c r="F379" s="43">
        <v>15</v>
      </c>
      <c r="G379" s="43">
        <v>14</v>
      </c>
      <c r="H379" s="43">
        <v>104</v>
      </c>
      <c r="I379" s="43">
        <v>76</v>
      </c>
      <c r="J379" s="43">
        <v>26</v>
      </c>
      <c r="K379" s="43">
        <v>6385</v>
      </c>
      <c r="L379" s="53">
        <v>1116</v>
      </c>
    </row>
    <row r="380" spans="1:20" x14ac:dyDescent="0.25">
      <c r="A380" s="67" t="s">
        <v>651</v>
      </c>
      <c r="B380" s="40" t="s">
        <v>451</v>
      </c>
      <c r="C380" s="40" t="s">
        <v>273</v>
      </c>
      <c r="D380" s="40" t="s">
        <v>4</v>
      </c>
      <c r="E380" s="41">
        <v>57</v>
      </c>
      <c r="F380" s="41">
        <v>15</v>
      </c>
      <c r="G380" s="41">
        <v>53</v>
      </c>
      <c r="H380" s="41">
        <v>71</v>
      </c>
      <c r="I380" s="41">
        <v>72</v>
      </c>
      <c r="J380" s="41">
        <v>16</v>
      </c>
      <c r="K380" s="41">
        <v>4181</v>
      </c>
      <c r="L380" s="52">
        <v>1019</v>
      </c>
    </row>
    <row r="381" spans="1:20" x14ac:dyDescent="0.25">
      <c r="A381" s="68" t="s">
        <v>652</v>
      </c>
      <c r="B381" s="42" t="s">
        <v>451</v>
      </c>
      <c r="C381" s="42" t="s">
        <v>273</v>
      </c>
      <c r="D381" s="42" t="s">
        <v>4</v>
      </c>
      <c r="E381" s="43">
        <v>71</v>
      </c>
      <c r="F381" s="43">
        <v>15</v>
      </c>
      <c r="G381" s="43">
        <v>115</v>
      </c>
      <c r="H381" s="43">
        <v>107</v>
      </c>
      <c r="I381" s="43">
        <v>178</v>
      </c>
      <c r="J381" s="43">
        <v>27</v>
      </c>
      <c r="K381" s="43">
        <v>13987</v>
      </c>
      <c r="L381" s="53">
        <v>1403</v>
      </c>
    </row>
    <row r="382" spans="1:20" x14ac:dyDescent="0.25">
      <c r="A382" s="67" t="s">
        <v>302</v>
      </c>
      <c r="B382" s="40" t="s">
        <v>41</v>
      </c>
      <c r="C382" s="40" t="s">
        <v>273</v>
      </c>
      <c r="D382" s="40" t="s">
        <v>4</v>
      </c>
      <c r="E382" s="41">
        <v>29</v>
      </c>
      <c r="F382" s="41">
        <v>15</v>
      </c>
      <c r="G382" s="41">
        <v>4</v>
      </c>
      <c r="H382" s="41">
        <v>25</v>
      </c>
      <c r="I382" s="41">
        <v>41</v>
      </c>
      <c r="J382" s="41">
        <v>5</v>
      </c>
      <c r="K382" s="41">
        <v>235</v>
      </c>
      <c r="L382" s="52">
        <v>595</v>
      </c>
    </row>
    <row r="383" spans="1:20" x14ac:dyDescent="0.25">
      <c r="A383" s="68" t="s">
        <v>653</v>
      </c>
      <c r="B383" s="42" t="s">
        <v>451</v>
      </c>
      <c r="C383" s="42" t="s">
        <v>273</v>
      </c>
      <c r="D383" s="42" t="s">
        <v>4</v>
      </c>
      <c r="E383" s="43">
        <v>70</v>
      </c>
      <c r="F383" s="43">
        <v>14</v>
      </c>
      <c r="G383" s="43">
        <v>75</v>
      </c>
      <c r="H383" s="43">
        <v>228</v>
      </c>
      <c r="I383" s="43">
        <v>67</v>
      </c>
      <c r="J383" s="43">
        <v>21</v>
      </c>
      <c r="K383" s="43">
        <v>7067</v>
      </c>
      <c r="L383" s="53">
        <v>1204</v>
      </c>
    </row>
    <row r="384" spans="1:20" x14ac:dyDescent="0.25">
      <c r="A384" s="67" t="s">
        <v>658</v>
      </c>
      <c r="B384" s="40" t="s">
        <v>451</v>
      </c>
      <c r="C384" s="40" t="s">
        <v>273</v>
      </c>
      <c r="D384" s="40" t="s">
        <v>4</v>
      </c>
      <c r="E384" s="41">
        <v>62</v>
      </c>
      <c r="F384" s="41">
        <v>14</v>
      </c>
      <c r="G384" s="41">
        <v>57</v>
      </c>
      <c r="H384" s="41">
        <v>81</v>
      </c>
      <c r="I384" s="41">
        <v>88</v>
      </c>
      <c r="J384" s="41">
        <v>28</v>
      </c>
      <c r="K384" s="41">
        <v>11345</v>
      </c>
      <c r="L384" s="52">
        <v>1307</v>
      </c>
    </row>
    <row r="385" spans="1:20" x14ac:dyDescent="0.25">
      <c r="A385" s="67" t="s">
        <v>660</v>
      </c>
      <c r="B385" s="40" t="s">
        <v>451</v>
      </c>
      <c r="C385" s="40" t="s">
        <v>273</v>
      </c>
      <c r="D385" s="40" t="s">
        <v>4</v>
      </c>
      <c r="E385" s="41">
        <v>59</v>
      </c>
      <c r="F385" s="41">
        <v>14</v>
      </c>
      <c r="G385" s="41">
        <v>35</v>
      </c>
      <c r="H385" s="41">
        <v>103</v>
      </c>
      <c r="I385" s="41">
        <v>99</v>
      </c>
      <c r="J385" s="41">
        <v>20</v>
      </c>
      <c r="K385" s="41">
        <v>7591</v>
      </c>
      <c r="L385" s="52">
        <v>1118</v>
      </c>
    </row>
    <row r="386" spans="1:20" x14ac:dyDescent="0.25">
      <c r="A386" s="67" t="s">
        <v>662</v>
      </c>
      <c r="B386" s="40" t="s">
        <v>451</v>
      </c>
      <c r="C386" s="40" t="s">
        <v>273</v>
      </c>
      <c r="D386" s="40" t="s">
        <v>4</v>
      </c>
      <c r="E386" s="41">
        <v>78</v>
      </c>
      <c r="F386" s="41">
        <v>14</v>
      </c>
      <c r="G386" s="41">
        <v>10</v>
      </c>
      <c r="H386" s="41">
        <v>42</v>
      </c>
      <c r="I386" s="41">
        <v>84</v>
      </c>
      <c r="J386" s="41">
        <v>28</v>
      </c>
      <c r="K386" s="41">
        <v>4831</v>
      </c>
      <c r="L386" s="52">
        <v>1175</v>
      </c>
    </row>
    <row r="387" spans="1:20" x14ac:dyDescent="0.25">
      <c r="A387" s="68" t="s">
        <v>247</v>
      </c>
      <c r="B387" s="42" t="s">
        <v>41</v>
      </c>
      <c r="C387" s="42" t="s">
        <v>273</v>
      </c>
      <c r="D387" s="42" t="s">
        <v>4</v>
      </c>
      <c r="E387" s="43">
        <v>81</v>
      </c>
      <c r="F387" s="43">
        <v>14</v>
      </c>
      <c r="G387" s="43">
        <v>18</v>
      </c>
      <c r="H387" s="43">
        <v>139</v>
      </c>
      <c r="I387" s="43">
        <v>151</v>
      </c>
      <c r="J387" s="43">
        <v>18</v>
      </c>
      <c r="K387" s="43">
        <v>13873</v>
      </c>
      <c r="L387" s="53">
        <v>1658</v>
      </c>
    </row>
    <row r="388" spans="1:20" x14ac:dyDescent="0.25">
      <c r="A388" s="68" t="s">
        <v>664</v>
      </c>
      <c r="B388" s="42" t="s">
        <v>451</v>
      </c>
      <c r="C388" s="42" t="s">
        <v>273</v>
      </c>
      <c r="D388" s="42" t="s">
        <v>4</v>
      </c>
      <c r="E388" s="43">
        <v>81</v>
      </c>
      <c r="F388" s="43">
        <v>14</v>
      </c>
      <c r="G388" s="43">
        <v>52</v>
      </c>
      <c r="H388" s="43">
        <v>105</v>
      </c>
      <c r="I388" s="43">
        <v>139</v>
      </c>
      <c r="J388" s="43">
        <v>15</v>
      </c>
      <c r="K388" s="43">
        <v>11109</v>
      </c>
      <c r="L388" s="53">
        <v>1680</v>
      </c>
    </row>
    <row r="389" spans="1:20" x14ac:dyDescent="0.25">
      <c r="A389" s="67" t="s">
        <v>665</v>
      </c>
      <c r="B389" s="40" t="s">
        <v>451</v>
      </c>
      <c r="C389" s="40" t="s">
        <v>273</v>
      </c>
      <c r="D389" s="40" t="s">
        <v>4</v>
      </c>
      <c r="E389" s="41">
        <v>74</v>
      </c>
      <c r="F389" s="41">
        <v>14</v>
      </c>
      <c r="G389" s="41">
        <v>20</v>
      </c>
      <c r="H389" s="41">
        <v>187</v>
      </c>
      <c r="I389" s="41">
        <v>106</v>
      </c>
      <c r="J389" s="41">
        <v>59</v>
      </c>
      <c r="K389" s="41">
        <v>8820</v>
      </c>
      <c r="L389" s="52">
        <v>1370</v>
      </c>
    </row>
    <row r="390" spans="1:20" x14ac:dyDescent="0.25">
      <c r="A390" s="68" t="s">
        <v>666</v>
      </c>
      <c r="B390" s="42" t="s">
        <v>451</v>
      </c>
      <c r="C390" s="42" t="s">
        <v>273</v>
      </c>
      <c r="D390" s="42" t="s">
        <v>4</v>
      </c>
      <c r="E390" s="43">
        <v>60</v>
      </c>
      <c r="F390" s="43">
        <v>14</v>
      </c>
      <c r="G390" s="43">
        <v>12</v>
      </c>
      <c r="H390" s="43">
        <v>97</v>
      </c>
      <c r="I390" s="43">
        <v>116</v>
      </c>
      <c r="J390" s="43">
        <v>16</v>
      </c>
      <c r="K390" s="43">
        <v>7279</v>
      </c>
      <c r="L390" s="53">
        <v>1115</v>
      </c>
    </row>
    <row r="391" spans="1:20" x14ac:dyDescent="0.25">
      <c r="A391" s="68" t="s">
        <v>668</v>
      </c>
      <c r="B391" s="42" t="s">
        <v>451</v>
      </c>
      <c r="C391" s="42" t="s">
        <v>273</v>
      </c>
      <c r="D391" s="42" t="s">
        <v>4</v>
      </c>
      <c r="E391" s="43">
        <v>63</v>
      </c>
      <c r="F391" s="43">
        <v>13</v>
      </c>
      <c r="G391" s="43">
        <v>26</v>
      </c>
      <c r="H391" s="43">
        <v>53</v>
      </c>
      <c r="I391" s="43">
        <v>75</v>
      </c>
      <c r="J391" s="43">
        <v>16</v>
      </c>
      <c r="K391" s="43">
        <v>7534</v>
      </c>
      <c r="L391" s="53">
        <v>1109</v>
      </c>
    </row>
    <row r="392" spans="1:20" x14ac:dyDescent="0.25">
      <c r="A392" s="68" t="s">
        <v>672</v>
      </c>
      <c r="B392" s="42" t="s">
        <v>451</v>
      </c>
      <c r="C392" s="42" t="s">
        <v>273</v>
      </c>
      <c r="D392" s="42" t="s">
        <v>4</v>
      </c>
      <c r="E392" s="43">
        <v>52</v>
      </c>
      <c r="F392" s="43">
        <v>13</v>
      </c>
      <c r="G392" s="43">
        <v>40</v>
      </c>
      <c r="H392" s="43">
        <v>119</v>
      </c>
      <c r="I392" s="43">
        <v>91</v>
      </c>
      <c r="J392" s="43">
        <v>14</v>
      </c>
      <c r="K392" s="43">
        <v>6528</v>
      </c>
      <c r="L392" s="53">
        <v>1013</v>
      </c>
    </row>
    <row r="393" spans="1:20" x14ac:dyDescent="0.25">
      <c r="A393" s="67" t="s">
        <v>677</v>
      </c>
      <c r="B393" s="40" t="s">
        <v>451</v>
      </c>
      <c r="C393" s="40" t="s">
        <v>273</v>
      </c>
      <c r="D393" s="40" t="s">
        <v>4</v>
      </c>
      <c r="E393" s="41">
        <v>61</v>
      </c>
      <c r="F393" s="41">
        <v>13</v>
      </c>
      <c r="G393" s="41">
        <v>26</v>
      </c>
      <c r="H393" s="41">
        <v>77</v>
      </c>
      <c r="I393" s="41">
        <v>76</v>
      </c>
      <c r="J393" s="41">
        <v>10</v>
      </c>
      <c r="K393" s="41">
        <v>7904</v>
      </c>
      <c r="L393" s="52">
        <v>1145</v>
      </c>
    </row>
    <row r="394" spans="1:20" x14ac:dyDescent="0.25">
      <c r="A394" s="67" t="s">
        <v>679</v>
      </c>
      <c r="B394" s="40" t="s">
        <v>451</v>
      </c>
      <c r="C394" s="40" t="s">
        <v>273</v>
      </c>
      <c r="D394" s="40" t="s">
        <v>4</v>
      </c>
      <c r="E394" s="41">
        <v>63</v>
      </c>
      <c r="F394" s="41">
        <v>13</v>
      </c>
      <c r="G394" s="41">
        <v>71</v>
      </c>
      <c r="H394" s="41">
        <v>100</v>
      </c>
      <c r="I394" s="41">
        <v>48</v>
      </c>
      <c r="J394" s="41">
        <v>32</v>
      </c>
      <c r="K394" s="41">
        <v>6049</v>
      </c>
      <c r="L394" s="52">
        <v>964</v>
      </c>
      <c r="M394"/>
      <c r="N394" s="26"/>
      <c r="O394" s="26"/>
      <c r="P394" s="26"/>
      <c r="Q394" s="26"/>
      <c r="R394" s="26"/>
      <c r="S394" s="26"/>
      <c r="T394" s="26"/>
    </row>
    <row r="395" spans="1:20" x14ac:dyDescent="0.25">
      <c r="A395" s="68" t="s">
        <v>680</v>
      </c>
      <c r="B395" s="42" t="s">
        <v>451</v>
      </c>
      <c r="C395" s="42" t="s">
        <v>273</v>
      </c>
      <c r="D395" s="42" t="s">
        <v>4</v>
      </c>
      <c r="E395" s="43">
        <v>79</v>
      </c>
      <c r="F395" s="43">
        <v>13</v>
      </c>
      <c r="G395" s="43">
        <v>32</v>
      </c>
      <c r="H395" s="43">
        <v>94</v>
      </c>
      <c r="I395" s="43">
        <v>119</v>
      </c>
      <c r="J395" s="43">
        <v>28</v>
      </c>
      <c r="K395" s="43">
        <v>13702</v>
      </c>
      <c r="L395" s="53">
        <v>1534</v>
      </c>
    </row>
    <row r="396" spans="1:20" x14ac:dyDescent="0.25">
      <c r="A396" s="68" t="s">
        <v>682</v>
      </c>
      <c r="B396" s="42" t="s">
        <v>451</v>
      </c>
      <c r="C396" s="42" t="s">
        <v>273</v>
      </c>
      <c r="D396" s="42" t="s">
        <v>4</v>
      </c>
      <c r="E396" s="43">
        <v>37</v>
      </c>
      <c r="F396" s="43">
        <v>13</v>
      </c>
      <c r="G396" s="43">
        <v>10</v>
      </c>
      <c r="H396" s="43">
        <v>16</v>
      </c>
      <c r="I396" s="43">
        <v>31</v>
      </c>
      <c r="J396" s="43">
        <v>11</v>
      </c>
      <c r="K396" s="43">
        <v>62</v>
      </c>
      <c r="L396" s="53">
        <v>532</v>
      </c>
    </row>
    <row r="397" spans="1:20" x14ac:dyDescent="0.25">
      <c r="A397" s="67" t="s">
        <v>683</v>
      </c>
      <c r="B397" s="40" t="s">
        <v>451</v>
      </c>
      <c r="C397" s="40" t="s">
        <v>273</v>
      </c>
      <c r="D397" s="40" t="s">
        <v>4</v>
      </c>
      <c r="E397" s="41">
        <v>82</v>
      </c>
      <c r="F397" s="41">
        <v>13</v>
      </c>
      <c r="G397" s="41">
        <v>41</v>
      </c>
      <c r="H397" s="41">
        <v>233</v>
      </c>
      <c r="I397" s="41">
        <v>147</v>
      </c>
      <c r="J397" s="41">
        <v>14</v>
      </c>
      <c r="K397" s="41">
        <v>11144</v>
      </c>
      <c r="L397" s="52">
        <v>1581</v>
      </c>
    </row>
    <row r="398" spans="1:20" x14ac:dyDescent="0.25">
      <c r="A398" s="67" t="s">
        <v>318</v>
      </c>
      <c r="B398" s="40" t="s">
        <v>41</v>
      </c>
      <c r="C398" s="40" t="s">
        <v>273</v>
      </c>
      <c r="D398" s="40" t="s">
        <v>4</v>
      </c>
      <c r="E398" s="41">
        <v>71</v>
      </c>
      <c r="F398" s="41">
        <v>13</v>
      </c>
      <c r="G398" s="41">
        <v>6</v>
      </c>
      <c r="H398" s="41">
        <v>21</v>
      </c>
      <c r="I398" s="41">
        <v>95</v>
      </c>
      <c r="J398" s="41">
        <v>10</v>
      </c>
      <c r="K398" s="41">
        <v>3772</v>
      </c>
      <c r="L398" s="52">
        <v>1262</v>
      </c>
    </row>
    <row r="399" spans="1:20" x14ac:dyDescent="0.25">
      <c r="A399" s="68" t="s">
        <v>689</v>
      </c>
      <c r="B399" s="42" t="s">
        <v>451</v>
      </c>
      <c r="C399" s="42" t="s">
        <v>273</v>
      </c>
      <c r="D399" s="42" t="s">
        <v>4</v>
      </c>
      <c r="E399" s="43">
        <v>42</v>
      </c>
      <c r="F399" s="43">
        <v>12</v>
      </c>
      <c r="G399" s="43">
        <v>8</v>
      </c>
      <c r="H399" s="43">
        <v>18</v>
      </c>
      <c r="I399" s="43">
        <v>28</v>
      </c>
      <c r="J399" s="43">
        <v>22</v>
      </c>
      <c r="K399" s="43">
        <v>31</v>
      </c>
      <c r="L399" s="53">
        <v>625</v>
      </c>
      <c r="M399"/>
      <c r="N399" s="26"/>
      <c r="O399" s="26"/>
      <c r="P399" s="26"/>
      <c r="Q399" s="26"/>
      <c r="R399" s="26"/>
      <c r="S399" s="26"/>
      <c r="T399" s="26"/>
    </row>
    <row r="400" spans="1:20" x14ac:dyDescent="0.25">
      <c r="A400" s="67" t="s">
        <v>692</v>
      </c>
      <c r="B400" s="40" t="s">
        <v>451</v>
      </c>
      <c r="C400" s="40" t="s">
        <v>273</v>
      </c>
      <c r="D400" s="40" t="s">
        <v>4</v>
      </c>
      <c r="E400" s="41">
        <v>57</v>
      </c>
      <c r="F400" s="41">
        <v>12</v>
      </c>
      <c r="G400" s="41">
        <v>45</v>
      </c>
      <c r="H400" s="41">
        <v>135</v>
      </c>
      <c r="I400" s="41">
        <v>59</v>
      </c>
      <c r="J400" s="41">
        <v>10</v>
      </c>
      <c r="K400" s="41">
        <v>1275</v>
      </c>
      <c r="L400" s="52">
        <v>840</v>
      </c>
    </row>
    <row r="401" spans="1:20" x14ac:dyDescent="0.25">
      <c r="A401" s="68" t="s">
        <v>693</v>
      </c>
      <c r="B401" s="42" t="s">
        <v>451</v>
      </c>
      <c r="C401" s="42" t="s">
        <v>273</v>
      </c>
      <c r="D401" s="42" t="s">
        <v>4</v>
      </c>
      <c r="E401" s="43">
        <v>30</v>
      </c>
      <c r="F401" s="43">
        <v>12</v>
      </c>
      <c r="G401" s="43">
        <v>6</v>
      </c>
      <c r="H401" s="43">
        <v>11</v>
      </c>
      <c r="I401" s="43">
        <v>31</v>
      </c>
      <c r="J401" s="43">
        <v>15</v>
      </c>
      <c r="K401" s="43">
        <v>102</v>
      </c>
      <c r="L401" s="53">
        <v>520</v>
      </c>
    </row>
    <row r="402" spans="1:20" x14ac:dyDescent="0.25">
      <c r="A402" s="67" t="s">
        <v>261</v>
      </c>
      <c r="B402" s="40" t="s">
        <v>33</v>
      </c>
      <c r="C402" s="40" t="s">
        <v>273</v>
      </c>
      <c r="D402" s="40" t="s">
        <v>4</v>
      </c>
      <c r="E402" s="41">
        <v>62</v>
      </c>
      <c r="F402" s="41">
        <v>12</v>
      </c>
      <c r="G402" s="41">
        <v>30</v>
      </c>
      <c r="H402" s="41">
        <v>76</v>
      </c>
      <c r="I402" s="41">
        <v>71</v>
      </c>
      <c r="J402" s="41">
        <v>19</v>
      </c>
      <c r="K402" s="41">
        <v>393</v>
      </c>
      <c r="L402" s="52">
        <v>1064</v>
      </c>
    </row>
    <row r="403" spans="1:20" x14ac:dyDescent="0.25">
      <c r="A403" s="67" t="s">
        <v>695</v>
      </c>
      <c r="B403" s="40" t="s">
        <v>451</v>
      </c>
      <c r="C403" s="40" t="s">
        <v>273</v>
      </c>
      <c r="D403" s="40" t="s">
        <v>4</v>
      </c>
      <c r="E403" s="41">
        <v>48</v>
      </c>
      <c r="F403" s="41">
        <v>12</v>
      </c>
      <c r="G403" s="41">
        <v>39</v>
      </c>
      <c r="H403" s="41">
        <v>60</v>
      </c>
      <c r="I403" s="41">
        <v>42</v>
      </c>
      <c r="J403" s="41">
        <v>9</v>
      </c>
      <c r="K403" s="41">
        <v>1784</v>
      </c>
      <c r="L403" s="52">
        <v>744</v>
      </c>
      <c r="M403"/>
      <c r="N403" s="26"/>
      <c r="O403" s="26"/>
      <c r="P403" s="26"/>
      <c r="Q403" s="26"/>
      <c r="R403" s="26"/>
      <c r="S403" s="26"/>
      <c r="T403" s="26"/>
    </row>
    <row r="404" spans="1:20" x14ac:dyDescent="0.25">
      <c r="A404" s="67" t="s">
        <v>697</v>
      </c>
      <c r="B404" s="40" t="s">
        <v>451</v>
      </c>
      <c r="C404" s="40" t="s">
        <v>273</v>
      </c>
      <c r="D404" s="40" t="s">
        <v>4</v>
      </c>
      <c r="E404" s="41">
        <v>55</v>
      </c>
      <c r="F404" s="41">
        <v>12</v>
      </c>
      <c r="G404" s="41">
        <v>18</v>
      </c>
      <c r="H404" s="41">
        <v>29</v>
      </c>
      <c r="I404" s="41">
        <v>122</v>
      </c>
      <c r="J404" s="41">
        <v>20</v>
      </c>
      <c r="K404" s="41">
        <v>10782</v>
      </c>
      <c r="L404" s="52">
        <v>1109</v>
      </c>
    </row>
    <row r="405" spans="1:20" x14ac:dyDescent="0.25">
      <c r="A405" s="68" t="s">
        <v>698</v>
      </c>
      <c r="B405" s="42" t="s">
        <v>451</v>
      </c>
      <c r="C405" s="42" t="s">
        <v>273</v>
      </c>
      <c r="D405" s="42" t="s">
        <v>4</v>
      </c>
      <c r="E405" s="43">
        <v>74</v>
      </c>
      <c r="F405" s="43">
        <v>12</v>
      </c>
      <c r="G405" s="43">
        <v>18</v>
      </c>
      <c r="H405" s="43">
        <v>165</v>
      </c>
      <c r="I405" s="43">
        <v>152</v>
      </c>
      <c r="J405" s="43">
        <v>26</v>
      </c>
      <c r="K405" s="43">
        <v>14222</v>
      </c>
      <c r="L405" s="53">
        <v>1471</v>
      </c>
      <c r="M405"/>
      <c r="N405" s="26"/>
      <c r="O405" s="26"/>
      <c r="P405" s="26"/>
      <c r="Q405" s="26"/>
      <c r="R405" s="26"/>
      <c r="S405" s="26"/>
      <c r="T405" s="26"/>
    </row>
    <row r="406" spans="1:20" x14ac:dyDescent="0.25">
      <c r="A406" s="67" t="s">
        <v>699</v>
      </c>
      <c r="B406" s="40" t="s">
        <v>451</v>
      </c>
      <c r="C406" s="40" t="s">
        <v>273</v>
      </c>
      <c r="D406" s="40" t="s">
        <v>4</v>
      </c>
      <c r="E406" s="41">
        <v>38</v>
      </c>
      <c r="F406" s="41">
        <v>12</v>
      </c>
      <c r="G406" s="41">
        <v>16</v>
      </c>
      <c r="H406" s="41">
        <v>48</v>
      </c>
      <c r="I406" s="41">
        <v>37</v>
      </c>
      <c r="J406" s="41">
        <v>7</v>
      </c>
      <c r="K406" s="41">
        <v>1841</v>
      </c>
      <c r="L406" s="52">
        <v>721</v>
      </c>
    </row>
    <row r="407" spans="1:20" x14ac:dyDescent="0.25">
      <c r="A407" s="67" t="s">
        <v>705</v>
      </c>
      <c r="B407" s="40" t="s">
        <v>451</v>
      </c>
      <c r="C407" s="40" t="s">
        <v>273</v>
      </c>
      <c r="D407" s="40" t="s">
        <v>4</v>
      </c>
      <c r="E407" s="41">
        <v>54</v>
      </c>
      <c r="F407" s="41">
        <v>11</v>
      </c>
      <c r="G407" s="41">
        <v>14</v>
      </c>
      <c r="H407" s="41">
        <v>19</v>
      </c>
      <c r="I407" s="41">
        <v>58</v>
      </c>
      <c r="J407" s="41">
        <v>14</v>
      </c>
      <c r="K407" s="41">
        <v>3121</v>
      </c>
      <c r="L407" s="52">
        <v>748</v>
      </c>
      <c r="M407"/>
      <c r="N407" s="26"/>
      <c r="O407" s="26"/>
      <c r="P407" s="26"/>
      <c r="Q407" s="26"/>
      <c r="R407" s="26"/>
      <c r="S407" s="26"/>
      <c r="T407" s="26"/>
    </row>
    <row r="408" spans="1:20" x14ac:dyDescent="0.25">
      <c r="A408" s="68" t="s">
        <v>706</v>
      </c>
      <c r="B408" s="42" t="s">
        <v>451</v>
      </c>
      <c r="C408" s="42" t="s">
        <v>273</v>
      </c>
      <c r="D408" s="42" t="s">
        <v>4</v>
      </c>
      <c r="E408" s="43">
        <v>57</v>
      </c>
      <c r="F408" s="43">
        <v>11</v>
      </c>
      <c r="G408" s="43">
        <v>16</v>
      </c>
      <c r="H408" s="43">
        <v>48</v>
      </c>
      <c r="I408" s="43">
        <v>53</v>
      </c>
      <c r="J408" s="43">
        <v>13</v>
      </c>
      <c r="K408" s="43">
        <v>1723</v>
      </c>
      <c r="L408" s="53">
        <v>1065</v>
      </c>
      <c r="M408"/>
      <c r="N408" s="26"/>
      <c r="O408" s="26"/>
      <c r="P408" s="26"/>
      <c r="Q408" s="26"/>
      <c r="R408" s="26"/>
      <c r="S408" s="26"/>
      <c r="T408" s="26"/>
    </row>
    <row r="409" spans="1:20" x14ac:dyDescent="0.25">
      <c r="A409" s="68" t="s">
        <v>708</v>
      </c>
      <c r="B409" s="42" t="s">
        <v>451</v>
      </c>
      <c r="C409" s="42" t="s">
        <v>273</v>
      </c>
      <c r="D409" s="42" t="s">
        <v>4</v>
      </c>
      <c r="E409" s="43">
        <v>34</v>
      </c>
      <c r="F409" s="43">
        <v>11</v>
      </c>
      <c r="G409" s="43">
        <v>19</v>
      </c>
      <c r="H409" s="43">
        <v>25</v>
      </c>
      <c r="I409" s="43">
        <v>37</v>
      </c>
      <c r="J409" s="43">
        <v>15</v>
      </c>
      <c r="K409" s="43">
        <v>839</v>
      </c>
      <c r="L409" s="53">
        <v>571</v>
      </c>
      <c r="M409"/>
      <c r="N409" s="26"/>
      <c r="O409" s="26"/>
      <c r="P409" s="26"/>
      <c r="Q409" s="26"/>
      <c r="R409" s="26"/>
      <c r="S409" s="26"/>
      <c r="T409" s="26"/>
    </row>
    <row r="410" spans="1:20" x14ac:dyDescent="0.25">
      <c r="A410" s="67" t="s">
        <v>709</v>
      </c>
      <c r="B410" s="40" t="s">
        <v>451</v>
      </c>
      <c r="C410" s="40" t="s">
        <v>273</v>
      </c>
      <c r="D410" s="40" t="s">
        <v>4</v>
      </c>
      <c r="E410" s="41">
        <v>64</v>
      </c>
      <c r="F410" s="41">
        <v>11</v>
      </c>
      <c r="G410" s="41">
        <v>68</v>
      </c>
      <c r="H410" s="41">
        <v>128</v>
      </c>
      <c r="I410" s="41">
        <v>106</v>
      </c>
      <c r="J410" s="41">
        <v>9</v>
      </c>
      <c r="K410" s="41">
        <v>7974</v>
      </c>
      <c r="L410" s="52">
        <v>1241</v>
      </c>
      <c r="M410"/>
      <c r="N410" s="26"/>
      <c r="O410" s="26"/>
      <c r="P410" s="26"/>
      <c r="Q410" s="26"/>
      <c r="R410" s="26"/>
      <c r="S410" s="26"/>
      <c r="T410" s="26"/>
    </row>
    <row r="411" spans="1:20" x14ac:dyDescent="0.25">
      <c r="A411" s="68" t="s">
        <v>710</v>
      </c>
      <c r="B411" s="42" t="s">
        <v>451</v>
      </c>
      <c r="C411" s="42" t="s">
        <v>273</v>
      </c>
      <c r="D411" s="42" t="s">
        <v>4</v>
      </c>
      <c r="E411" s="43">
        <v>70</v>
      </c>
      <c r="F411" s="43">
        <v>11</v>
      </c>
      <c r="G411" s="43">
        <v>26</v>
      </c>
      <c r="H411" s="43">
        <v>133</v>
      </c>
      <c r="I411" s="43">
        <v>89</v>
      </c>
      <c r="J411" s="43">
        <v>35</v>
      </c>
      <c r="K411" s="43">
        <v>7343</v>
      </c>
      <c r="L411" s="53">
        <v>1279</v>
      </c>
    </row>
    <row r="412" spans="1:20" x14ac:dyDescent="0.25">
      <c r="A412" s="67" t="s">
        <v>711</v>
      </c>
      <c r="B412" s="40" t="s">
        <v>451</v>
      </c>
      <c r="C412" s="40" t="s">
        <v>273</v>
      </c>
      <c r="D412" s="40" t="s">
        <v>4</v>
      </c>
      <c r="E412" s="41">
        <v>53</v>
      </c>
      <c r="F412" s="41">
        <v>11</v>
      </c>
      <c r="G412" s="41">
        <v>17</v>
      </c>
      <c r="H412" s="41">
        <v>75</v>
      </c>
      <c r="I412" s="41">
        <v>61</v>
      </c>
      <c r="J412" s="41">
        <v>22</v>
      </c>
      <c r="K412" s="41">
        <v>4955</v>
      </c>
      <c r="L412" s="52">
        <v>958</v>
      </c>
    </row>
    <row r="413" spans="1:20" x14ac:dyDescent="0.25">
      <c r="A413" s="68" t="s">
        <v>717</v>
      </c>
      <c r="B413" s="42" t="s">
        <v>451</v>
      </c>
      <c r="C413" s="42" t="s">
        <v>273</v>
      </c>
      <c r="D413" s="42" t="s">
        <v>4</v>
      </c>
      <c r="E413" s="43">
        <v>39</v>
      </c>
      <c r="F413" s="43">
        <v>10</v>
      </c>
      <c r="G413" s="43">
        <v>8</v>
      </c>
      <c r="H413" s="43">
        <v>43</v>
      </c>
      <c r="I413" s="43">
        <v>40</v>
      </c>
      <c r="J413" s="43">
        <v>14</v>
      </c>
      <c r="K413" s="43">
        <v>207</v>
      </c>
      <c r="L413" s="53">
        <v>602</v>
      </c>
    </row>
    <row r="414" spans="1:20" x14ac:dyDescent="0.25">
      <c r="A414" s="67" t="s">
        <v>256</v>
      </c>
      <c r="B414" s="40" t="s">
        <v>31</v>
      </c>
      <c r="C414" s="40" t="s">
        <v>273</v>
      </c>
      <c r="D414" s="40" t="s">
        <v>4</v>
      </c>
      <c r="E414" s="41">
        <v>72</v>
      </c>
      <c r="F414" s="41">
        <v>10</v>
      </c>
      <c r="G414" s="41">
        <v>47</v>
      </c>
      <c r="H414" s="41">
        <v>134</v>
      </c>
      <c r="I414" s="41">
        <v>88</v>
      </c>
      <c r="J414" s="41">
        <v>43</v>
      </c>
      <c r="K414" s="41">
        <v>11997</v>
      </c>
      <c r="L414" s="52">
        <v>1506</v>
      </c>
    </row>
    <row r="415" spans="1:20" x14ac:dyDescent="0.25">
      <c r="A415" s="68" t="s">
        <v>306</v>
      </c>
      <c r="B415" s="42" t="s">
        <v>37</v>
      </c>
      <c r="C415" s="42" t="s">
        <v>273</v>
      </c>
      <c r="D415" s="42" t="s">
        <v>4</v>
      </c>
      <c r="E415" s="43">
        <v>50</v>
      </c>
      <c r="F415" s="43">
        <v>10</v>
      </c>
      <c r="G415" s="43">
        <v>46</v>
      </c>
      <c r="H415" s="43">
        <v>72</v>
      </c>
      <c r="I415" s="43">
        <v>63</v>
      </c>
      <c r="J415" s="43">
        <v>9</v>
      </c>
      <c r="K415" s="43">
        <v>2869</v>
      </c>
      <c r="L415" s="53">
        <v>763</v>
      </c>
    </row>
    <row r="416" spans="1:20" x14ac:dyDescent="0.25">
      <c r="A416" s="67" t="s">
        <v>722</v>
      </c>
      <c r="B416" s="40" t="s">
        <v>451</v>
      </c>
      <c r="C416" s="40" t="s">
        <v>273</v>
      </c>
      <c r="D416" s="40" t="s">
        <v>4</v>
      </c>
      <c r="E416" s="41">
        <v>59</v>
      </c>
      <c r="F416" s="41">
        <v>10</v>
      </c>
      <c r="G416" s="41">
        <v>47</v>
      </c>
      <c r="H416" s="41">
        <v>95</v>
      </c>
      <c r="I416" s="41">
        <v>72</v>
      </c>
      <c r="J416" s="41">
        <v>11</v>
      </c>
      <c r="K416" s="41">
        <v>8318</v>
      </c>
      <c r="L416" s="52">
        <v>913</v>
      </c>
    </row>
    <row r="417" spans="1:20" x14ac:dyDescent="0.25">
      <c r="A417" s="68" t="s">
        <v>723</v>
      </c>
      <c r="B417" s="42" t="s">
        <v>451</v>
      </c>
      <c r="C417" s="42" t="s">
        <v>273</v>
      </c>
      <c r="D417" s="42" t="s">
        <v>4</v>
      </c>
      <c r="E417" s="43">
        <v>76</v>
      </c>
      <c r="F417" s="43">
        <v>10</v>
      </c>
      <c r="G417" s="43">
        <v>87</v>
      </c>
      <c r="H417" s="43">
        <v>184</v>
      </c>
      <c r="I417" s="43">
        <v>84</v>
      </c>
      <c r="J417" s="43">
        <v>10</v>
      </c>
      <c r="K417" s="43">
        <v>9346</v>
      </c>
      <c r="L417" s="53">
        <v>1386</v>
      </c>
      <c r="M417"/>
      <c r="N417" s="26"/>
      <c r="O417" s="26"/>
      <c r="P417" s="26"/>
      <c r="Q417" s="26"/>
      <c r="R417" s="26"/>
      <c r="S417" s="26"/>
      <c r="T417" s="26"/>
    </row>
    <row r="418" spans="1:20" x14ac:dyDescent="0.25">
      <c r="A418" s="67" t="s">
        <v>724</v>
      </c>
      <c r="B418" s="40" t="s">
        <v>451</v>
      </c>
      <c r="C418" s="40" t="s">
        <v>273</v>
      </c>
      <c r="D418" s="40" t="s">
        <v>4</v>
      </c>
      <c r="E418" s="41">
        <v>42</v>
      </c>
      <c r="F418" s="41">
        <v>10</v>
      </c>
      <c r="G418" s="41">
        <v>8</v>
      </c>
      <c r="H418" s="41">
        <v>129</v>
      </c>
      <c r="I418" s="41">
        <v>53</v>
      </c>
      <c r="J418" s="41">
        <v>7</v>
      </c>
      <c r="K418" s="41">
        <v>4297</v>
      </c>
      <c r="L418" s="52">
        <v>715</v>
      </c>
    </row>
    <row r="419" spans="1:20" x14ac:dyDescent="0.25">
      <c r="A419" s="68" t="s">
        <v>725</v>
      </c>
      <c r="B419" s="42" t="s">
        <v>451</v>
      </c>
      <c r="C419" s="42" t="s">
        <v>273</v>
      </c>
      <c r="D419" s="42" t="s">
        <v>4</v>
      </c>
      <c r="E419" s="43">
        <v>74</v>
      </c>
      <c r="F419" s="43">
        <v>10</v>
      </c>
      <c r="G419" s="43">
        <v>53</v>
      </c>
      <c r="H419" s="43">
        <v>137</v>
      </c>
      <c r="I419" s="43">
        <v>131</v>
      </c>
      <c r="J419" s="43">
        <v>4</v>
      </c>
      <c r="K419" s="43">
        <v>14267</v>
      </c>
      <c r="L419" s="53">
        <v>1220</v>
      </c>
      <c r="M419"/>
      <c r="N419" s="26"/>
      <c r="O419" s="26"/>
      <c r="P419" s="26"/>
      <c r="Q419" s="26"/>
      <c r="R419" s="26"/>
      <c r="S419" s="26"/>
      <c r="T419" s="26"/>
    </row>
    <row r="420" spans="1:20" x14ac:dyDescent="0.25">
      <c r="A420" s="67" t="s">
        <v>726</v>
      </c>
      <c r="B420" s="40" t="s">
        <v>451</v>
      </c>
      <c r="C420" s="40" t="s">
        <v>273</v>
      </c>
      <c r="D420" s="40" t="s">
        <v>4</v>
      </c>
      <c r="E420" s="41">
        <v>45</v>
      </c>
      <c r="F420" s="41">
        <v>10</v>
      </c>
      <c r="G420" s="41">
        <v>4</v>
      </c>
      <c r="H420" s="41">
        <v>18</v>
      </c>
      <c r="I420" s="41">
        <v>28</v>
      </c>
      <c r="J420" s="41">
        <v>10</v>
      </c>
      <c r="K420" s="41">
        <v>65</v>
      </c>
      <c r="L420" s="52">
        <v>611</v>
      </c>
      <c r="M420"/>
      <c r="N420" s="26"/>
      <c r="O420" s="26"/>
      <c r="P420" s="26"/>
      <c r="Q420" s="26"/>
      <c r="R420" s="26"/>
      <c r="S420" s="26"/>
      <c r="T420" s="26"/>
    </row>
    <row r="421" spans="1:20" x14ac:dyDescent="0.25">
      <c r="A421" s="68" t="s">
        <v>727</v>
      </c>
      <c r="B421" s="42" t="s">
        <v>451</v>
      </c>
      <c r="C421" s="42" t="s">
        <v>273</v>
      </c>
      <c r="D421" s="42" t="s">
        <v>4</v>
      </c>
      <c r="E421" s="43">
        <v>61</v>
      </c>
      <c r="F421" s="43">
        <v>10</v>
      </c>
      <c r="G421" s="43">
        <v>27</v>
      </c>
      <c r="H421" s="43">
        <v>110</v>
      </c>
      <c r="I421" s="43">
        <v>82</v>
      </c>
      <c r="J421" s="43">
        <v>17</v>
      </c>
      <c r="K421" s="43">
        <v>2165</v>
      </c>
      <c r="L421" s="53">
        <v>876</v>
      </c>
      <c r="M421"/>
      <c r="N421" s="26"/>
      <c r="O421" s="26"/>
      <c r="P421" s="26"/>
      <c r="Q421" s="26"/>
      <c r="R421" s="26"/>
      <c r="S421" s="26"/>
      <c r="T421" s="26"/>
    </row>
    <row r="422" spans="1:20" x14ac:dyDescent="0.25">
      <c r="A422" s="68" t="s">
        <v>728</v>
      </c>
      <c r="B422" s="42" t="s">
        <v>451</v>
      </c>
      <c r="C422" s="42" t="s">
        <v>273</v>
      </c>
      <c r="D422" s="42" t="s">
        <v>4</v>
      </c>
      <c r="E422" s="43">
        <v>82</v>
      </c>
      <c r="F422" s="43">
        <v>10</v>
      </c>
      <c r="G422" s="43">
        <v>44</v>
      </c>
      <c r="H422" s="43">
        <v>45</v>
      </c>
      <c r="I422" s="43">
        <v>187</v>
      </c>
      <c r="J422" s="43">
        <v>32</v>
      </c>
      <c r="K422" s="43">
        <v>15565</v>
      </c>
      <c r="L422" s="53">
        <v>1615</v>
      </c>
    </row>
    <row r="423" spans="1:20" x14ac:dyDescent="0.25">
      <c r="A423" s="68" t="s">
        <v>738</v>
      </c>
      <c r="B423" s="42" t="s">
        <v>451</v>
      </c>
      <c r="C423" s="42" t="s">
        <v>273</v>
      </c>
      <c r="D423" s="42" t="s">
        <v>4</v>
      </c>
      <c r="E423" s="43">
        <v>43</v>
      </c>
      <c r="F423" s="43">
        <v>9</v>
      </c>
      <c r="G423" s="43">
        <v>30</v>
      </c>
      <c r="H423" s="43">
        <v>38</v>
      </c>
      <c r="I423" s="43">
        <v>38</v>
      </c>
      <c r="J423" s="43">
        <v>15</v>
      </c>
      <c r="K423" s="43">
        <v>2803</v>
      </c>
      <c r="L423" s="53">
        <v>735</v>
      </c>
      <c r="M423"/>
      <c r="N423" s="26"/>
      <c r="O423" s="26"/>
      <c r="P423" s="26"/>
      <c r="Q423" s="26"/>
      <c r="R423" s="26"/>
      <c r="S423" s="26"/>
      <c r="T423" s="26"/>
    </row>
    <row r="424" spans="1:20" x14ac:dyDescent="0.25">
      <c r="A424" s="67" t="s">
        <v>739</v>
      </c>
      <c r="B424" s="40" t="s">
        <v>451</v>
      </c>
      <c r="C424" s="40" t="s">
        <v>273</v>
      </c>
      <c r="D424" s="40" t="s">
        <v>4</v>
      </c>
      <c r="E424" s="41">
        <v>71</v>
      </c>
      <c r="F424" s="41">
        <v>9</v>
      </c>
      <c r="G424" s="41">
        <v>37</v>
      </c>
      <c r="H424" s="41">
        <v>76</v>
      </c>
      <c r="I424" s="41">
        <v>118</v>
      </c>
      <c r="J424" s="41">
        <v>23</v>
      </c>
      <c r="K424" s="41">
        <v>14461</v>
      </c>
      <c r="L424" s="52">
        <v>1213</v>
      </c>
    </row>
    <row r="425" spans="1:20" x14ac:dyDescent="0.25">
      <c r="A425" s="68" t="s">
        <v>740</v>
      </c>
      <c r="B425" s="42" t="s">
        <v>451</v>
      </c>
      <c r="C425" s="42" t="s">
        <v>273</v>
      </c>
      <c r="D425" s="42" t="s">
        <v>4</v>
      </c>
      <c r="E425" s="43">
        <v>53</v>
      </c>
      <c r="F425" s="43">
        <v>9</v>
      </c>
      <c r="G425" s="43">
        <v>32</v>
      </c>
      <c r="H425" s="43">
        <v>131</v>
      </c>
      <c r="I425" s="43">
        <v>78</v>
      </c>
      <c r="J425" s="43">
        <v>5</v>
      </c>
      <c r="K425" s="43">
        <v>8297</v>
      </c>
      <c r="L425" s="53">
        <v>830</v>
      </c>
    </row>
    <row r="426" spans="1:20" x14ac:dyDescent="0.25">
      <c r="A426" s="67" t="s">
        <v>741</v>
      </c>
      <c r="B426" s="40" t="s">
        <v>451</v>
      </c>
      <c r="C426" s="40" t="s">
        <v>273</v>
      </c>
      <c r="D426" s="40" t="s">
        <v>4</v>
      </c>
      <c r="E426" s="41">
        <v>41</v>
      </c>
      <c r="F426" s="41">
        <v>9</v>
      </c>
      <c r="G426" s="41">
        <v>8</v>
      </c>
      <c r="H426" s="41">
        <v>67</v>
      </c>
      <c r="I426" s="41">
        <v>34</v>
      </c>
      <c r="J426" s="41">
        <v>14</v>
      </c>
      <c r="K426" s="41">
        <v>2067</v>
      </c>
      <c r="L426" s="52">
        <v>624</v>
      </c>
    </row>
    <row r="427" spans="1:20" x14ac:dyDescent="0.25">
      <c r="A427" s="68" t="s">
        <v>742</v>
      </c>
      <c r="B427" s="42" t="s">
        <v>451</v>
      </c>
      <c r="C427" s="42" t="s">
        <v>273</v>
      </c>
      <c r="D427" s="42" t="s">
        <v>4</v>
      </c>
      <c r="E427" s="43">
        <v>77</v>
      </c>
      <c r="F427" s="43">
        <v>9</v>
      </c>
      <c r="G427" s="43">
        <v>69</v>
      </c>
      <c r="H427" s="43">
        <v>191</v>
      </c>
      <c r="I427" s="43">
        <v>152</v>
      </c>
      <c r="J427" s="43">
        <v>18</v>
      </c>
      <c r="K427" s="43">
        <v>12203</v>
      </c>
      <c r="L427" s="53">
        <v>1476</v>
      </c>
    </row>
    <row r="428" spans="1:20" x14ac:dyDescent="0.25">
      <c r="A428" s="67" t="s">
        <v>743</v>
      </c>
      <c r="B428" s="40" t="s">
        <v>451</v>
      </c>
      <c r="C428" s="40" t="s">
        <v>273</v>
      </c>
      <c r="D428" s="40" t="s">
        <v>4</v>
      </c>
      <c r="E428" s="41">
        <v>47</v>
      </c>
      <c r="F428" s="41">
        <v>9</v>
      </c>
      <c r="G428" s="41">
        <v>18</v>
      </c>
      <c r="H428" s="41">
        <v>30</v>
      </c>
      <c r="I428" s="41">
        <v>95</v>
      </c>
      <c r="J428" s="41">
        <v>3</v>
      </c>
      <c r="K428" s="41">
        <v>5391</v>
      </c>
      <c r="L428" s="52">
        <v>771</v>
      </c>
      <c r="M428"/>
      <c r="N428" s="26"/>
      <c r="O428" s="26"/>
      <c r="P428" s="26"/>
      <c r="Q428" s="26"/>
      <c r="R428" s="26"/>
      <c r="S428" s="26"/>
      <c r="T428" s="26"/>
    </row>
    <row r="429" spans="1:20" x14ac:dyDescent="0.25">
      <c r="A429" s="67" t="s">
        <v>402</v>
      </c>
      <c r="B429" s="40" t="s">
        <v>37</v>
      </c>
      <c r="C429" s="40" t="s">
        <v>273</v>
      </c>
      <c r="D429" s="40" t="s">
        <v>4</v>
      </c>
      <c r="E429" s="41">
        <v>38</v>
      </c>
      <c r="F429" s="41">
        <v>8</v>
      </c>
      <c r="G429" s="41">
        <v>10</v>
      </c>
      <c r="H429" s="41">
        <v>11</v>
      </c>
      <c r="I429" s="41">
        <v>41</v>
      </c>
      <c r="J429" s="41">
        <v>13</v>
      </c>
      <c r="K429" s="41">
        <v>79</v>
      </c>
      <c r="L429" s="52">
        <v>472</v>
      </c>
      <c r="M429"/>
      <c r="N429" s="26"/>
      <c r="O429" s="26"/>
      <c r="P429" s="26"/>
      <c r="Q429" s="26"/>
      <c r="R429" s="26"/>
      <c r="S429" s="26"/>
      <c r="T429" s="26"/>
    </row>
    <row r="430" spans="1:20" x14ac:dyDescent="0.25">
      <c r="A430" s="68" t="s">
        <v>751</v>
      </c>
      <c r="B430" s="42" t="s">
        <v>451</v>
      </c>
      <c r="C430" s="42" t="s">
        <v>273</v>
      </c>
      <c r="D430" s="42" t="s">
        <v>4</v>
      </c>
      <c r="E430" s="43">
        <v>44</v>
      </c>
      <c r="F430" s="43">
        <v>8</v>
      </c>
      <c r="G430" s="43">
        <v>12</v>
      </c>
      <c r="H430" s="43">
        <v>14</v>
      </c>
      <c r="I430" s="43">
        <v>53</v>
      </c>
      <c r="J430" s="43">
        <v>10</v>
      </c>
      <c r="K430" s="43">
        <v>6895</v>
      </c>
      <c r="L430" s="53">
        <v>817</v>
      </c>
      <c r="M430"/>
      <c r="N430" s="26"/>
      <c r="O430" s="26"/>
      <c r="P430" s="26"/>
      <c r="Q430" s="26"/>
      <c r="R430" s="26"/>
      <c r="S430" s="26"/>
      <c r="T430" s="26"/>
    </row>
    <row r="431" spans="1:20" x14ac:dyDescent="0.25">
      <c r="A431" s="68" t="s">
        <v>753</v>
      </c>
      <c r="B431" s="42" t="s">
        <v>451</v>
      </c>
      <c r="C431" s="42" t="s">
        <v>273</v>
      </c>
      <c r="D431" s="42" t="s">
        <v>4</v>
      </c>
      <c r="E431" s="43">
        <v>62</v>
      </c>
      <c r="F431" s="43">
        <v>8</v>
      </c>
      <c r="G431" s="43">
        <v>18</v>
      </c>
      <c r="H431" s="43">
        <v>64</v>
      </c>
      <c r="I431" s="43">
        <v>32</v>
      </c>
      <c r="J431" s="43">
        <v>7</v>
      </c>
      <c r="K431" s="43">
        <v>1281</v>
      </c>
      <c r="L431" s="53">
        <v>739</v>
      </c>
    </row>
    <row r="432" spans="1:20" x14ac:dyDescent="0.25">
      <c r="A432" s="68" t="s">
        <v>755</v>
      </c>
      <c r="B432" s="42" t="s">
        <v>451</v>
      </c>
      <c r="C432" s="42" t="s">
        <v>273</v>
      </c>
      <c r="D432" s="42" t="s">
        <v>4</v>
      </c>
      <c r="E432" s="43">
        <v>37</v>
      </c>
      <c r="F432" s="43">
        <v>8</v>
      </c>
      <c r="G432" s="43">
        <v>16</v>
      </c>
      <c r="H432" s="43">
        <v>24</v>
      </c>
      <c r="I432" s="43">
        <v>30</v>
      </c>
      <c r="J432" s="43">
        <v>1</v>
      </c>
      <c r="K432" s="43">
        <v>2418</v>
      </c>
      <c r="L432" s="53">
        <v>577</v>
      </c>
    </row>
    <row r="433" spans="1:20" x14ac:dyDescent="0.25">
      <c r="A433" s="68" t="s">
        <v>757</v>
      </c>
      <c r="B433" s="42" t="s">
        <v>451</v>
      </c>
      <c r="C433" s="42" t="s">
        <v>273</v>
      </c>
      <c r="D433" s="42" t="s">
        <v>4</v>
      </c>
      <c r="E433" s="43">
        <v>35</v>
      </c>
      <c r="F433" s="43">
        <v>8</v>
      </c>
      <c r="G433" s="43">
        <v>12</v>
      </c>
      <c r="H433" s="43">
        <v>50</v>
      </c>
      <c r="I433" s="43">
        <v>43</v>
      </c>
      <c r="J433" s="43">
        <v>14</v>
      </c>
      <c r="K433" s="43">
        <v>4017</v>
      </c>
      <c r="L433" s="53">
        <v>700</v>
      </c>
      <c r="M433"/>
      <c r="N433" s="26"/>
      <c r="O433" s="26"/>
      <c r="P433" s="26"/>
      <c r="Q433" s="26"/>
      <c r="R433" s="26"/>
      <c r="S433" s="26"/>
      <c r="T433" s="26"/>
    </row>
    <row r="434" spans="1:20" x14ac:dyDescent="0.25">
      <c r="A434" s="68" t="s">
        <v>759</v>
      </c>
      <c r="B434" s="42" t="s">
        <v>451</v>
      </c>
      <c r="C434" s="42" t="s">
        <v>273</v>
      </c>
      <c r="D434" s="42" t="s">
        <v>4</v>
      </c>
      <c r="E434" s="43">
        <v>50</v>
      </c>
      <c r="F434" s="43">
        <v>8</v>
      </c>
      <c r="G434" s="43">
        <v>22</v>
      </c>
      <c r="H434" s="43">
        <v>108</v>
      </c>
      <c r="I434" s="43">
        <v>75</v>
      </c>
      <c r="J434" s="43">
        <v>5</v>
      </c>
      <c r="K434" s="43">
        <v>8273</v>
      </c>
      <c r="L434" s="53">
        <v>918</v>
      </c>
      <c r="M434"/>
      <c r="N434" s="26"/>
      <c r="O434" s="26"/>
      <c r="P434" s="26"/>
      <c r="Q434" s="26"/>
      <c r="R434" s="26"/>
      <c r="S434" s="26"/>
      <c r="T434" s="26"/>
    </row>
    <row r="435" spans="1:20" x14ac:dyDescent="0.25">
      <c r="A435" s="68" t="s">
        <v>760</v>
      </c>
      <c r="B435" s="42" t="s">
        <v>451</v>
      </c>
      <c r="C435" s="42" t="s">
        <v>273</v>
      </c>
      <c r="D435" s="42" t="s">
        <v>4</v>
      </c>
      <c r="E435" s="43">
        <v>32</v>
      </c>
      <c r="F435" s="43">
        <v>8</v>
      </c>
      <c r="G435" s="43">
        <v>12</v>
      </c>
      <c r="H435" s="43">
        <v>49</v>
      </c>
      <c r="I435" s="43">
        <v>21</v>
      </c>
      <c r="J435" s="43">
        <v>4</v>
      </c>
      <c r="K435" s="43">
        <v>1568</v>
      </c>
      <c r="L435" s="53">
        <v>475</v>
      </c>
    </row>
    <row r="436" spans="1:20" x14ac:dyDescent="0.25">
      <c r="A436" s="68" t="s">
        <v>764</v>
      </c>
      <c r="B436" s="42" t="s">
        <v>451</v>
      </c>
      <c r="C436" s="42" t="s">
        <v>273</v>
      </c>
      <c r="D436" s="42" t="s">
        <v>4</v>
      </c>
      <c r="E436" s="43">
        <v>25</v>
      </c>
      <c r="F436" s="43">
        <v>7</v>
      </c>
      <c r="G436" s="43">
        <v>6</v>
      </c>
      <c r="H436" s="43">
        <v>11</v>
      </c>
      <c r="I436" s="43">
        <v>35</v>
      </c>
      <c r="J436" s="43">
        <v>6</v>
      </c>
      <c r="K436" s="43">
        <v>2541</v>
      </c>
      <c r="L436" s="53">
        <v>398</v>
      </c>
    </row>
    <row r="437" spans="1:20" x14ac:dyDescent="0.25">
      <c r="A437" s="68" t="s">
        <v>766</v>
      </c>
      <c r="B437" s="42" t="s">
        <v>451</v>
      </c>
      <c r="C437" s="42" t="s">
        <v>273</v>
      </c>
      <c r="D437" s="42" t="s">
        <v>4</v>
      </c>
      <c r="E437" s="43">
        <v>53</v>
      </c>
      <c r="F437" s="43">
        <v>7</v>
      </c>
      <c r="G437" s="43">
        <v>14</v>
      </c>
      <c r="H437" s="43">
        <v>57</v>
      </c>
      <c r="I437" s="43">
        <v>48</v>
      </c>
      <c r="J437" s="43">
        <v>11</v>
      </c>
      <c r="K437" s="43">
        <v>218</v>
      </c>
      <c r="L437" s="53">
        <v>743</v>
      </c>
      <c r="M437"/>
      <c r="N437" s="26"/>
      <c r="O437" s="26"/>
      <c r="P437" s="26"/>
      <c r="Q437" s="26"/>
      <c r="R437" s="26"/>
      <c r="S437" s="26"/>
      <c r="T437" s="26"/>
    </row>
    <row r="438" spans="1:20" x14ac:dyDescent="0.25">
      <c r="A438" s="67" t="s">
        <v>767</v>
      </c>
      <c r="B438" s="40" t="s">
        <v>451</v>
      </c>
      <c r="C438" s="40" t="s">
        <v>273</v>
      </c>
      <c r="D438" s="40" t="s">
        <v>4</v>
      </c>
      <c r="E438" s="41">
        <v>50</v>
      </c>
      <c r="F438" s="41">
        <v>7</v>
      </c>
      <c r="G438" s="41">
        <v>42</v>
      </c>
      <c r="H438" s="41">
        <v>122</v>
      </c>
      <c r="I438" s="41">
        <v>88</v>
      </c>
      <c r="J438" s="41">
        <v>11</v>
      </c>
      <c r="K438" s="41">
        <v>5196</v>
      </c>
      <c r="L438" s="52">
        <v>789</v>
      </c>
    </row>
    <row r="439" spans="1:20" x14ac:dyDescent="0.25">
      <c r="A439" s="67" t="s">
        <v>770</v>
      </c>
      <c r="B439" s="40" t="s">
        <v>451</v>
      </c>
      <c r="C439" s="40" t="s">
        <v>273</v>
      </c>
      <c r="D439" s="40" t="s">
        <v>4</v>
      </c>
      <c r="E439" s="41">
        <v>25</v>
      </c>
      <c r="F439" s="41">
        <v>7</v>
      </c>
      <c r="G439" s="41">
        <v>6</v>
      </c>
      <c r="H439" s="41">
        <v>12</v>
      </c>
      <c r="I439" s="41">
        <v>22</v>
      </c>
      <c r="J439" s="41">
        <v>3</v>
      </c>
      <c r="K439" s="41">
        <v>46</v>
      </c>
      <c r="L439" s="52">
        <v>392</v>
      </c>
      <c r="M439"/>
      <c r="N439" s="26"/>
      <c r="O439" s="26"/>
      <c r="P439" s="26"/>
      <c r="Q439" s="26"/>
      <c r="R439" s="26"/>
      <c r="S439" s="26"/>
      <c r="T439" s="26"/>
    </row>
    <row r="440" spans="1:20" x14ac:dyDescent="0.25">
      <c r="A440" s="68" t="s">
        <v>771</v>
      </c>
      <c r="B440" s="42" t="s">
        <v>451</v>
      </c>
      <c r="C440" s="42" t="s">
        <v>273</v>
      </c>
      <c r="D440" s="42" t="s">
        <v>4</v>
      </c>
      <c r="E440" s="43">
        <v>25</v>
      </c>
      <c r="F440" s="43">
        <v>7</v>
      </c>
      <c r="G440" s="43">
        <v>18</v>
      </c>
      <c r="H440" s="43">
        <v>35</v>
      </c>
      <c r="I440" s="43">
        <v>26</v>
      </c>
      <c r="J440" s="43">
        <v>3</v>
      </c>
      <c r="K440" s="43">
        <v>23</v>
      </c>
      <c r="L440" s="53">
        <v>326</v>
      </c>
    </row>
    <row r="441" spans="1:20" x14ac:dyDescent="0.25">
      <c r="A441" s="67" t="s">
        <v>772</v>
      </c>
      <c r="B441" s="40" t="s">
        <v>451</v>
      </c>
      <c r="C441" s="40" t="s">
        <v>273</v>
      </c>
      <c r="D441" s="40" t="s">
        <v>4</v>
      </c>
      <c r="E441" s="41">
        <v>71</v>
      </c>
      <c r="F441" s="41">
        <v>7</v>
      </c>
      <c r="G441" s="41">
        <v>64</v>
      </c>
      <c r="H441" s="41">
        <v>78</v>
      </c>
      <c r="I441" s="41">
        <v>116</v>
      </c>
      <c r="J441" s="41">
        <v>5</v>
      </c>
      <c r="K441" s="41">
        <v>3312</v>
      </c>
      <c r="L441" s="52">
        <v>876</v>
      </c>
      <c r="M441"/>
      <c r="N441" s="26"/>
      <c r="O441" s="26"/>
      <c r="P441" s="26"/>
      <c r="Q441" s="26"/>
      <c r="R441" s="26"/>
      <c r="S441" s="26"/>
      <c r="T441" s="26"/>
    </row>
    <row r="442" spans="1:20" x14ac:dyDescent="0.25">
      <c r="A442" s="68" t="s">
        <v>775</v>
      </c>
      <c r="B442" s="42" t="s">
        <v>451</v>
      </c>
      <c r="C442" s="42" t="s">
        <v>273</v>
      </c>
      <c r="D442" s="42" t="s">
        <v>4</v>
      </c>
      <c r="E442" s="43">
        <v>44</v>
      </c>
      <c r="F442" s="43">
        <v>7</v>
      </c>
      <c r="G442" s="43">
        <v>38</v>
      </c>
      <c r="H442" s="43">
        <v>80</v>
      </c>
      <c r="I442" s="43">
        <v>37</v>
      </c>
      <c r="J442" s="43">
        <v>8</v>
      </c>
      <c r="K442" s="43">
        <v>578</v>
      </c>
      <c r="L442" s="53">
        <v>497</v>
      </c>
    </row>
    <row r="443" spans="1:20" x14ac:dyDescent="0.25">
      <c r="A443" s="67" t="s">
        <v>776</v>
      </c>
      <c r="B443" s="40" t="s">
        <v>451</v>
      </c>
      <c r="C443" s="40" t="s">
        <v>273</v>
      </c>
      <c r="D443" s="40" t="s">
        <v>4</v>
      </c>
      <c r="E443" s="41">
        <v>80</v>
      </c>
      <c r="F443" s="41">
        <v>7</v>
      </c>
      <c r="G443" s="41">
        <v>41</v>
      </c>
      <c r="H443" s="41">
        <v>144</v>
      </c>
      <c r="I443" s="41">
        <v>118</v>
      </c>
      <c r="J443" s="41">
        <v>14</v>
      </c>
      <c r="K443" s="41">
        <v>8459</v>
      </c>
      <c r="L443" s="52">
        <v>1370</v>
      </c>
    </row>
    <row r="444" spans="1:20" x14ac:dyDescent="0.25">
      <c r="A444" s="67" t="s">
        <v>778</v>
      </c>
      <c r="B444" s="40" t="s">
        <v>451</v>
      </c>
      <c r="C444" s="40" t="s">
        <v>273</v>
      </c>
      <c r="D444" s="40" t="s">
        <v>4</v>
      </c>
      <c r="E444" s="41">
        <v>41</v>
      </c>
      <c r="F444" s="41">
        <v>7</v>
      </c>
      <c r="G444" s="41">
        <v>20</v>
      </c>
      <c r="H444" s="41">
        <v>37</v>
      </c>
      <c r="I444" s="41">
        <v>37</v>
      </c>
      <c r="J444" s="41">
        <v>5</v>
      </c>
      <c r="K444" s="41">
        <v>532</v>
      </c>
      <c r="L444" s="52">
        <v>572</v>
      </c>
      <c r="M444"/>
      <c r="N444" s="26"/>
      <c r="O444" s="26"/>
      <c r="P444" s="26"/>
      <c r="Q444" s="26"/>
      <c r="R444" s="26"/>
      <c r="S444" s="26"/>
      <c r="T444" s="26"/>
    </row>
    <row r="445" spans="1:20" x14ac:dyDescent="0.25">
      <c r="A445" s="68" t="s">
        <v>779</v>
      </c>
      <c r="B445" s="42" t="s">
        <v>451</v>
      </c>
      <c r="C445" s="42" t="s">
        <v>273</v>
      </c>
      <c r="D445" s="42" t="s">
        <v>4</v>
      </c>
      <c r="E445" s="43">
        <v>44</v>
      </c>
      <c r="F445" s="43">
        <v>7</v>
      </c>
      <c r="G445" s="43">
        <v>15</v>
      </c>
      <c r="H445" s="43">
        <v>43</v>
      </c>
      <c r="I445" s="43">
        <v>39</v>
      </c>
      <c r="J445" s="43">
        <v>11</v>
      </c>
      <c r="K445" s="43">
        <v>660</v>
      </c>
      <c r="L445" s="53">
        <v>562</v>
      </c>
      <c r="M445"/>
      <c r="N445" s="26"/>
      <c r="O445" s="26"/>
      <c r="P445" s="26"/>
      <c r="Q445" s="26"/>
      <c r="R445" s="26"/>
      <c r="S445" s="26"/>
      <c r="T445" s="26"/>
    </row>
    <row r="446" spans="1:20" x14ac:dyDescent="0.25">
      <c r="A446" s="67" t="s">
        <v>780</v>
      </c>
      <c r="B446" s="40" t="s">
        <v>451</v>
      </c>
      <c r="C446" s="40" t="s">
        <v>273</v>
      </c>
      <c r="D446" s="40" t="s">
        <v>4</v>
      </c>
      <c r="E446" s="41">
        <v>39</v>
      </c>
      <c r="F446" s="41">
        <v>7</v>
      </c>
      <c r="G446" s="41">
        <v>35</v>
      </c>
      <c r="H446" s="41">
        <v>73</v>
      </c>
      <c r="I446" s="41">
        <v>79</v>
      </c>
      <c r="J446" s="41">
        <v>18</v>
      </c>
      <c r="K446" s="41">
        <v>4151</v>
      </c>
      <c r="L446" s="52">
        <v>692</v>
      </c>
      <c r="M446"/>
      <c r="N446" s="26"/>
      <c r="O446" s="26"/>
      <c r="P446" s="26"/>
      <c r="Q446" s="26"/>
      <c r="R446" s="26"/>
      <c r="S446" s="26"/>
      <c r="T446" s="26"/>
    </row>
    <row r="447" spans="1:20" x14ac:dyDescent="0.25">
      <c r="A447" s="67" t="s">
        <v>788</v>
      </c>
      <c r="B447" s="40" t="s">
        <v>451</v>
      </c>
      <c r="C447" s="40" t="s">
        <v>273</v>
      </c>
      <c r="D447" s="40" t="s">
        <v>4</v>
      </c>
      <c r="E447" s="41">
        <v>35</v>
      </c>
      <c r="F447" s="41">
        <v>6</v>
      </c>
      <c r="G447" s="41">
        <v>22</v>
      </c>
      <c r="H447" s="41">
        <v>44</v>
      </c>
      <c r="I447" s="41">
        <v>32</v>
      </c>
      <c r="J447" s="41">
        <v>12</v>
      </c>
      <c r="K447" s="41">
        <v>1286</v>
      </c>
      <c r="L447" s="52">
        <v>512</v>
      </c>
    </row>
    <row r="448" spans="1:20" x14ac:dyDescent="0.25">
      <c r="A448" s="68" t="s">
        <v>307</v>
      </c>
      <c r="B448" s="42" t="s">
        <v>37</v>
      </c>
      <c r="C448" s="42" t="s">
        <v>273</v>
      </c>
      <c r="D448" s="42" t="s">
        <v>4</v>
      </c>
      <c r="E448" s="43">
        <v>31</v>
      </c>
      <c r="F448" s="43">
        <v>6</v>
      </c>
      <c r="G448" s="43">
        <v>14</v>
      </c>
      <c r="H448" s="43">
        <v>54</v>
      </c>
      <c r="I448" s="43">
        <v>48</v>
      </c>
      <c r="J448" s="43">
        <v>4</v>
      </c>
      <c r="K448" s="43">
        <v>2445</v>
      </c>
      <c r="L448" s="53">
        <v>491</v>
      </c>
    </row>
    <row r="449" spans="1:20" x14ac:dyDescent="0.25">
      <c r="A449" s="67" t="s">
        <v>790</v>
      </c>
      <c r="B449" s="40" t="s">
        <v>451</v>
      </c>
      <c r="C449" s="40" t="s">
        <v>273</v>
      </c>
      <c r="D449" s="40" t="s">
        <v>4</v>
      </c>
      <c r="E449" s="41">
        <v>37</v>
      </c>
      <c r="F449" s="41">
        <v>6</v>
      </c>
      <c r="G449" s="41">
        <v>9</v>
      </c>
      <c r="H449" s="41">
        <v>76</v>
      </c>
      <c r="I449" s="41">
        <v>33</v>
      </c>
      <c r="J449" s="41">
        <v>9</v>
      </c>
      <c r="K449" s="41">
        <v>3514</v>
      </c>
      <c r="L449" s="52">
        <v>638</v>
      </c>
    </row>
    <row r="450" spans="1:20" x14ac:dyDescent="0.25">
      <c r="A450" s="67" t="s">
        <v>792</v>
      </c>
      <c r="B450" s="40" t="s">
        <v>451</v>
      </c>
      <c r="C450" s="40" t="s">
        <v>273</v>
      </c>
      <c r="D450" s="40" t="s">
        <v>4</v>
      </c>
      <c r="E450" s="41">
        <v>25</v>
      </c>
      <c r="F450" s="41">
        <v>6</v>
      </c>
      <c r="G450" s="41">
        <v>8</v>
      </c>
      <c r="H450" s="41">
        <v>38</v>
      </c>
      <c r="I450" s="41">
        <v>47</v>
      </c>
      <c r="J450" s="41">
        <v>4</v>
      </c>
      <c r="K450" s="41">
        <v>2271</v>
      </c>
      <c r="L450" s="52">
        <v>428</v>
      </c>
    </row>
    <row r="451" spans="1:20" hidden="1" x14ac:dyDescent="0.25">
      <c r="A451" s="67" t="s">
        <v>793</v>
      </c>
      <c r="B451" s="40" t="s">
        <v>451</v>
      </c>
      <c r="C451" s="40" t="s">
        <v>273</v>
      </c>
      <c r="D451" s="40" t="s">
        <v>4</v>
      </c>
      <c r="E451" s="41">
        <v>17</v>
      </c>
      <c r="F451" s="41">
        <v>6</v>
      </c>
      <c r="G451" s="41">
        <v>6</v>
      </c>
      <c r="H451" s="41">
        <v>20</v>
      </c>
      <c r="I451" s="41">
        <v>18</v>
      </c>
      <c r="J451" s="41">
        <v>13</v>
      </c>
      <c r="K451" s="41">
        <v>1144</v>
      </c>
      <c r="L451" s="52">
        <v>337</v>
      </c>
    </row>
    <row r="452" spans="1:20" x14ac:dyDescent="0.25">
      <c r="A452" s="68" t="s">
        <v>794</v>
      </c>
      <c r="B452" s="42" t="s">
        <v>451</v>
      </c>
      <c r="C452" s="42" t="s">
        <v>273</v>
      </c>
      <c r="D452" s="42" t="s">
        <v>4</v>
      </c>
      <c r="E452" s="43">
        <v>67</v>
      </c>
      <c r="F452" s="43">
        <v>6</v>
      </c>
      <c r="G452" s="43">
        <v>53</v>
      </c>
      <c r="H452" s="43">
        <v>128</v>
      </c>
      <c r="I452" s="43">
        <v>79</v>
      </c>
      <c r="J452" s="43">
        <v>6</v>
      </c>
      <c r="K452" s="43">
        <v>2987</v>
      </c>
      <c r="L452" s="53">
        <v>1005</v>
      </c>
    </row>
    <row r="453" spans="1:20" x14ac:dyDescent="0.25">
      <c r="A453" s="67" t="s">
        <v>795</v>
      </c>
      <c r="B453" s="40" t="s">
        <v>451</v>
      </c>
      <c r="C453" s="40" t="s">
        <v>273</v>
      </c>
      <c r="D453" s="40" t="s">
        <v>4</v>
      </c>
      <c r="E453" s="41">
        <v>38</v>
      </c>
      <c r="F453" s="41">
        <v>6</v>
      </c>
      <c r="G453" s="41">
        <v>13</v>
      </c>
      <c r="H453" s="41">
        <v>44</v>
      </c>
      <c r="I453" s="41">
        <v>36</v>
      </c>
      <c r="J453" s="41">
        <v>5</v>
      </c>
      <c r="K453" s="41">
        <v>2613</v>
      </c>
      <c r="L453" s="52">
        <v>586</v>
      </c>
    </row>
    <row r="454" spans="1:20" x14ac:dyDescent="0.25">
      <c r="A454" s="67" t="s">
        <v>797</v>
      </c>
      <c r="B454" s="40" t="s">
        <v>451</v>
      </c>
      <c r="C454" s="40" t="s">
        <v>273</v>
      </c>
      <c r="D454" s="40" t="s">
        <v>4</v>
      </c>
      <c r="E454" s="41">
        <v>33</v>
      </c>
      <c r="F454" s="41">
        <v>6</v>
      </c>
      <c r="G454" s="41">
        <v>20</v>
      </c>
      <c r="H454" s="41">
        <v>20</v>
      </c>
      <c r="I454" s="41">
        <v>33</v>
      </c>
      <c r="J454" s="41">
        <v>7</v>
      </c>
      <c r="K454" s="41">
        <v>608</v>
      </c>
      <c r="L454" s="52">
        <v>575</v>
      </c>
    </row>
    <row r="455" spans="1:20" x14ac:dyDescent="0.25">
      <c r="A455" s="68" t="s">
        <v>798</v>
      </c>
      <c r="B455" s="42" t="s">
        <v>451</v>
      </c>
      <c r="C455" s="42" t="s">
        <v>273</v>
      </c>
      <c r="D455" s="42" t="s">
        <v>4</v>
      </c>
      <c r="E455" s="43">
        <v>57</v>
      </c>
      <c r="F455" s="43">
        <v>6</v>
      </c>
      <c r="G455" s="43">
        <v>47</v>
      </c>
      <c r="H455" s="43">
        <v>88</v>
      </c>
      <c r="I455" s="43">
        <v>71</v>
      </c>
      <c r="J455" s="43">
        <v>19</v>
      </c>
      <c r="K455" s="43">
        <v>3516</v>
      </c>
      <c r="L455" s="53">
        <v>893</v>
      </c>
    </row>
    <row r="456" spans="1:20" x14ac:dyDescent="0.25">
      <c r="A456" s="67" t="s">
        <v>799</v>
      </c>
      <c r="B456" s="40" t="s">
        <v>451</v>
      </c>
      <c r="C456" s="40" t="s">
        <v>273</v>
      </c>
      <c r="D456" s="40" t="s">
        <v>4</v>
      </c>
      <c r="E456" s="41">
        <v>38</v>
      </c>
      <c r="F456" s="41">
        <v>6</v>
      </c>
      <c r="G456" s="41">
        <v>6</v>
      </c>
      <c r="H456" s="41">
        <v>33</v>
      </c>
      <c r="I456" s="41">
        <v>35</v>
      </c>
      <c r="J456" s="41">
        <v>9</v>
      </c>
      <c r="K456" s="41">
        <v>4295</v>
      </c>
      <c r="L456" s="52">
        <v>707</v>
      </c>
    </row>
    <row r="457" spans="1:20" x14ac:dyDescent="0.25">
      <c r="A457" s="68" t="s">
        <v>800</v>
      </c>
      <c r="B457" s="42" t="s">
        <v>451</v>
      </c>
      <c r="C457" s="42" t="s">
        <v>273</v>
      </c>
      <c r="D457" s="42" t="s">
        <v>4</v>
      </c>
      <c r="E457" s="43">
        <v>45</v>
      </c>
      <c r="F457" s="43">
        <v>6</v>
      </c>
      <c r="G457" s="43">
        <v>27</v>
      </c>
      <c r="H457" s="43">
        <v>125</v>
      </c>
      <c r="I457" s="43">
        <v>78</v>
      </c>
      <c r="J457" s="43">
        <v>4</v>
      </c>
      <c r="K457" s="43">
        <v>2691</v>
      </c>
      <c r="L457" s="53">
        <v>705</v>
      </c>
    </row>
    <row r="458" spans="1:20" x14ac:dyDescent="0.25">
      <c r="A458" s="68" t="s">
        <v>802</v>
      </c>
      <c r="B458" s="42" t="s">
        <v>451</v>
      </c>
      <c r="C458" s="42" t="s">
        <v>273</v>
      </c>
      <c r="D458" s="42" t="s">
        <v>4</v>
      </c>
      <c r="E458" s="43">
        <v>26</v>
      </c>
      <c r="F458" s="43">
        <v>5</v>
      </c>
      <c r="G458" s="43">
        <v>2</v>
      </c>
      <c r="H458" s="43">
        <v>32</v>
      </c>
      <c r="I458" s="43">
        <v>51</v>
      </c>
      <c r="J458" s="43">
        <v>5</v>
      </c>
      <c r="K458" s="43">
        <v>1897</v>
      </c>
      <c r="L458" s="53">
        <v>289</v>
      </c>
    </row>
    <row r="459" spans="1:20" x14ac:dyDescent="0.25">
      <c r="A459" s="67" t="s">
        <v>805</v>
      </c>
      <c r="B459" s="40" t="s">
        <v>451</v>
      </c>
      <c r="C459" s="40" t="s">
        <v>273</v>
      </c>
      <c r="D459" s="40" t="s">
        <v>4</v>
      </c>
      <c r="E459" s="41">
        <v>52</v>
      </c>
      <c r="F459" s="41">
        <v>5</v>
      </c>
      <c r="G459" s="41">
        <v>35</v>
      </c>
      <c r="H459" s="41">
        <v>98</v>
      </c>
      <c r="I459" s="41">
        <v>56</v>
      </c>
      <c r="J459" s="41">
        <v>9</v>
      </c>
      <c r="K459" s="41">
        <v>7265</v>
      </c>
      <c r="L459" s="52">
        <v>895</v>
      </c>
    </row>
    <row r="460" spans="1:20" x14ac:dyDescent="0.25">
      <c r="A460" s="67" t="s">
        <v>810</v>
      </c>
      <c r="B460" s="40" t="s">
        <v>451</v>
      </c>
      <c r="C460" s="40" t="s">
        <v>273</v>
      </c>
      <c r="D460" s="40" t="s">
        <v>4</v>
      </c>
      <c r="E460" s="41">
        <v>33</v>
      </c>
      <c r="F460" s="41">
        <v>5</v>
      </c>
      <c r="G460" s="41">
        <v>12</v>
      </c>
      <c r="H460" s="41">
        <v>51</v>
      </c>
      <c r="I460" s="41">
        <v>25</v>
      </c>
      <c r="J460" s="41">
        <v>2</v>
      </c>
      <c r="K460" s="41">
        <v>212</v>
      </c>
      <c r="L460" s="52">
        <v>436</v>
      </c>
      <c r="M460"/>
      <c r="N460" s="26"/>
      <c r="O460" s="26"/>
      <c r="P460" s="26"/>
      <c r="Q460" s="26"/>
      <c r="R460" s="26"/>
      <c r="S460" s="26"/>
      <c r="T460" s="26"/>
    </row>
    <row r="461" spans="1:20" x14ac:dyDescent="0.25">
      <c r="A461" s="68" t="s">
        <v>812</v>
      </c>
      <c r="B461" s="42" t="s">
        <v>451</v>
      </c>
      <c r="C461" s="42" t="s">
        <v>273</v>
      </c>
      <c r="D461" s="42" t="s">
        <v>4</v>
      </c>
      <c r="E461" s="43">
        <v>37</v>
      </c>
      <c r="F461" s="43">
        <v>5</v>
      </c>
      <c r="G461" s="43">
        <v>10</v>
      </c>
      <c r="H461" s="43">
        <v>86</v>
      </c>
      <c r="I461" s="43">
        <v>38</v>
      </c>
      <c r="J461" s="43">
        <v>13</v>
      </c>
      <c r="K461" s="43">
        <v>163</v>
      </c>
      <c r="L461" s="53">
        <v>617</v>
      </c>
      <c r="M461"/>
      <c r="N461" s="26"/>
      <c r="O461" s="26"/>
      <c r="P461" s="26"/>
      <c r="Q461" s="26"/>
      <c r="R461" s="26"/>
      <c r="S461" s="26"/>
      <c r="T461" s="26"/>
    </row>
    <row r="462" spans="1:20" hidden="1" x14ac:dyDescent="0.25">
      <c r="A462" s="67" t="s">
        <v>814</v>
      </c>
      <c r="B462" s="40" t="s">
        <v>451</v>
      </c>
      <c r="C462" s="40" t="s">
        <v>273</v>
      </c>
      <c r="D462" s="40" t="s">
        <v>4</v>
      </c>
      <c r="E462" s="41">
        <v>19</v>
      </c>
      <c r="F462" s="41">
        <v>5</v>
      </c>
      <c r="G462" s="41">
        <v>10</v>
      </c>
      <c r="H462" s="41">
        <v>11</v>
      </c>
      <c r="I462" s="41">
        <v>19</v>
      </c>
      <c r="J462" s="41">
        <v>8</v>
      </c>
      <c r="K462" s="41">
        <v>603</v>
      </c>
      <c r="L462" s="52">
        <v>346</v>
      </c>
    </row>
    <row r="463" spans="1:20" x14ac:dyDescent="0.25">
      <c r="A463" s="68" t="s">
        <v>391</v>
      </c>
      <c r="B463" s="42" t="s">
        <v>31</v>
      </c>
      <c r="C463" s="42" t="s">
        <v>273</v>
      </c>
      <c r="D463" s="42" t="s">
        <v>4</v>
      </c>
      <c r="E463" s="43">
        <v>21</v>
      </c>
      <c r="F463" s="43">
        <v>5</v>
      </c>
      <c r="G463" s="43">
        <v>6</v>
      </c>
      <c r="H463" s="43">
        <v>60</v>
      </c>
      <c r="I463" s="43">
        <v>39</v>
      </c>
      <c r="J463" s="43">
        <v>6</v>
      </c>
      <c r="K463" s="43">
        <v>2677</v>
      </c>
      <c r="L463" s="53">
        <v>359</v>
      </c>
      <c r="M463"/>
      <c r="N463" s="26"/>
      <c r="O463" s="26"/>
      <c r="P463" s="26"/>
      <c r="Q463" s="26"/>
      <c r="R463" s="26"/>
      <c r="S463" s="26"/>
      <c r="T463" s="26"/>
    </row>
    <row r="464" spans="1:20" x14ac:dyDescent="0.25">
      <c r="A464" s="67" t="s">
        <v>815</v>
      </c>
      <c r="B464" s="40" t="s">
        <v>451</v>
      </c>
      <c r="C464" s="40" t="s">
        <v>273</v>
      </c>
      <c r="D464" s="40" t="s">
        <v>4</v>
      </c>
      <c r="E464" s="41">
        <v>51</v>
      </c>
      <c r="F464" s="41">
        <v>5</v>
      </c>
      <c r="G464" s="41">
        <v>56</v>
      </c>
      <c r="H464" s="41">
        <v>89</v>
      </c>
      <c r="I464" s="41">
        <v>69</v>
      </c>
      <c r="J464" s="41">
        <v>16</v>
      </c>
      <c r="K464" s="41">
        <v>7510</v>
      </c>
      <c r="L464" s="52">
        <v>899</v>
      </c>
    </row>
    <row r="465" spans="1:20" hidden="1" x14ac:dyDescent="0.25">
      <c r="A465" s="68" t="s">
        <v>816</v>
      </c>
      <c r="B465" s="42" t="s">
        <v>451</v>
      </c>
      <c r="C465" s="42" t="s">
        <v>273</v>
      </c>
      <c r="D465" s="42" t="s">
        <v>4</v>
      </c>
      <c r="E465" s="43">
        <v>17</v>
      </c>
      <c r="F465" s="43">
        <v>5</v>
      </c>
      <c r="G465" s="43">
        <v>4</v>
      </c>
      <c r="H465" s="43">
        <v>6</v>
      </c>
      <c r="I465" s="43">
        <v>18</v>
      </c>
      <c r="J465" s="43">
        <v>7</v>
      </c>
      <c r="K465" s="43">
        <v>94</v>
      </c>
      <c r="L465" s="53">
        <v>243</v>
      </c>
    </row>
    <row r="466" spans="1:20" x14ac:dyDescent="0.25">
      <c r="A466" s="67" t="s">
        <v>817</v>
      </c>
      <c r="B466" s="40" t="s">
        <v>451</v>
      </c>
      <c r="C466" s="40" t="s">
        <v>273</v>
      </c>
      <c r="D466" s="40" t="s">
        <v>4</v>
      </c>
      <c r="E466" s="41">
        <v>53</v>
      </c>
      <c r="F466" s="41">
        <v>5</v>
      </c>
      <c r="G466" s="41">
        <v>89</v>
      </c>
      <c r="H466" s="41">
        <v>212</v>
      </c>
      <c r="I466" s="41">
        <v>93</v>
      </c>
      <c r="J466" s="41">
        <v>14</v>
      </c>
      <c r="K466" s="41">
        <v>4683</v>
      </c>
      <c r="L466" s="52">
        <v>825</v>
      </c>
    </row>
    <row r="467" spans="1:20" x14ac:dyDescent="0.25">
      <c r="A467" s="68" t="s">
        <v>818</v>
      </c>
      <c r="B467" s="42" t="s">
        <v>451</v>
      </c>
      <c r="C467" s="42" t="s">
        <v>273</v>
      </c>
      <c r="D467" s="42" t="s">
        <v>4</v>
      </c>
      <c r="E467" s="43">
        <v>24</v>
      </c>
      <c r="F467" s="43">
        <v>5</v>
      </c>
      <c r="G467" s="43">
        <v>12</v>
      </c>
      <c r="H467" s="43">
        <v>21</v>
      </c>
      <c r="I467" s="43">
        <v>21</v>
      </c>
      <c r="J467" s="43">
        <v>11</v>
      </c>
      <c r="K467" s="43">
        <v>2061</v>
      </c>
      <c r="L467" s="53">
        <v>365</v>
      </c>
      <c r="M467"/>
      <c r="N467" s="26"/>
      <c r="O467" s="26"/>
      <c r="P467" s="26"/>
      <c r="Q467" s="26"/>
      <c r="R467" s="26"/>
      <c r="S467" s="26"/>
      <c r="T467" s="26"/>
    </row>
    <row r="468" spans="1:20" hidden="1" x14ac:dyDescent="0.25">
      <c r="A468" s="68" t="s">
        <v>820</v>
      </c>
      <c r="B468" s="42" t="s">
        <v>451</v>
      </c>
      <c r="C468" s="42" t="s">
        <v>273</v>
      </c>
      <c r="D468" s="42" t="s">
        <v>4</v>
      </c>
      <c r="E468" s="43">
        <v>14</v>
      </c>
      <c r="F468" s="43">
        <v>5</v>
      </c>
      <c r="G468" s="43">
        <v>10</v>
      </c>
      <c r="H468" s="43">
        <v>27</v>
      </c>
      <c r="I468" s="43">
        <v>16</v>
      </c>
      <c r="J468" s="43">
        <v>6</v>
      </c>
      <c r="K468" s="43">
        <v>1582</v>
      </c>
      <c r="L468" s="53">
        <v>223</v>
      </c>
      <c r="M468"/>
      <c r="N468" s="26"/>
      <c r="O468" s="26"/>
      <c r="P468" s="26"/>
      <c r="Q468" s="26"/>
      <c r="R468" s="26"/>
      <c r="S468" s="26"/>
      <c r="T468" s="26"/>
    </row>
    <row r="469" spans="1:20" x14ac:dyDescent="0.25">
      <c r="A469" s="67" t="s">
        <v>821</v>
      </c>
      <c r="B469" s="40" t="s">
        <v>451</v>
      </c>
      <c r="C469" s="40" t="s">
        <v>273</v>
      </c>
      <c r="D469" s="40" t="s">
        <v>4</v>
      </c>
      <c r="E469" s="41">
        <v>57</v>
      </c>
      <c r="F469" s="41">
        <v>5</v>
      </c>
      <c r="G469" s="41">
        <v>28</v>
      </c>
      <c r="H469" s="41">
        <v>38</v>
      </c>
      <c r="I469" s="41">
        <v>61</v>
      </c>
      <c r="J469" s="41">
        <v>12</v>
      </c>
      <c r="K469" s="41">
        <v>5732</v>
      </c>
      <c r="L469" s="52">
        <v>915</v>
      </c>
      <c r="M469"/>
      <c r="N469" s="26"/>
      <c r="O469" s="26"/>
      <c r="P469" s="26"/>
      <c r="Q469" s="26"/>
      <c r="R469" s="26"/>
      <c r="S469" s="26"/>
      <c r="T469" s="26"/>
    </row>
    <row r="470" spans="1:20" x14ac:dyDescent="0.25">
      <c r="A470" s="67" t="s">
        <v>823</v>
      </c>
      <c r="B470" s="40" t="s">
        <v>451</v>
      </c>
      <c r="C470" s="40" t="s">
        <v>273</v>
      </c>
      <c r="D470" s="40" t="s">
        <v>4</v>
      </c>
      <c r="E470" s="41">
        <v>25</v>
      </c>
      <c r="F470" s="41">
        <v>5</v>
      </c>
      <c r="G470" s="41">
        <v>6</v>
      </c>
      <c r="H470" s="41">
        <v>16</v>
      </c>
      <c r="I470" s="41">
        <v>21</v>
      </c>
      <c r="J470" s="41">
        <v>4</v>
      </c>
      <c r="K470" s="41">
        <v>34</v>
      </c>
      <c r="L470" s="52">
        <v>337</v>
      </c>
    </row>
    <row r="471" spans="1:20" x14ac:dyDescent="0.25">
      <c r="A471" s="68" t="s">
        <v>824</v>
      </c>
      <c r="B471" s="42" t="s">
        <v>451</v>
      </c>
      <c r="C471" s="42" t="s">
        <v>273</v>
      </c>
      <c r="D471" s="42" t="s">
        <v>4</v>
      </c>
      <c r="E471" s="43">
        <v>49</v>
      </c>
      <c r="F471" s="43">
        <v>5</v>
      </c>
      <c r="G471" s="43">
        <v>16</v>
      </c>
      <c r="H471" s="43">
        <v>41</v>
      </c>
      <c r="I471" s="43">
        <v>59</v>
      </c>
      <c r="J471" s="43">
        <v>10</v>
      </c>
      <c r="K471" s="43">
        <v>3628</v>
      </c>
      <c r="L471" s="53">
        <v>839</v>
      </c>
    </row>
    <row r="472" spans="1:20" x14ac:dyDescent="0.25">
      <c r="A472" s="67" t="s">
        <v>827</v>
      </c>
      <c r="B472" s="40" t="s">
        <v>451</v>
      </c>
      <c r="C472" s="40" t="s">
        <v>273</v>
      </c>
      <c r="D472" s="40" t="s">
        <v>4</v>
      </c>
      <c r="E472" s="41">
        <v>61</v>
      </c>
      <c r="F472" s="41">
        <v>4</v>
      </c>
      <c r="G472" s="41">
        <v>17</v>
      </c>
      <c r="H472" s="41">
        <v>91</v>
      </c>
      <c r="I472" s="41">
        <v>74</v>
      </c>
      <c r="J472" s="41">
        <v>12</v>
      </c>
      <c r="K472" s="41">
        <v>4330</v>
      </c>
      <c r="L472" s="52">
        <v>976</v>
      </c>
    </row>
    <row r="473" spans="1:20" x14ac:dyDescent="0.25">
      <c r="A473" s="67" t="s">
        <v>829</v>
      </c>
      <c r="B473" s="40" t="s">
        <v>451</v>
      </c>
      <c r="C473" s="40" t="s">
        <v>273</v>
      </c>
      <c r="D473" s="40" t="s">
        <v>4</v>
      </c>
      <c r="E473" s="41">
        <v>39</v>
      </c>
      <c r="F473" s="41">
        <v>4</v>
      </c>
      <c r="G473" s="41">
        <v>25</v>
      </c>
      <c r="H473" s="41">
        <v>63</v>
      </c>
      <c r="I473" s="41">
        <v>40</v>
      </c>
      <c r="J473" s="41">
        <v>7</v>
      </c>
      <c r="K473" s="41">
        <v>4163</v>
      </c>
      <c r="L473" s="52">
        <v>579</v>
      </c>
      <c r="M473"/>
      <c r="N473" s="26"/>
      <c r="O473" s="26"/>
      <c r="P473" s="26"/>
      <c r="Q473" s="26"/>
      <c r="R473" s="26"/>
      <c r="S473" s="26"/>
      <c r="T473" s="26"/>
    </row>
    <row r="474" spans="1:20" x14ac:dyDescent="0.25">
      <c r="A474" s="67" t="s">
        <v>412</v>
      </c>
      <c r="B474" s="40" t="s">
        <v>41</v>
      </c>
      <c r="C474" s="40" t="s">
        <v>273</v>
      </c>
      <c r="D474" s="40" t="s">
        <v>4</v>
      </c>
      <c r="E474" s="41">
        <v>30</v>
      </c>
      <c r="F474" s="41">
        <v>4</v>
      </c>
      <c r="G474" s="41">
        <v>2</v>
      </c>
      <c r="H474" s="41">
        <v>10</v>
      </c>
      <c r="I474" s="41">
        <v>30</v>
      </c>
      <c r="J474" s="41">
        <v>3</v>
      </c>
      <c r="K474" s="41">
        <v>34</v>
      </c>
      <c r="L474" s="52">
        <v>418</v>
      </c>
      <c r="M474"/>
      <c r="N474" s="26"/>
      <c r="O474" s="26"/>
      <c r="P474" s="26"/>
      <c r="Q474" s="26"/>
      <c r="R474" s="26"/>
      <c r="S474" s="26"/>
      <c r="T474" s="26"/>
    </row>
    <row r="475" spans="1:20" x14ac:dyDescent="0.25">
      <c r="A475" s="68" t="s">
        <v>834</v>
      </c>
      <c r="B475" s="42" t="s">
        <v>451</v>
      </c>
      <c r="C475" s="42" t="s">
        <v>273</v>
      </c>
      <c r="D475" s="42" t="s">
        <v>4</v>
      </c>
      <c r="E475" s="43">
        <v>28</v>
      </c>
      <c r="F475" s="43">
        <v>4</v>
      </c>
      <c r="G475" s="43">
        <v>12</v>
      </c>
      <c r="H475" s="43">
        <v>32</v>
      </c>
      <c r="I475" s="43">
        <v>29</v>
      </c>
      <c r="J475" s="43">
        <v>11</v>
      </c>
      <c r="K475" s="43">
        <v>3368</v>
      </c>
      <c r="L475" s="53">
        <v>407</v>
      </c>
      <c r="M475"/>
      <c r="N475" s="26"/>
      <c r="O475" s="26"/>
      <c r="P475" s="26"/>
      <c r="Q475" s="26"/>
      <c r="R475" s="26"/>
      <c r="S475" s="26"/>
      <c r="T475" s="26"/>
    </row>
    <row r="476" spans="1:20" x14ac:dyDescent="0.25">
      <c r="A476" s="67" t="s">
        <v>835</v>
      </c>
      <c r="B476" s="40" t="s">
        <v>451</v>
      </c>
      <c r="C476" s="40" t="s">
        <v>273</v>
      </c>
      <c r="D476" s="40" t="s">
        <v>4</v>
      </c>
      <c r="E476" s="41">
        <v>22</v>
      </c>
      <c r="F476" s="41">
        <v>4</v>
      </c>
      <c r="G476" s="41">
        <v>8</v>
      </c>
      <c r="H476" s="41">
        <v>61</v>
      </c>
      <c r="I476" s="41">
        <v>38</v>
      </c>
      <c r="J476" s="41">
        <v>7</v>
      </c>
      <c r="K476" s="41">
        <v>3356</v>
      </c>
      <c r="L476" s="52">
        <v>353</v>
      </c>
      <c r="M476"/>
      <c r="N476" s="26"/>
      <c r="O476" s="26"/>
      <c r="P476" s="26"/>
      <c r="Q476" s="26"/>
      <c r="R476" s="26"/>
      <c r="S476" s="26"/>
      <c r="T476" s="26"/>
    </row>
    <row r="477" spans="1:20" x14ac:dyDescent="0.25">
      <c r="A477" s="68" t="s">
        <v>836</v>
      </c>
      <c r="B477" s="42" t="s">
        <v>451</v>
      </c>
      <c r="C477" s="42" t="s">
        <v>273</v>
      </c>
      <c r="D477" s="42" t="s">
        <v>4</v>
      </c>
      <c r="E477" s="43">
        <v>39</v>
      </c>
      <c r="F477" s="43">
        <v>4</v>
      </c>
      <c r="G477" s="43">
        <v>16</v>
      </c>
      <c r="H477" s="43">
        <v>80</v>
      </c>
      <c r="I477" s="43">
        <v>43</v>
      </c>
      <c r="J477" s="43">
        <v>9</v>
      </c>
      <c r="K477" s="43">
        <v>1900</v>
      </c>
      <c r="L477" s="53">
        <v>650</v>
      </c>
      <c r="M477"/>
      <c r="N477" s="26"/>
      <c r="O477" s="26"/>
      <c r="P477" s="26"/>
      <c r="Q477" s="26"/>
      <c r="R477" s="26"/>
      <c r="S477" s="26"/>
      <c r="T477" s="26"/>
    </row>
    <row r="478" spans="1:20" x14ac:dyDescent="0.25">
      <c r="A478" s="67" t="s">
        <v>837</v>
      </c>
      <c r="B478" s="40" t="s">
        <v>451</v>
      </c>
      <c r="C478" s="40" t="s">
        <v>273</v>
      </c>
      <c r="D478" s="40" t="s">
        <v>4</v>
      </c>
      <c r="E478" s="41">
        <v>26</v>
      </c>
      <c r="F478" s="41">
        <v>4</v>
      </c>
      <c r="G478" s="41">
        <v>8</v>
      </c>
      <c r="H478" s="41">
        <v>47</v>
      </c>
      <c r="I478" s="41">
        <v>18</v>
      </c>
      <c r="J478" s="41">
        <v>6</v>
      </c>
      <c r="K478" s="41">
        <v>181</v>
      </c>
      <c r="L478" s="52">
        <v>417</v>
      </c>
    </row>
    <row r="479" spans="1:20" x14ac:dyDescent="0.25">
      <c r="A479" s="68" t="s">
        <v>841</v>
      </c>
      <c r="B479" s="42" t="s">
        <v>451</v>
      </c>
      <c r="C479" s="42" t="s">
        <v>273</v>
      </c>
      <c r="D479" s="42" t="s">
        <v>4</v>
      </c>
      <c r="E479" s="43">
        <v>24</v>
      </c>
      <c r="F479" s="43">
        <v>4</v>
      </c>
      <c r="G479" s="43">
        <v>6</v>
      </c>
      <c r="H479" s="43">
        <v>17</v>
      </c>
      <c r="I479" s="43">
        <v>21</v>
      </c>
      <c r="J479" s="43">
        <v>6</v>
      </c>
      <c r="K479" s="43">
        <v>1895</v>
      </c>
      <c r="L479" s="53">
        <v>396</v>
      </c>
    </row>
    <row r="480" spans="1:20" x14ac:dyDescent="0.25">
      <c r="A480" s="67" t="s">
        <v>842</v>
      </c>
      <c r="B480" s="40" t="s">
        <v>451</v>
      </c>
      <c r="C480" s="40" t="s">
        <v>273</v>
      </c>
      <c r="D480" s="40" t="s">
        <v>4</v>
      </c>
      <c r="E480" s="41">
        <v>41</v>
      </c>
      <c r="F480" s="41">
        <v>4</v>
      </c>
      <c r="G480" s="41">
        <v>13</v>
      </c>
      <c r="H480" s="41">
        <v>150</v>
      </c>
      <c r="I480" s="41">
        <v>61</v>
      </c>
      <c r="J480" s="41">
        <v>6</v>
      </c>
      <c r="K480" s="41">
        <v>593</v>
      </c>
      <c r="L480" s="52">
        <v>563</v>
      </c>
      <c r="M480"/>
      <c r="N480" s="26"/>
      <c r="O480" s="26"/>
      <c r="P480" s="26"/>
      <c r="Q480" s="26"/>
      <c r="R480" s="26"/>
      <c r="S480" s="26"/>
      <c r="T480" s="26"/>
    </row>
    <row r="481" spans="1:20" x14ac:dyDescent="0.25">
      <c r="A481" s="68" t="s">
        <v>843</v>
      </c>
      <c r="B481" s="42" t="s">
        <v>451</v>
      </c>
      <c r="C481" s="42" t="s">
        <v>273</v>
      </c>
      <c r="D481" s="42" t="s">
        <v>4</v>
      </c>
      <c r="E481" s="43">
        <v>40</v>
      </c>
      <c r="F481" s="43">
        <v>4</v>
      </c>
      <c r="G481" s="43">
        <v>33</v>
      </c>
      <c r="H481" s="43">
        <v>40</v>
      </c>
      <c r="I481" s="43">
        <v>71</v>
      </c>
      <c r="J481" s="43">
        <v>9</v>
      </c>
      <c r="K481" s="43">
        <v>5427</v>
      </c>
      <c r="L481" s="53">
        <v>740</v>
      </c>
    </row>
    <row r="482" spans="1:20" x14ac:dyDescent="0.25">
      <c r="A482" s="67" t="s">
        <v>396</v>
      </c>
      <c r="B482" s="40" t="s">
        <v>37</v>
      </c>
      <c r="C482" s="40" t="s">
        <v>273</v>
      </c>
      <c r="D482" s="40" t="s">
        <v>4</v>
      </c>
      <c r="E482" s="41">
        <v>29</v>
      </c>
      <c r="F482" s="41">
        <v>4</v>
      </c>
      <c r="G482" s="41">
        <v>10</v>
      </c>
      <c r="H482" s="41">
        <v>16</v>
      </c>
      <c r="I482" s="41">
        <v>31</v>
      </c>
      <c r="J482" s="41">
        <v>4</v>
      </c>
      <c r="K482" s="41">
        <v>422</v>
      </c>
      <c r="L482" s="52">
        <v>398</v>
      </c>
    </row>
    <row r="483" spans="1:20" x14ac:dyDescent="0.25">
      <c r="A483" s="68" t="s">
        <v>844</v>
      </c>
      <c r="B483" s="42" t="s">
        <v>451</v>
      </c>
      <c r="C483" s="42" t="s">
        <v>273</v>
      </c>
      <c r="D483" s="42" t="s">
        <v>4</v>
      </c>
      <c r="E483" s="43">
        <v>26</v>
      </c>
      <c r="F483" s="43">
        <v>4</v>
      </c>
      <c r="G483" s="43">
        <v>10</v>
      </c>
      <c r="H483" s="43">
        <v>31</v>
      </c>
      <c r="I483" s="43">
        <v>44</v>
      </c>
      <c r="J483" s="43">
        <v>3</v>
      </c>
      <c r="K483" s="43">
        <v>1642</v>
      </c>
      <c r="L483" s="53">
        <v>368</v>
      </c>
      <c r="M483"/>
      <c r="N483" s="26"/>
      <c r="O483" s="26"/>
      <c r="P483" s="26"/>
      <c r="Q483" s="26"/>
      <c r="R483" s="26"/>
      <c r="S483" s="26"/>
      <c r="T483" s="26"/>
    </row>
    <row r="484" spans="1:20" x14ac:dyDescent="0.25">
      <c r="A484" s="67" t="s">
        <v>401</v>
      </c>
      <c r="B484" s="40" t="s">
        <v>35</v>
      </c>
      <c r="C484" s="40" t="s">
        <v>273</v>
      </c>
      <c r="D484" s="40" t="s">
        <v>4</v>
      </c>
      <c r="E484" s="41">
        <v>24</v>
      </c>
      <c r="F484" s="41">
        <v>3</v>
      </c>
      <c r="G484" s="41">
        <v>12</v>
      </c>
      <c r="H484" s="41">
        <v>21</v>
      </c>
      <c r="I484" s="41">
        <v>43</v>
      </c>
      <c r="J484" s="41">
        <v>9</v>
      </c>
      <c r="K484" s="41">
        <v>1882</v>
      </c>
      <c r="L484" s="52">
        <v>372</v>
      </c>
    </row>
    <row r="485" spans="1:20" hidden="1" x14ac:dyDescent="0.25">
      <c r="A485" s="68" t="s">
        <v>334</v>
      </c>
      <c r="B485" s="42" t="s">
        <v>37</v>
      </c>
      <c r="C485" s="42" t="s">
        <v>273</v>
      </c>
      <c r="D485" s="42" t="s">
        <v>4</v>
      </c>
      <c r="E485" s="43">
        <v>19</v>
      </c>
      <c r="F485" s="43">
        <v>3</v>
      </c>
      <c r="G485" s="43">
        <v>13</v>
      </c>
      <c r="H485" s="43">
        <v>32</v>
      </c>
      <c r="I485" s="43">
        <v>30</v>
      </c>
      <c r="J485" s="43">
        <v>5</v>
      </c>
      <c r="K485" s="43">
        <v>1529</v>
      </c>
      <c r="L485" s="53">
        <v>323</v>
      </c>
    </row>
    <row r="486" spans="1:20" hidden="1" x14ac:dyDescent="0.25">
      <c r="A486" s="67" t="s">
        <v>439</v>
      </c>
      <c r="B486" s="40" t="s">
        <v>41</v>
      </c>
      <c r="C486" s="40" t="s">
        <v>273</v>
      </c>
      <c r="D486" s="40" t="s">
        <v>4</v>
      </c>
      <c r="E486" s="41">
        <v>5</v>
      </c>
      <c r="F486" s="41">
        <v>3</v>
      </c>
      <c r="G486" s="41">
        <v>2</v>
      </c>
      <c r="H486" s="41">
        <v>1</v>
      </c>
      <c r="I486" s="41">
        <v>1</v>
      </c>
      <c r="J486" s="41">
        <v>3</v>
      </c>
      <c r="K486" s="41">
        <v>0</v>
      </c>
      <c r="L486" s="52">
        <v>90</v>
      </c>
      <c r="M486"/>
      <c r="N486" s="26"/>
      <c r="O486" s="26"/>
      <c r="P486" s="26"/>
      <c r="Q486" s="26"/>
      <c r="R486" s="26"/>
      <c r="S486" s="26"/>
      <c r="T486" s="26"/>
    </row>
    <row r="487" spans="1:20" x14ac:dyDescent="0.25">
      <c r="A487" s="68" t="s">
        <v>855</v>
      </c>
      <c r="B487" s="42" t="s">
        <v>451</v>
      </c>
      <c r="C487" s="42" t="s">
        <v>273</v>
      </c>
      <c r="D487" s="42" t="s">
        <v>4</v>
      </c>
      <c r="E487" s="43">
        <v>36</v>
      </c>
      <c r="F487" s="43">
        <v>3</v>
      </c>
      <c r="G487" s="43">
        <v>4</v>
      </c>
      <c r="H487" s="43">
        <v>31</v>
      </c>
      <c r="I487" s="43">
        <v>53</v>
      </c>
      <c r="J487" s="43">
        <v>7</v>
      </c>
      <c r="K487" s="43">
        <v>3464</v>
      </c>
      <c r="L487" s="53">
        <v>530</v>
      </c>
    </row>
    <row r="488" spans="1:20" x14ac:dyDescent="0.25">
      <c r="A488" s="68" t="s">
        <v>857</v>
      </c>
      <c r="B488" s="42" t="s">
        <v>451</v>
      </c>
      <c r="C488" s="42" t="s">
        <v>273</v>
      </c>
      <c r="D488" s="42" t="s">
        <v>4</v>
      </c>
      <c r="E488" s="43">
        <v>36</v>
      </c>
      <c r="F488" s="43">
        <v>3</v>
      </c>
      <c r="G488" s="43">
        <v>12</v>
      </c>
      <c r="H488" s="43">
        <v>80</v>
      </c>
      <c r="I488" s="43">
        <v>36</v>
      </c>
      <c r="J488" s="43">
        <v>6</v>
      </c>
      <c r="K488" s="43">
        <v>249</v>
      </c>
      <c r="L488" s="53">
        <v>429</v>
      </c>
      <c r="M488"/>
      <c r="N488" s="26"/>
      <c r="O488" s="26"/>
      <c r="P488" s="26"/>
      <c r="Q488" s="26"/>
      <c r="R488" s="26"/>
      <c r="S488" s="26"/>
      <c r="T488" s="26"/>
    </row>
    <row r="489" spans="1:20" hidden="1" x14ac:dyDescent="0.25">
      <c r="A489" s="67" t="s">
        <v>862</v>
      </c>
      <c r="B489" s="40" t="s">
        <v>451</v>
      </c>
      <c r="C489" s="40" t="s">
        <v>273</v>
      </c>
      <c r="D489" s="40" t="s">
        <v>4</v>
      </c>
      <c r="E489" s="41">
        <v>2</v>
      </c>
      <c r="F489" s="41">
        <v>2</v>
      </c>
      <c r="G489" s="41">
        <v>7</v>
      </c>
      <c r="H489" s="41">
        <v>4</v>
      </c>
      <c r="I489" s="41">
        <v>1</v>
      </c>
      <c r="J489" s="41">
        <v>0</v>
      </c>
      <c r="K489" s="41">
        <v>66</v>
      </c>
      <c r="L489" s="52">
        <v>28</v>
      </c>
      <c r="M489"/>
      <c r="N489" s="26"/>
      <c r="O489" s="26"/>
      <c r="P489" s="26"/>
      <c r="Q489" s="26"/>
      <c r="R489" s="26"/>
      <c r="S489" s="26"/>
      <c r="T489" s="26"/>
    </row>
    <row r="490" spans="1:20" hidden="1" x14ac:dyDescent="0.25">
      <c r="A490" s="67" t="s">
        <v>863</v>
      </c>
      <c r="B490" s="40" t="s">
        <v>451</v>
      </c>
      <c r="C490" s="40" t="s">
        <v>273</v>
      </c>
      <c r="D490" s="40" t="s">
        <v>4</v>
      </c>
      <c r="E490" s="41">
        <v>18</v>
      </c>
      <c r="F490" s="41">
        <v>2</v>
      </c>
      <c r="G490" s="41">
        <v>4</v>
      </c>
      <c r="H490" s="41">
        <v>40</v>
      </c>
      <c r="I490" s="41">
        <v>16</v>
      </c>
      <c r="J490" s="41">
        <v>7</v>
      </c>
      <c r="K490" s="41">
        <v>1385</v>
      </c>
      <c r="L490" s="52">
        <v>293</v>
      </c>
    </row>
    <row r="491" spans="1:20" x14ac:dyDescent="0.25">
      <c r="A491" s="68" t="s">
        <v>864</v>
      </c>
      <c r="B491" s="42" t="s">
        <v>451</v>
      </c>
      <c r="C491" s="42" t="s">
        <v>273</v>
      </c>
      <c r="D491" s="42" t="s">
        <v>4</v>
      </c>
      <c r="E491" s="43">
        <v>21</v>
      </c>
      <c r="F491" s="43">
        <v>2</v>
      </c>
      <c r="G491" s="43">
        <v>2</v>
      </c>
      <c r="H491" s="43">
        <v>42</v>
      </c>
      <c r="I491" s="43">
        <v>8</v>
      </c>
      <c r="J491" s="43">
        <v>7</v>
      </c>
      <c r="K491" s="43">
        <v>910</v>
      </c>
      <c r="L491" s="53">
        <v>323</v>
      </c>
    </row>
    <row r="492" spans="1:20" hidden="1" x14ac:dyDescent="0.25">
      <c r="A492" s="67" t="s">
        <v>431</v>
      </c>
      <c r="B492" s="40" t="s">
        <v>31</v>
      </c>
      <c r="C492" s="40" t="s">
        <v>273</v>
      </c>
      <c r="D492" s="40" t="s">
        <v>4</v>
      </c>
      <c r="E492" s="41">
        <v>19</v>
      </c>
      <c r="F492" s="41">
        <v>2</v>
      </c>
      <c r="G492" s="41">
        <v>8</v>
      </c>
      <c r="H492" s="41">
        <v>41</v>
      </c>
      <c r="I492" s="41">
        <v>13</v>
      </c>
      <c r="J492" s="41">
        <v>5</v>
      </c>
      <c r="K492" s="41">
        <v>1129</v>
      </c>
      <c r="L492" s="52">
        <v>253</v>
      </c>
      <c r="M492"/>
      <c r="N492" s="26"/>
      <c r="O492" s="26"/>
      <c r="P492" s="26"/>
      <c r="Q492" s="26"/>
      <c r="R492" s="26"/>
      <c r="S492" s="26"/>
      <c r="T492" s="26"/>
    </row>
    <row r="493" spans="1:20" hidden="1" x14ac:dyDescent="0.25">
      <c r="A493" s="68" t="s">
        <v>867</v>
      </c>
      <c r="B493" s="42" t="s">
        <v>451</v>
      </c>
      <c r="C493" s="42" t="s">
        <v>273</v>
      </c>
      <c r="D493" s="42" t="s">
        <v>4</v>
      </c>
      <c r="E493" s="43">
        <v>13</v>
      </c>
      <c r="F493" s="43">
        <v>2</v>
      </c>
      <c r="G493" s="43">
        <v>0</v>
      </c>
      <c r="H493" s="43">
        <v>17</v>
      </c>
      <c r="I493" s="43">
        <v>17</v>
      </c>
      <c r="J493" s="43">
        <v>3</v>
      </c>
      <c r="K493" s="43">
        <v>732</v>
      </c>
      <c r="L493" s="53">
        <v>182</v>
      </c>
    </row>
    <row r="494" spans="1:20" x14ac:dyDescent="0.25">
      <c r="A494" s="67" t="s">
        <v>869</v>
      </c>
      <c r="B494" s="40" t="s">
        <v>451</v>
      </c>
      <c r="C494" s="40" t="s">
        <v>273</v>
      </c>
      <c r="D494" s="40" t="s">
        <v>4</v>
      </c>
      <c r="E494" s="41">
        <v>20</v>
      </c>
      <c r="F494" s="41">
        <v>2</v>
      </c>
      <c r="G494" s="41">
        <v>8</v>
      </c>
      <c r="H494" s="41">
        <v>36</v>
      </c>
      <c r="I494" s="41">
        <v>20</v>
      </c>
      <c r="J494" s="41">
        <v>4</v>
      </c>
      <c r="K494" s="41">
        <v>1438</v>
      </c>
      <c r="L494" s="52">
        <v>262</v>
      </c>
      <c r="M494"/>
      <c r="N494" s="26"/>
      <c r="O494" s="26"/>
      <c r="P494" s="26"/>
      <c r="Q494" s="26"/>
      <c r="R494" s="26"/>
      <c r="S494" s="26"/>
      <c r="T494" s="26"/>
    </row>
    <row r="495" spans="1:20" x14ac:dyDescent="0.25">
      <c r="A495" s="67" t="s">
        <v>873</v>
      </c>
      <c r="B495" s="40" t="s">
        <v>451</v>
      </c>
      <c r="C495" s="40" t="s">
        <v>273</v>
      </c>
      <c r="D495" s="40" t="s">
        <v>4</v>
      </c>
      <c r="E495" s="41">
        <v>37</v>
      </c>
      <c r="F495" s="41">
        <v>2</v>
      </c>
      <c r="G495" s="41">
        <v>28</v>
      </c>
      <c r="H495" s="41">
        <v>80</v>
      </c>
      <c r="I495" s="41">
        <v>31</v>
      </c>
      <c r="J495" s="41">
        <v>12</v>
      </c>
      <c r="K495" s="41">
        <v>1813</v>
      </c>
      <c r="L495" s="52">
        <v>492</v>
      </c>
    </row>
    <row r="496" spans="1:20" x14ac:dyDescent="0.25">
      <c r="A496" s="68" t="s">
        <v>874</v>
      </c>
      <c r="B496" s="42" t="s">
        <v>451</v>
      </c>
      <c r="C496" s="42" t="s">
        <v>273</v>
      </c>
      <c r="D496" s="42" t="s">
        <v>4</v>
      </c>
      <c r="E496" s="43">
        <v>35</v>
      </c>
      <c r="F496" s="43">
        <v>2</v>
      </c>
      <c r="G496" s="43">
        <v>26</v>
      </c>
      <c r="H496" s="43">
        <v>116</v>
      </c>
      <c r="I496" s="43">
        <v>53</v>
      </c>
      <c r="J496" s="43">
        <v>9</v>
      </c>
      <c r="K496" s="43">
        <v>2708</v>
      </c>
      <c r="L496" s="53">
        <v>578</v>
      </c>
      <c r="M496"/>
      <c r="N496" s="26"/>
      <c r="O496" s="26"/>
      <c r="P496" s="26"/>
      <c r="Q496" s="26"/>
      <c r="R496" s="26"/>
      <c r="S496" s="26"/>
      <c r="T496" s="26"/>
    </row>
    <row r="497" spans="1:20" hidden="1" x14ac:dyDescent="0.25">
      <c r="A497" s="67" t="s">
        <v>875</v>
      </c>
      <c r="B497" s="40" t="s">
        <v>451</v>
      </c>
      <c r="C497" s="40" t="s">
        <v>273</v>
      </c>
      <c r="D497" s="40" t="s">
        <v>4</v>
      </c>
      <c r="E497" s="41">
        <v>18</v>
      </c>
      <c r="F497" s="41">
        <v>2</v>
      </c>
      <c r="G497" s="41">
        <v>4</v>
      </c>
      <c r="H497" s="41">
        <v>29</v>
      </c>
      <c r="I497" s="41">
        <v>45</v>
      </c>
      <c r="J497" s="41">
        <v>4</v>
      </c>
      <c r="K497" s="41">
        <v>2380</v>
      </c>
      <c r="L497" s="52">
        <v>357</v>
      </c>
    </row>
    <row r="498" spans="1:20" hidden="1" x14ac:dyDescent="0.25">
      <c r="A498" s="68" t="s">
        <v>878</v>
      </c>
      <c r="B498" s="42" t="s">
        <v>451</v>
      </c>
      <c r="C498" s="42" t="s">
        <v>273</v>
      </c>
      <c r="D498" s="42" t="s">
        <v>4</v>
      </c>
      <c r="E498" s="43">
        <v>14</v>
      </c>
      <c r="F498" s="43">
        <v>2</v>
      </c>
      <c r="G498" s="43">
        <v>4</v>
      </c>
      <c r="H498" s="43">
        <v>6</v>
      </c>
      <c r="I498" s="43">
        <v>9</v>
      </c>
      <c r="J498" s="43">
        <v>2</v>
      </c>
      <c r="K498" s="43">
        <v>1082</v>
      </c>
      <c r="L498" s="53">
        <v>220</v>
      </c>
      <c r="M498"/>
      <c r="N498" s="26"/>
      <c r="O498" s="26"/>
      <c r="P498" s="26"/>
      <c r="Q498" s="26"/>
      <c r="R498" s="26"/>
      <c r="S498" s="26"/>
      <c r="T498" s="26"/>
    </row>
    <row r="499" spans="1:20" x14ac:dyDescent="0.25">
      <c r="A499" s="67" t="s">
        <v>879</v>
      </c>
      <c r="B499" s="40" t="s">
        <v>451</v>
      </c>
      <c r="C499" s="40" t="s">
        <v>273</v>
      </c>
      <c r="D499" s="40" t="s">
        <v>4</v>
      </c>
      <c r="E499" s="41">
        <v>26</v>
      </c>
      <c r="F499" s="41">
        <v>2</v>
      </c>
      <c r="G499" s="41">
        <v>16</v>
      </c>
      <c r="H499" s="41">
        <v>105</v>
      </c>
      <c r="I499" s="41">
        <v>39</v>
      </c>
      <c r="J499" s="41">
        <v>2</v>
      </c>
      <c r="K499" s="41">
        <v>1912</v>
      </c>
      <c r="L499" s="52">
        <v>362</v>
      </c>
    </row>
    <row r="500" spans="1:20" x14ac:dyDescent="0.25">
      <c r="A500" s="68" t="s">
        <v>351</v>
      </c>
      <c r="B500" s="42" t="s">
        <v>37</v>
      </c>
      <c r="C500" s="42" t="s">
        <v>273</v>
      </c>
      <c r="D500" s="42" t="s">
        <v>4</v>
      </c>
      <c r="E500" s="43">
        <v>20</v>
      </c>
      <c r="F500" s="43">
        <v>2</v>
      </c>
      <c r="G500" s="43">
        <v>2</v>
      </c>
      <c r="H500" s="43">
        <v>10</v>
      </c>
      <c r="I500" s="43">
        <v>22</v>
      </c>
      <c r="J500" s="43">
        <v>1</v>
      </c>
      <c r="K500" s="43">
        <v>480</v>
      </c>
      <c r="L500" s="53">
        <v>230</v>
      </c>
    </row>
    <row r="501" spans="1:20" hidden="1" x14ac:dyDescent="0.25">
      <c r="A501" s="67" t="s">
        <v>883</v>
      </c>
      <c r="B501" s="40" t="s">
        <v>451</v>
      </c>
      <c r="C501" s="40" t="s">
        <v>273</v>
      </c>
      <c r="D501" s="40" t="s">
        <v>4</v>
      </c>
      <c r="E501" s="41">
        <v>5</v>
      </c>
      <c r="F501" s="41">
        <v>1</v>
      </c>
      <c r="G501" s="41">
        <v>6</v>
      </c>
      <c r="H501" s="41">
        <v>5</v>
      </c>
      <c r="I501" s="41">
        <v>3</v>
      </c>
      <c r="J501" s="41">
        <v>4</v>
      </c>
      <c r="K501" s="41">
        <v>272</v>
      </c>
      <c r="L501" s="52">
        <v>83</v>
      </c>
      <c r="M501"/>
      <c r="N501" s="26"/>
      <c r="O501" s="26"/>
      <c r="P501" s="26"/>
      <c r="Q501" s="26"/>
      <c r="R501" s="26"/>
      <c r="S501" s="26"/>
      <c r="T501" s="26"/>
    </row>
    <row r="502" spans="1:20" hidden="1" x14ac:dyDescent="0.25">
      <c r="A502" s="68" t="s">
        <v>440</v>
      </c>
      <c r="B502" s="42" t="s">
        <v>31</v>
      </c>
      <c r="C502" s="42" t="s">
        <v>273</v>
      </c>
      <c r="D502" s="42" t="s">
        <v>4</v>
      </c>
      <c r="E502" s="43">
        <v>4</v>
      </c>
      <c r="F502" s="43">
        <v>1</v>
      </c>
      <c r="G502" s="43">
        <v>0</v>
      </c>
      <c r="H502" s="43">
        <v>3</v>
      </c>
      <c r="I502" s="43">
        <v>6</v>
      </c>
      <c r="J502" s="43">
        <v>2</v>
      </c>
      <c r="K502" s="43">
        <v>53</v>
      </c>
      <c r="L502" s="53">
        <v>51</v>
      </c>
    </row>
    <row r="503" spans="1:20" hidden="1" x14ac:dyDescent="0.25">
      <c r="A503" s="68" t="s">
        <v>884</v>
      </c>
      <c r="B503" s="42" t="s">
        <v>451</v>
      </c>
      <c r="C503" s="42" t="s">
        <v>273</v>
      </c>
      <c r="D503" s="42" t="s">
        <v>4</v>
      </c>
      <c r="E503" s="43">
        <v>12</v>
      </c>
      <c r="F503" s="43">
        <v>1</v>
      </c>
      <c r="G503" s="43">
        <v>4</v>
      </c>
      <c r="H503" s="43">
        <v>13</v>
      </c>
      <c r="I503" s="43">
        <v>14</v>
      </c>
      <c r="J503" s="43">
        <v>3</v>
      </c>
      <c r="K503" s="43">
        <v>1810</v>
      </c>
      <c r="L503" s="53">
        <v>183</v>
      </c>
    </row>
    <row r="504" spans="1:20" hidden="1" x14ac:dyDescent="0.25">
      <c r="A504" s="67" t="s">
        <v>885</v>
      </c>
      <c r="B504" s="40" t="s">
        <v>451</v>
      </c>
      <c r="C504" s="40" t="s">
        <v>273</v>
      </c>
      <c r="D504" s="40" t="s">
        <v>4</v>
      </c>
      <c r="E504" s="41">
        <v>2</v>
      </c>
      <c r="F504" s="41">
        <v>1</v>
      </c>
      <c r="G504" s="41">
        <v>0</v>
      </c>
      <c r="H504" s="41">
        <v>1</v>
      </c>
      <c r="I504" s="41">
        <v>1</v>
      </c>
      <c r="J504" s="41">
        <v>0</v>
      </c>
      <c r="K504" s="41">
        <v>0</v>
      </c>
      <c r="L504" s="52">
        <v>21</v>
      </c>
      <c r="M504"/>
      <c r="N504" s="26"/>
      <c r="O504" s="26"/>
      <c r="P504" s="26"/>
      <c r="Q504" s="26"/>
      <c r="R504" s="26"/>
      <c r="S504" s="26"/>
      <c r="T504" s="26"/>
    </row>
    <row r="505" spans="1:20" hidden="1" x14ac:dyDescent="0.25">
      <c r="A505" s="68" t="s">
        <v>886</v>
      </c>
      <c r="B505" s="42" t="s">
        <v>451</v>
      </c>
      <c r="C505" s="42" t="s">
        <v>273</v>
      </c>
      <c r="D505" s="42" t="s">
        <v>4</v>
      </c>
      <c r="E505" s="43">
        <v>16</v>
      </c>
      <c r="F505" s="43">
        <v>1</v>
      </c>
      <c r="G505" s="43">
        <v>2</v>
      </c>
      <c r="H505" s="43">
        <v>15</v>
      </c>
      <c r="I505" s="43">
        <v>15</v>
      </c>
      <c r="J505" s="43">
        <v>4</v>
      </c>
      <c r="K505" s="43">
        <v>2059</v>
      </c>
      <c r="L505" s="53">
        <v>249</v>
      </c>
      <c r="M505"/>
      <c r="N505" s="26"/>
      <c r="O505" s="26"/>
      <c r="P505" s="26"/>
      <c r="Q505" s="26"/>
      <c r="R505" s="26"/>
      <c r="S505" s="26"/>
      <c r="T505" s="26"/>
    </row>
    <row r="506" spans="1:20" hidden="1" x14ac:dyDescent="0.25">
      <c r="A506" s="67" t="s">
        <v>888</v>
      </c>
      <c r="B506" s="40" t="s">
        <v>451</v>
      </c>
      <c r="C506" s="40" t="s">
        <v>273</v>
      </c>
      <c r="D506" s="40" t="s">
        <v>4</v>
      </c>
      <c r="E506" s="41">
        <v>17</v>
      </c>
      <c r="F506" s="41">
        <v>1</v>
      </c>
      <c r="G506" s="41">
        <v>8</v>
      </c>
      <c r="H506" s="41">
        <v>13</v>
      </c>
      <c r="I506" s="41">
        <v>23</v>
      </c>
      <c r="J506" s="41">
        <v>2</v>
      </c>
      <c r="K506" s="41">
        <v>1012</v>
      </c>
      <c r="L506" s="52">
        <v>216</v>
      </c>
    </row>
    <row r="507" spans="1:20" hidden="1" x14ac:dyDescent="0.25">
      <c r="A507" s="67" t="s">
        <v>408</v>
      </c>
      <c r="B507" s="40" t="s">
        <v>35</v>
      </c>
      <c r="C507" s="40" t="s">
        <v>273</v>
      </c>
      <c r="D507" s="40" t="s">
        <v>4</v>
      </c>
      <c r="E507" s="41">
        <v>7</v>
      </c>
      <c r="F507" s="41">
        <v>1</v>
      </c>
      <c r="G507" s="41">
        <v>2</v>
      </c>
      <c r="H507" s="41">
        <v>6</v>
      </c>
      <c r="I507" s="41">
        <v>8</v>
      </c>
      <c r="J507" s="41">
        <v>3</v>
      </c>
      <c r="K507" s="41">
        <v>36</v>
      </c>
      <c r="L507" s="52">
        <v>86</v>
      </c>
    </row>
    <row r="508" spans="1:20" hidden="1" x14ac:dyDescent="0.25">
      <c r="A508" s="67" t="s">
        <v>901</v>
      </c>
      <c r="B508" s="40" t="s">
        <v>451</v>
      </c>
      <c r="C508" s="40" t="s">
        <v>273</v>
      </c>
      <c r="D508" s="40" t="s">
        <v>4</v>
      </c>
      <c r="E508" s="41">
        <v>4</v>
      </c>
      <c r="F508" s="41">
        <v>1</v>
      </c>
      <c r="G508" s="41">
        <v>0</v>
      </c>
      <c r="H508" s="41">
        <v>1</v>
      </c>
      <c r="I508" s="41">
        <v>2</v>
      </c>
      <c r="J508" s="41">
        <v>0</v>
      </c>
      <c r="K508" s="41">
        <v>6</v>
      </c>
      <c r="L508" s="52">
        <v>67</v>
      </c>
    </row>
    <row r="509" spans="1:20" hidden="1" x14ac:dyDescent="0.25">
      <c r="A509" s="68" t="s">
        <v>904</v>
      </c>
      <c r="B509" s="42" t="s">
        <v>451</v>
      </c>
      <c r="C509" s="42" t="s">
        <v>273</v>
      </c>
      <c r="D509" s="42" t="s">
        <v>4</v>
      </c>
      <c r="E509" s="43">
        <v>2</v>
      </c>
      <c r="F509" s="43">
        <v>1</v>
      </c>
      <c r="G509" s="43">
        <v>0</v>
      </c>
      <c r="H509" s="43">
        <v>1</v>
      </c>
      <c r="I509" s="43">
        <v>1</v>
      </c>
      <c r="J509" s="43">
        <v>0</v>
      </c>
      <c r="K509" s="43">
        <v>0</v>
      </c>
      <c r="L509" s="53">
        <v>24</v>
      </c>
    </row>
    <row r="510" spans="1:20" hidden="1" x14ac:dyDescent="0.25">
      <c r="A510" s="67" t="s">
        <v>905</v>
      </c>
      <c r="B510" s="40" t="s">
        <v>451</v>
      </c>
      <c r="C510" s="40" t="s">
        <v>273</v>
      </c>
      <c r="D510" s="40" t="s">
        <v>4</v>
      </c>
      <c r="E510" s="41">
        <v>1</v>
      </c>
      <c r="F510" s="41">
        <v>1</v>
      </c>
      <c r="G510" s="41">
        <v>0</v>
      </c>
      <c r="H510" s="41">
        <v>0</v>
      </c>
      <c r="I510" s="41">
        <v>1</v>
      </c>
      <c r="J510" s="41">
        <v>0</v>
      </c>
      <c r="K510" s="41">
        <v>2</v>
      </c>
      <c r="L510" s="52">
        <v>21</v>
      </c>
      <c r="M510"/>
      <c r="N510" s="26"/>
      <c r="O510" s="26"/>
      <c r="P510" s="26"/>
      <c r="Q510" s="26"/>
      <c r="R510" s="26"/>
      <c r="S510" s="26"/>
      <c r="T510" s="26"/>
    </row>
    <row r="511" spans="1:20" hidden="1" x14ac:dyDescent="0.25">
      <c r="A511" s="67" t="s">
        <v>907</v>
      </c>
      <c r="B511" s="40" t="s">
        <v>451</v>
      </c>
      <c r="C511" s="40" t="s">
        <v>273</v>
      </c>
      <c r="D511" s="40" t="s">
        <v>4</v>
      </c>
      <c r="E511" s="41">
        <v>9</v>
      </c>
      <c r="F511" s="41">
        <v>1</v>
      </c>
      <c r="G511" s="41">
        <v>2</v>
      </c>
      <c r="H511" s="41">
        <v>13</v>
      </c>
      <c r="I511" s="41">
        <v>10</v>
      </c>
      <c r="J511" s="41">
        <v>1</v>
      </c>
      <c r="K511" s="41">
        <v>1144</v>
      </c>
      <c r="L511" s="52">
        <v>156</v>
      </c>
    </row>
    <row r="512" spans="1:20" hidden="1" x14ac:dyDescent="0.25">
      <c r="A512" s="67" t="s">
        <v>908</v>
      </c>
      <c r="B512" s="40" t="s">
        <v>451</v>
      </c>
      <c r="C512" s="40" t="s">
        <v>273</v>
      </c>
      <c r="D512" s="40" t="s">
        <v>4</v>
      </c>
      <c r="E512" s="41">
        <v>13</v>
      </c>
      <c r="F512" s="41">
        <v>1</v>
      </c>
      <c r="G512" s="41">
        <v>4</v>
      </c>
      <c r="H512" s="41">
        <v>20</v>
      </c>
      <c r="I512" s="41">
        <v>18</v>
      </c>
      <c r="J512" s="41">
        <v>2</v>
      </c>
      <c r="K512" s="41">
        <v>476</v>
      </c>
      <c r="L512" s="52">
        <v>198</v>
      </c>
    </row>
    <row r="513" spans="1:20" hidden="1" x14ac:dyDescent="0.25">
      <c r="A513" s="67" t="s">
        <v>910</v>
      </c>
      <c r="B513" s="40" t="s">
        <v>451</v>
      </c>
      <c r="C513" s="40" t="s">
        <v>273</v>
      </c>
      <c r="D513" s="40" t="s">
        <v>4</v>
      </c>
      <c r="E513" s="41">
        <v>4</v>
      </c>
      <c r="F513" s="41">
        <v>1</v>
      </c>
      <c r="G513" s="41">
        <v>2</v>
      </c>
      <c r="H513" s="41">
        <v>3</v>
      </c>
      <c r="I513" s="41">
        <v>4</v>
      </c>
      <c r="J513" s="41">
        <v>0</v>
      </c>
      <c r="K513" s="41">
        <v>297</v>
      </c>
      <c r="L513" s="52">
        <v>55</v>
      </c>
    </row>
    <row r="514" spans="1:20" x14ac:dyDescent="0.25">
      <c r="A514" s="67" t="s">
        <v>912</v>
      </c>
      <c r="B514" s="40" t="s">
        <v>451</v>
      </c>
      <c r="C514" s="40" t="s">
        <v>273</v>
      </c>
      <c r="D514" s="40" t="s">
        <v>4</v>
      </c>
      <c r="E514" s="41">
        <v>20</v>
      </c>
      <c r="F514" s="41">
        <v>1</v>
      </c>
      <c r="G514" s="41">
        <v>39</v>
      </c>
      <c r="H514" s="41">
        <v>54</v>
      </c>
      <c r="I514" s="41">
        <v>16</v>
      </c>
      <c r="J514" s="41">
        <v>4</v>
      </c>
      <c r="K514" s="41">
        <v>821</v>
      </c>
      <c r="L514" s="52">
        <v>236</v>
      </c>
    </row>
    <row r="515" spans="1:20" hidden="1" x14ac:dyDescent="0.25">
      <c r="A515" s="68" t="s">
        <v>913</v>
      </c>
      <c r="B515" s="42" t="s">
        <v>451</v>
      </c>
      <c r="C515" s="42" t="s">
        <v>273</v>
      </c>
      <c r="D515" s="42" t="s">
        <v>4</v>
      </c>
      <c r="E515" s="43">
        <v>3</v>
      </c>
      <c r="F515" s="43">
        <v>1</v>
      </c>
      <c r="G515" s="43">
        <v>2</v>
      </c>
      <c r="H515" s="43">
        <v>1</v>
      </c>
      <c r="I515" s="43">
        <v>2</v>
      </c>
      <c r="J515" s="43">
        <v>1</v>
      </c>
      <c r="K515" s="43">
        <v>71</v>
      </c>
      <c r="L515" s="53">
        <v>30</v>
      </c>
    </row>
    <row r="516" spans="1:20" hidden="1" x14ac:dyDescent="0.25">
      <c r="A516" s="67" t="s">
        <v>914</v>
      </c>
      <c r="B516" s="40" t="s">
        <v>451</v>
      </c>
      <c r="C516" s="40" t="s">
        <v>273</v>
      </c>
      <c r="D516" s="40" t="s">
        <v>4</v>
      </c>
      <c r="E516" s="41">
        <v>3</v>
      </c>
      <c r="F516" s="41">
        <v>1</v>
      </c>
      <c r="G516" s="41">
        <v>0</v>
      </c>
      <c r="H516" s="41">
        <v>2</v>
      </c>
      <c r="I516" s="41">
        <v>1</v>
      </c>
      <c r="J516" s="41">
        <v>0</v>
      </c>
      <c r="K516" s="41">
        <v>0</v>
      </c>
      <c r="L516" s="52">
        <v>27</v>
      </c>
    </row>
    <row r="517" spans="1:20" hidden="1" x14ac:dyDescent="0.25">
      <c r="A517" s="67" t="s">
        <v>916</v>
      </c>
      <c r="B517" s="40" t="s">
        <v>451</v>
      </c>
      <c r="C517" s="40" t="s">
        <v>273</v>
      </c>
      <c r="D517" s="40" t="s">
        <v>4</v>
      </c>
      <c r="E517" s="41">
        <v>4</v>
      </c>
      <c r="F517" s="41">
        <v>1</v>
      </c>
      <c r="G517" s="41">
        <v>0</v>
      </c>
      <c r="H517" s="41">
        <v>5</v>
      </c>
      <c r="I517" s="41">
        <v>4</v>
      </c>
      <c r="J517" s="41">
        <v>0</v>
      </c>
      <c r="K517" s="41">
        <v>51</v>
      </c>
      <c r="L517" s="52">
        <v>51</v>
      </c>
    </row>
    <row r="518" spans="1:20" hidden="1" x14ac:dyDescent="0.25">
      <c r="A518" s="67" t="s">
        <v>918</v>
      </c>
      <c r="B518" s="40" t="s">
        <v>451</v>
      </c>
      <c r="C518" s="40" t="s">
        <v>273</v>
      </c>
      <c r="D518" s="40" t="s">
        <v>4</v>
      </c>
      <c r="E518" s="41">
        <v>4</v>
      </c>
      <c r="F518" s="41">
        <v>1</v>
      </c>
      <c r="G518" s="41">
        <v>0</v>
      </c>
      <c r="H518" s="41">
        <v>2</v>
      </c>
      <c r="I518" s="41">
        <v>1</v>
      </c>
      <c r="J518" s="41">
        <v>4</v>
      </c>
      <c r="K518" s="41">
        <v>0</v>
      </c>
      <c r="L518" s="52">
        <v>60</v>
      </c>
    </row>
    <row r="519" spans="1:20" hidden="1" x14ac:dyDescent="0.25">
      <c r="A519" s="67" t="s">
        <v>920</v>
      </c>
      <c r="B519" s="40" t="s">
        <v>451</v>
      </c>
      <c r="C519" s="40" t="s">
        <v>273</v>
      </c>
      <c r="D519" s="40" t="s">
        <v>4</v>
      </c>
      <c r="E519" s="41">
        <v>11</v>
      </c>
      <c r="F519" s="41">
        <v>1</v>
      </c>
      <c r="G519" s="41">
        <v>2</v>
      </c>
      <c r="H519" s="41">
        <v>9</v>
      </c>
      <c r="I519" s="41">
        <v>5</v>
      </c>
      <c r="J519" s="41">
        <v>2</v>
      </c>
      <c r="K519" s="41">
        <v>0</v>
      </c>
      <c r="L519" s="52">
        <v>137</v>
      </c>
    </row>
    <row r="520" spans="1:20" hidden="1" x14ac:dyDescent="0.25">
      <c r="A520" s="68" t="s">
        <v>921</v>
      </c>
      <c r="B520" s="42" t="s">
        <v>451</v>
      </c>
      <c r="C520" s="42" t="s">
        <v>273</v>
      </c>
      <c r="D520" s="42" t="s">
        <v>4</v>
      </c>
      <c r="E520" s="43">
        <v>10</v>
      </c>
      <c r="F520" s="43">
        <v>1</v>
      </c>
      <c r="G520" s="43">
        <v>15</v>
      </c>
      <c r="H520" s="43">
        <v>17</v>
      </c>
      <c r="I520" s="43">
        <v>15</v>
      </c>
      <c r="J520" s="43">
        <v>2</v>
      </c>
      <c r="K520" s="43">
        <v>806</v>
      </c>
      <c r="L520" s="53">
        <v>138</v>
      </c>
    </row>
    <row r="521" spans="1:20" hidden="1" x14ac:dyDescent="0.25">
      <c r="A521" s="68" t="s">
        <v>923</v>
      </c>
      <c r="B521" s="42" t="s">
        <v>451</v>
      </c>
      <c r="C521" s="42" t="s">
        <v>273</v>
      </c>
      <c r="D521" s="42" t="s">
        <v>4</v>
      </c>
      <c r="E521" s="43">
        <v>19</v>
      </c>
      <c r="F521" s="43">
        <v>1</v>
      </c>
      <c r="G521" s="43">
        <v>15</v>
      </c>
      <c r="H521" s="43">
        <v>40</v>
      </c>
      <c r="I521" s="43">
        <v>13</v>
      </c>
      <c r="J521" s="43">
        <v>10</v>
      </c>
      <c r="K521" s="43">
        <v>729</v>
      </c>
      <c r="L521" s="53">
        <v>336</v>
      </c>
    </row>
    <row r="522" spans="1:20" hidden="1" x14ac:dyDescent="0.25">
      <c r="A522" s="68" t="s">
        <v>925</v>
      </c>
      <c r="B522" s="42" t="s">
        <v>451</v>
      </c>
      <c r="C522" s="42" t="s">
        <v>273</v>
      </c>
      <c r="D522" s="42" t="s">
        <v>4</v>
      </c>
      <c r="E522" s="43">
        <v>9</v>
      </c>
      <c r="F522" s="43">
        <v>1</v>
      </c>
      <c r="G522" s="43">
        <v>4</v>
      </c>
      <c r="H522" s="43">
        <v>17</v>
      </c>
      <c r="I522" s="43">
        <v>7</v>
      </c>
      <c r="J522" s="43">
        <v>1</v>
      </c>
      <c r="K522" s="43">
        <v>951</v>
      </c>
      <c r="L522" s="53">
        <v>139</v>
      </c>
    </row>
    <row r="523" spans="1:20" hidden="1" x14ac:dyDescent="0.25">
      <c r="A523" s="67" t="s">
        <v>926</v>
      </c>
      <c r="B523" s="40" t="s">
        <v>451</v>
      </c>
      <c r="C523" s="40" t="s">
        <v>273</v>
      </c>
      <c r="D523" s="40" t="s">
        <v>4</v>
      </c>
      <c r="E523" s="41">
        <v>3</v>
      </c>
      <c r="F523" s="41">
        <v>1</v>
      </c>
      <c r="G523" s="41">
        <v>0</v>
      </c>
      <c r="H523" s="41">
        <v>1</v>
      </c>
      <c r="I523" s="41">
        <v>3</v>
      </c>
      <c r="J523" s="41">
        <v>1</v>
      </c>
      <c r="K523" s="41">
        <v>1</v>
      </c>
      <c r="L523" s="52">
        <v>34</v>
      </c>
      <c r="M523"/>
      <c r="N523" s="26"/>
      <c r="O523" s="26"/>
      <c r="P523" s="26"/>
      <c r="Q523" s="26"/>
      <c r="R523" s="26"/>
      <c r="S523" s="26"/>
      <c r="T523" s="26"/>
    </row>
    <row r="524" spans="1:20" hidden="1" x14ac:dyDescent="0.25">
      <c r="A524" s="68" t="s">
        <v>927</v>
      </c>
      <c r="B524" s="42" t="s">
        <v>451</v>
      </c>
      <c r="C524" s="42" t="s">
        <v>273</v>
      </c>
      <c r="D524" s="42" t="s">
        <v>4</v>
      </c>
      <c r="E524" s="43">
        <v>11</v>
      </c>
      <c r="F524" s="43">
        <v>1</v>
      </c>
      <c r="G524" s="43">
        <v>11</v>
      </c>
      <c r="H524" s="43">
        <v>26</v>
      </c>
      <c r="I524" s="43">
        <v>4</v>
      </c>
      <c r="J524" s="43">
        <v>0</v>
      </c>
      <c r="K524" s="43">
        <v>273</v>
      </c>
      <c r="L524" s="53">
        <v>103</v>
      </c>
    </row>
    <row r="525" spans="1:20" hidden="1" x14ac:dyDescent="0.25">
      <c r="A525" s="67" t="s">
        <v>928</v>
      </c>
      <c r="B525" s="40" t="s">
        <v>451</v>
      </c>
      <c r="C525" s="40" t="s">
        <v>273</v>
      </c>
      <c r="D525" s="40" t="s">
        <v>4</v>
      </c>
      <c r="E525" s="41">
        <v>5</v>
      </c>
      <c r="F525" s="41">
        <v>1</v>
      </c>
      <c r="G525" s="41">
        <v>0</v>
      </c>
      <c r="H525" s="41">
        <v>6</v>
      </c>
      <c r="I525" s="41">
        <v>2</v>
      </c>
      <c r="J525" s="41">
        <v>0</v>
      </c>
      <c r="K525" s="41">
        <v>0</v>
      </c>
      <c r="L525" s="52">
        <v>51</v>
      </c>
    </row>
    <row r="526" spans="1:20" x14ac:dyDescent="0.25">
      <c r="A526" s="67" t="s">
        <v>320</v>
      </c>
      <c r="B526" s="40" t="s">
        <v>31</v>
      </c>
      <c r="C526" s="40" t="s">
        <v>273</v>
      </c>
      <c r="D526" s="40" t="s">
        <v>4</v>
      </c>
      <c r="E526" s="41">
        <v>20</v>
      </c>
      <c r="F526" s="41">
        <v>1</v>
      </c>
      <c r="G526" s="41">
        <v>2</v>
      </c>
      <c r="H526" s="41">
        <v>25</v>
      </c>
      <c r="I526" s="41">
        <v>21</v>
      </c>
      <c r="J526" s="41">
        <v>3</v>
      </c>
      <c r="K526" s="41">
        <v>412</v>
      </c>
      <c r="L526" s="52">
        <v>251</v>
      </c>
      <c r="M526"/>
      <c r="N526" s="26"/>
      <c r="O526" s="26"/>
      <c r="P526" s="26"/>
      <c r="Q526" s="26"/>
      <c r="R526" s="26"/>
      <c r="S526" s="26"/>
      <c r="T526" s="26"/>
    </row>
    <row r="527" spans="1:20" hidden="1" x14ac:dyDescent="0.25">
      <c r="A527" s="67" t="s">
        <v>931</v>
      </c>
      <c r="B527" s="40" t="s">
        <v>451</v>
      </c>
      <c r="C527" s="40" t="s">
        <v>273</v>
      </c>
      <c r="D527" s="40" t="s">
        <v>4</v>
      </c>
      <c r="E527" s="41">
        <v>2</v>
      </c>
      <c r="F527" s="41">
        <v>1</v>
      </c>
      <c r="G527" s="41">
        <v>2</v>
      </c>
      <c r="H527" s="41">
        <v>0</v>
      </c>
      <c r="I527" s="41">
        <v>3</v>
      </c>
      <c r="J527" s="41">
        <v>0</v>
      </c>
      <c r="K527" s="41">
        <v>0</v>
      </c>
      <c r="L527" s="52">
        <v>15</v>
      </c>
    </row>
    <row r="528" spans="1:20" hidden="1" x14ac:dyDescent="0.25">
      <c r="A528" s="68" t="s">
        <v>934</v>
      </c>
      <c r="B528" s="42" t="s">
        <v>451</v>
      </c>
      <c r="C528" s="42" t="s">
        <v>273</v>
      </c>
      <c r="D528" s="42" t="s">
        <v>4</v>
      </c>
      <c r="E528" s="43">
        <v>17</v>
      </c>
      <c r="F528" s="43">
        <v>1</v>
      </c>
      <c r="G528" s="43">
        <v>2</v>
      </c>
      <c r="H528" s="43">
        <v>25</v>
      </c>
      <c r="I528" s="43">
        <v>17</v>
      </c>
      <c r="J528" s="43">
        <v>3</v>
      </c>
      <c r="K528" s="43">
        <v>228</v>
      </c>
      <c r="L528" s="53">
        <v>247</v>
      </c>
    </row>
    <row r="529" spans="1:20" hidden="1" x14ac:dyDescent="0.25">
      <c r="A529" s="67" t="s">
        <v>935</v>
      </c>
      <c r="B529" s="40" t="s">
        <v>451</v>
      </c>
      <c r="C529" s="40" t="s">
        <v>273</v>
      </c>
      <c r="D529" s="40" t="s">
        <v>4</v>
      </c>
      <c r="E529" s="41">
        <v>8</v>
      </c>
      <c r="F529" s="41">
        <v>1</v>
      </c>
      <c r="G529" s="41">
        <v>4</v>
      </c>
      <c r="H529" s="41">
        <v>9</v>
      </c>
      <c r="I529" s="41">
        <v>7</v>
      </c>
      <c r="J529" s="41">
        <v>1</v>
      </c>
      <c r="K529" s="41">
        <v>4</v>
      </c>
      <c r="L529" s="52">
        <v>120</v>
      </c>
    </row>
    <row r="530" spans="1:20" hidden="1" x14ac:dyDescent="0.25">
      <c r="A530" s="68" t="s">
        <v>936</v>
      </c>
      <c r="B530" s="42" t="s">
        <v>451</v>
      </c>
      <c r="C530" s="42" t="s">
        <v>273</v>
      </c>
      <c r="D530" s="42" t="s">
        <v>4</v>
      </c>
      <c r="E530" s="43">
        <v>4</v>
      </c>
      <c r="F530" s="43">
        <v>1</v>
      </c>
      <c r="G530" s="43">
        <v>0</v>
      </c>
      <c r="H530" s="43">
        <v>3</v>
      </c>
      <c r="I530" s="43">
        <v>5</v>
      </c>
      <c r="J530" s="43">
        <v>0</v>
      </c>
      <c r="K530" s="43">
        <v>138</v>
      </c>
      <c r="L530" s="53">
        <v>48</v>
      </c>
    </row>
    <row r="531" spans="1:20" hidden="1" x14ac:dyDescent="0.25">
      <c r="A531" s="67" t="s">
        <v>939</v>
      </c>
      <c r="B531" s="40" t="s">
        <v>451</v>
      </c>
      <c r="C531" s="40" t="s">
        <v>273</v>
      </c>
      <c r="D531" s="40" t="s">
        <v>4</v>
      </c>
      <c r="E531" s="41">
        <v>1</v>
      </c>
      <c r="F531" s="41">
        <v>0</v>
      </c>
      <c r="G531" s="41">
        <v>0</v>
      </c>
      <c r="H531" s="41">
        <v>1</v>
      </c>
      <c r="I531" s="41">
        <v>0</v>
      </c>
      <c r="J531" s="41">
        <v>0</v>
      </c>
      <c r="K531" s="41">
        <v>0</v>
      </c>
      <c r="L531" s="52">
        <v>13</v>
      </c>
    </row>
    <row r="532" spans="1:20" hidden="1" x14ac:dyDescent="0.25">
      <c r="A532" s="68" t="s">
        <v>940</v>
      </c>
      <c r="B532" s="42" t="s">
        <v>451</v>
      </c>
      <c r="C532" s="42" t="s">
        <v>273</v>
      </c>
      <c r="D532" s="42" t="s">
        <v>4</v>
      </c>
      <c r="E532" s="43">
        <v>3</v>
      </c>
      <c r="F532" s="43">
        <v>0</v>
      </c>
      <c r="G532" s="43">
        <v>2</v>
      </c>
      <c r="H532" s="43">
        <v>2</v>
      </c>
      <c r="I532" s="43">
        <v>2</v>
      </c>
      <c r="J532" s="43">
        <v>0</v>
      </c>
      <c r="K532" s="43">
        <v>10</v>
      </c>
      <c r="L532" s="53">
        <v>43</v>
      </c>
    </row>
    <row r="533" spans="1:20" hidden="1" x14ac:dyDescent="0.25">
      <c r="A533" s="67" t="s">
        <v>941</v>
      </c>
      <c r="B533" s="40" t="s">
        <v>451</v>
      </c>
      <c r="C533" s="40" t="s">
        <v>273</v>
      </c>
      <c r="D533" s="40" t="s">
        <v>4</v>
      </c>
      <c r="E533" s="41">
        <v>1</v>
      </c>
      <c r="F533" s="41">
        <v>0</v>
      </c>
      <c r="G533" s="41">
        <v>2</v>
      </c>
      <c r="H533" s="41">
        <v>6</v>
      </c>
      <c r="I533" s="41">
        <v>1</v>
      </c>
      <c r="J533" s="41">
        <v>0</v>
      </c>
      <c r="K533" s="41">
        <v>0</v>
      </c>
      <c r="L533" s="52">
        <v>13</v>
      </c>
      <c r="M533"/>
      <c r="N533" s="26"/>
      <c r="O533" s="26"/>
      <c r="P533" s="26"/>
      <c r="Q533" s="26"/>
      <c r="R533" s="26"/>
      <c r="S533" s="26"/>
      <c r="T533" s="26"/>
    </row>
    <row r="534" spans="1:20" hidden="1" x14ac:dyDescent="0.25">
      <c r="A534" s="68" t="s">
        <v>942</v>
      </c>
      <c r="B534" s="42" t="s">
        <v>451</v>
      </c>
      <c r="C534" s="42" t="s">
        <v>273</v>
      </c>
      <c r="D534" s="42" t="s">
        <v>4</v>
      </c>
      <c r="E534" s="43">
        <v>1</v>
      </c>
      <c r="F534" s="43">
        <v>0</v>
      </c>
      <c r="G534" s="43">
        <v>2</v>
      </c>
      <c r="H534" s="43">
        <v>5</v>
      </c>
      <c r="I534" s="43">
        <v>0</v>
      </c>
      <c r="J534" s="43">
        <v>0</v>
      </c>
      <c r="K534" s="43">
        <v>0</v>
      </c>
      <c r="L534" s="53">
        <v>11</v>
      </c>
      <c r="M534"/>
      <c r="N534" s="26"/>
      <c r="O534" s="26"/>
      <c r="P534" s="26"/>
      <c r="Q534" s="26"/>
      <c r="R534" s="26"/>
      <c r="S534" s="26"/>
      <c r="T534" s="26"/>
    </row>
    <row r="535" spans="1:20" hidden="1" x14ac:dyDescent="0.25">
      <c r="A535" s="68" t="s">
        <v>443</v>
      </c>
      <c r="B535" s="42" t="s">
        <v>37</v>
      </c>
      <c r="C535" s="42" t="s">
        <v>273</v>
      </c>
      <c r="D535" s="42" t="s">
        <v>4</v>
      </c>
      <c r="E535" s="43">
        <v>2</v>
      </c>
      <c r="F535" s="43">
        <v>0</v>
      </c>
      <c r="G535" s="43">
        <v>0</v>
      </c>
      <c r="H535" s="43">
        <v>1</v>
      </c>
      <c r="I535" s="43">
        <v>1</v>
      </c>
      <c r="J535" s="43">
        <v>1</v>
      </c>
      <c r="K535" s="43">
        <v>34</v>
      </c>
      <c r="L535" s="53">
        <v>36</v>
      </c>
      <c r="M535"/>
      <c r="N535" s="26"/>
      <c r="O535" s="26"/>
      <c r="P535" s="26"/>
      <c r="Q535" s="26"/>
      <c r="R535" s="26"/>
      <c r="S535" s="26"/>
      <c r="T535" s="26"/>
    </row>
    <row r="536" spans="1:20" hidden="1" x14ac:dyDescent="0.25">
      <c r="A536" s="68" t="s">
        <v>945</v>
      </c>
      <c r="B536" s="42" t="s">
        <v>451</v>
      </c>
      <c r="C536" s="42" t="s">
        <v>273</v>
      </c>
      <c r="D536" s="42" t="s">
        <v>4</v>
      </c>
      <c r="E536" s="43">
        <v>2</v>
      </c>
      <c r="F536" s="43">
        <v>0</v>
      </c>
      <c r="G536" s="43">
        <v>0</v>
      </c>
      <c r="H536" s="43">
        <v>1</v>
      </c>
      <c r="I536" s="43">
        <v>4</v>
      </c>
      <c r="J536" s="43">
        <v>0</v>
      </c>
      <c r="K536" s="43">
        <v>0</v>
      </c>
      <c r="L536" s="53">
        <v>26</v>
      </c>
      <c r="M536"/>
      <c r="N536" s="26"/>
      <c r="O536" s="26"/>
      <c r="P536" s="26"/>
      <c r="Q536" s="26"/>
      <c r="R536" s="26"/>
      <c r="S536" s="26"/>
      <c r="T536" s="26"/>
    </row>
    <row r="537" spans="1:20" hidden="1" x14ac:dyDescent="0.25">
      <c r="A537" s="68" t="s">
        <v>947</v>
      </c>
      <c r="B537" s="42" t="s">
        <v>451</v>
      </c>
      <c r="C537" s="42" t="s">
        <v>273</v>
      </c>
      <c r="D537" s="42" t="s">
        <v>4</v>
      </c>
      <c r="E537" s="43">
        <v>5</v>
      </c>
      <c r="F537" s="43">
        <v>0</v>
      </c>
      <c r="G537" s="43">
        <v>4</v>
      </c>
      <c r="H537" s="43">
        <v>3</v>
      </c>
      <c r="I537" s="43">
        <v>13</v>
      </c>
      <c r="J537" s="43">
        <v>1</v>
      </c>
      <c r="K537" s="43">
        <v>4</v>
      </c>
      <c r="L537" s="53">
        <v>80</v>
      </c>
    </row>
    <row r="538" spans="1:20" hidden="1" x14ac:dyDescent="0.25">
      <c r="A538" s="67" t="s">
        <v>950</v>
      </c>
      <c r="B538" s="40" t="s">
        <v>451</v>
      </c>
      <c r="C538" s="40" t="s">
        <v>273</v>
      </c>
      <c r="D538" s="40" t="s">
        <v>4</v>
      </c>
      <c r="E538" s="41">
        <v>5</v>
      </c>
      <c r="F538" s="41">
        <v>0</v>
      </c>
      <c r="G538" s="41">
        <v>2</v>
      </c>
      <c r="H538" s="41">
        <v>7</v>
      </c>
      <c r="I538" s="41">
        <v>5</v>
      </c>
      <c r="J538" s="41">
        <v>2</v>
      </c>
      <c r="K538" s="41">
        <v>222</v>
      </c>
      <c r="L538" s="52">
        <v>86</v>
      </c>
    </row>
    <row r="539" spans="1:20" hidden="1" x14ac:dyDescent="0.25">
      <c r="A539" s="68" t="s">
        <v>328</v>
      </c>
      <c r="B539" s="42" t="s">
        <v>31</v>
      </c>
      <c r="C539" s="42" t="s">
        <v>273</v>
      </c>
      <c r="D539" s="42" t="s">
        <v>4</v>
      </c>
      <c r="E539" s="43">
        <v>1</v>
      </c>
      <c r="F539" s="43">
        <v>0</v>
      </c>
      <c r="G539" s="43">
        <v>2</v>
      </c>
      <c r="H539" s="43">
        <v>0</v>
      </c>
      <c r="I539" s="43">
        <v>0</v>
      </c>
      <c r="J539" s="43">
        <v>1</v>
      </c>
      <c r="K539" s="43">
        <v>59</v>
      </c>
      <c r="L539" s="53">
        <v>9</v>
      </c>
      <c r="M539"/>
      <c r="N539" s="26"/>
      <c r="O539" s="26"/>
      <c r="P539" s="26"/>
      <c r="Q539" s="26"/>
      <c r="R539" s="26"/>
      <c r="S539" s="26"/>
      <c r="T539" s="26"/>
    </row>
    <row r="540" spans="1:20" hidden="1" x14ac:dyDescent="0.25">
      <c r="A540" s="67" t="s">
        <v>958</v>
      </c>
      <c r="B540" s="40" t="s">
        <v>451</v>
      </c>
      <c r="C540" s="40" t="s">
        <v>273</v>
      </c>
      <c r="D540" s="40" t="s">
        <v>4</v>
      </c>
      <c r="E540" s="41">
        <v>4</v>
      </c>
      <c r="F540" s="41">
        <v>0</v>
      </c>
      <c r="G540" s="41">
        <v>0</v>
      </c>
      <c r="H540" s="41">
        <v>12</v>
      </c>
      <c r="I540" s="41">
        <v>3</v>
      </c>
      <c r="J540" s="41">
        <v>0</v>
      </c>
      <c r="K540" s="41">
        <v>178</v>
      </c>
      <c r="L540" s="52">
        <v>66</v>
      </c>
    </row>
    <row r="541" spans="1:20" hidden="1" x14ac:dyDescent="0.25">
      <c r="A541" s="67" t="s">
        <v>960</v>
      </c>
      <c r="B541" s="40" t="s">
        <v>451</v>
      </c>
      <c r="C541" s="40" t="s">
        <v>273</v>
      </c>
      <c r="D541" s="40" t="s">
        <v>4</v>
      </c>
      <c r="E541" s="41">
        <v>1</v>
      </c>
      <c r="F541" s="41">
        <v>0</v>
      </c>
      <c r="G541" s="41">
        <v>0</v>
      </c>
      <c r="H541" s="41">
        <v>2</v>
      </c>
      <c r="I541" s="41">
        <v>1</v>
      </c>
      <c r="J541" s="41">
        <v>0</v>
      </c>
      <c r="K541" s="41">
        <v>0</v>
      </c>
      <c r="L541" s="52">
        <v>15</v>
      </c>
    </row>
    <row r="542" spans="1:20" hidden="1" x14ac:dyDescent="0.25">
      <c r="A542" s="68" t="s">
        <v>961</v>
      </c>
      <c r="B542" s="42" t="s">
        <v>451</v>
      </c>
      <c r="C542" s="42" t="s">
        <v>273</v>
      </c>
      <c r="D542" s="42" t="s">
        <v>4</v>
      </c>
      <c r="E542" s="43">
        <v>2</v>
      </c>
      <c r="F542" s="43">
        <v>0</v>
      </c>
      <c r="G542" s="43">
        <v>0</v>
      </c>
      <c r="H542" s="43">
        <v>2</v>
      </c>
      <c r="I542" s="43">
        <v>2</v>
      </c>
      <c r="J542" s="43">
        <v>0</v>
      </c>
      <c r="K542" s="43">
        <v>0</v>
      </c>
      <c r="L542" s="53">
        <v>32</v>
      </c>
      <c r="M542"/>
      <c r="N542" s="26"/>
      <c r="O542" s="26"/>
      <c r="P542" s="26"/>
      <c r="Q542" s="26"/>
      <c r="R542" s="26"/>
      <c r="S542" s="26"/>
      <c r="T542" s="26"/>
    </row>
    <row r="543" spans="1:20" hidden="1" x14ac:dyDescent="0.25">
      <c r="A543" s="67" t="s">
        <v>962</v>
      </c>
      <c r="B543" s="40" t="s">
        <v>451</v>
      </c>
      <c r="C543" s="40" t="s">
        <v>273</v>
      </c>
      <c r="D543" s="40" t="s">
        <v>4</v>
      </c>
      <c r="E543" s="41">
        <v>1</v>
      </c>
      <c r="F543" s="41">
        <v>0</v>
      </c>
      <c r="G543" s="41">
        <v>2</v>
      </c>
      <c r="H543" s="41">
        <v>0</v>
      </c>
      <c r="I543" s="41">
        <v>1</v>
      </c>
      <c r="J543" s="41">
        <v>0</v>
      </c>
      <c r="K543" s="41">
        <v>25</v>
      </c>
      <c r="L543" s="52">
        <v>8</v>
      </c>
    </row>
    <row r="544" spans="1:20" hidden="1" x14ac:dyDescent="0.25">
      <c r="A544" s="68" t="s">
        <v>965</v>
      </c>
      <c r="B544" s="42" t="s">
        <v>451</v>
      </c>
      <c r="C544" s="42" t="s">
        <v>273</v>
      </c>
      <c r="D544" s="42" t="s">
        <v>4</v>
      </c>
      <c r="E544" s="43">
        <v>2</v>
      </c>
      <c r="F544" s="43">
        <v>0</v>
      </c>
      <c r="G544" s="43">
        <v>7</v>
      </c>
      <c r="H544" s="43">
        <v>4</v>
      </c>
      <c r="I544" s="43">
        <v>1</v>
      </c>
      <c r="J544" s="43">
        <v>2</v>
      </c>
      <c r="K544" s="43">
        <v>133</v>
      </c>
      <c r="L544" s="53">
        <v>31</v>
      </c>
    </row>
    <row r="545" spans="1:20" hidden="1" x14ac:dyDescent="0.25">
      <c r="A545" s="67" t="s">
        <v>445</v>
      </c>
      <c r="B545" s="40" t="s">
        <v>31</v>
      </c>
      <c r="C545" s="40" t="s">
        <v>273</v>
      </c>
      <c r="D545" s="40" t="s">
        <v>4</v>
      </c>
      <c r="E545" s="41">
        <v>5</v>
      </c>
      <c r="F545" s="41">
        <v>0</v>
      </c>
      <c r="G545" s="41">
        <v>4</v>
      </c>
      <c r="H545" s="41">
        <v>9</v>
      </c>
      <c r="I545" s="41">
        <v>7</v>
      </c>
      <c r="J545" s="41">
        <v>1</v>
      </c>
      <c r="K545" s="41">
        <v>273</v>
      </c>
      <c r="L545" s="52">
        <v>62</v>
      </c>
    </row>
    <row r="546" spans="1:20" hidden="1" x14ac:dyDescent="0.25">
      <c r="A546" s="68" t="s">
        <v>966</v>
      </c>
      <c r="B546" s="42" t="s">
        <v>451</v>
      </c>
      <c r="C546" s="42" t="s">
        <v>273</v>
      </c>
      <c r="D546" s="42" t="s">
        <v>4</v>
      </c>
      <c r="E546" s="43">
        <v>1</v>
      </c>
      <c r="F546" s="43">
        <v>0</v>
      </c>
      <c r="G546" s="43">
        <v>0</v>
      </c>
      <c r="H546" s="43">
        <v>0</v>
      </c>
      <c r="I546" s="43">
        <v>0</v>
      </c>
      <c r="J546" s="43">
        <v>0</v>
      </c>
      <c r="K546" s="43">
        <v>0</v>
      </c>
      <c r="L546" s="53">
        <v>11</v>
      </c>
    </row>
    <row r="547" spans="1:20" hidden="1" x14ac:dyDescent="0.25">
      <c r="A547" s="68" t="s">
        <v>968</v>
      </c>
      <c r="B547" s="42" t="s">
        <v>451</v>
      </c>
      <c r="C547" s="42" t="s">
        <v>273</v>
      </c>
      <c r="D547" s="42" t="s">
        <v>4</v>
      </c>
      <c r="E547" s="43">
        <v>1</v>
      </c>
      <c r="F547" s="43">
        <v>0</v>
      </c>
      <c r="G547" s="43">
        <v>0</v>
      </c>
      <c r="H547" s="43">
        <v>0</v>
      </c>
      <c r="I547" s="43">
        <v>1</v>
      </c>
      <c r="J547" s="43">
        <v>0</v>
      </c>
      <c r="K547" s="43">
        <v>0</v>
      </c>
      <c r="L547" s="53">
        <v>10</v>
      </c>
    </row>
    <row r="548" spans="1:20" hidden="1" x14ac:dyDescent="0.25">
      <c r="A548" s="67" t="s">
        <v>971</v>
      </c>
      <c r="B548" s="40" t="s">
        <v>451</v>
      </c>
      <c r="C548" s="40" t="s">
        <v>273</v>
      </c>
      <c r="D548" s="40" t="s">
        <v>4</v>
      </c>
      <c r="E548" s="41">
        <v>4</v>
      </c>
      <c r="F548" s="41">
        <v>0</v>
      </c>
      <c r="G548" s="41">
        <v>0</v>
      </c>
      <c r="H548" s="41">
        <v>1</v>
      </c>
      <c r="I548" s="41">
        <v>3</v>
      </c>
      <c r="J548" s="41">
        <v>2</v>
      </c>
      <c r="K548" s="41">
        <v>360</v>
      </c>
      <c r="L548" s="52">
        <v>43</v>
      </c>
    </row>
    <row r="549" spans="1:20" hidden="1" x14ac:dyDescent="0.25">
      <c r="A549" s="68" t="s">
        <v>972</v>
      </c>
      <c r="B549" s="42" t="s">
        <v>451</v>
      </c>
      <c r="C549" s="42" t="s">
        <v>273</v>
      </c>
      <c r="D549" s="42" t="s">
        <v>4</v>
      </c>
      <c r="E549" s="43">
        <v>2</v>
      </c>
      <c r="F549" s="43">
        <v>0</v>
      </c>
      <c r="G549" s="43">
        <v>0</v>
      </c>
      <c r="H549" s="43">
        <v>0</v>
      </c>
      <c r="I549" s="43">
        <v>2</v>
      </c>
      <c r="J549" s="43">
        <v>1</v>
      </c>
      <c r="K549" s="43">
        <v>0</v>
      </c>
      <c r="L549" s="53">
        <v>27</v>
      </c>
      <c r="M549"/>
      <c r="N549" s="26"/>
      <c r="O549" s="26"/>
      <c r="P549" s="26"/>
      <c r="Q549" s="26"/>
      <c r="R549" s="26"/>
      <c r="S549" s="26"/>
      <c r="T549" s="26"/>
    </row>
    <row r="550" spans="1:20" hidden="1" x14ac:dyDescent="0.25">
      <c r="A550" s="67" t="s">
        <v>975</v>
      </c>
      <c r="B550" s="40" t="s">
        <v>451</v>
      </c>
      <c r="C550" s="40" t="s">
        <v>273</v>
      </c>
      <c r="D550" s="40" t="s">
        <v>4</v>
      </c>
      <c r="E550" s="41">
        <v>1</v>
      </c>
      <c r="F550" s="41">
        <v>0</v>
      </c>
      <c r="G550" s="41">
        <v>5</v>
      </c>
      <c r="H550" s="41">
        <v>1</v>
      </c>
      <c r="I550" s="41">
        <v>1</v>
      </c>
      <c r="J550" s="41">
        <v>0</v>
      </c>
      <c r="K550" s="41">
        <v>0</v>
      </c>
      <c r="L550" s="52">
        <v>11</v>
      </c>
    </row>
    <row r="551" spans="1:20" hidden="1" x14ac:dyDescent="0.25">
      <c r="A551" s="68" t="s">
        <v>976</v>
      </c>
      <c r="B551" s="42" t="s">
        <v>451</v>
      </c>
      <c r="C551" s="42" t="s">
        <v>273</v>
      </c>
      <c r="D551" s="42" t="s">
        <v>4</v>
      </c>
      <c r="E551" s="43">
        <v>1</v>
      </c>
      <c r="F551" s="43">
        <v>0</v>
      </c>
      <c r="G551" s="43">
        <v>0</v>
      </c>
      <c r="H551" s="43">
        <v>2</v>
      </c>
      <c r="I551" s="43">
        <v>1</v>
      </c>
      <c r="J551" s="43">
        <v>0</v>
      </c>
      <c r="K551" s="43">
        <v>0</v>
      </c>
      <c r="L551" s="53">
        <v>13</v>
      </c>
      <c r="M551"/>
      <c r="N551" s="26"/>
      <c r="O551" s="26"/>
      <c r="P551" s="26"/>
      <c r="Q551" s="26"/>
      <c r="R551" s="26"/>
      <c r="S551" s="26"/>
      <c r="T551" s="26"/>
    </row>
    <row r="552" spans="1:20" hidden="1" x14ac:dyDescent="0.25">
      <c r="A552" s="67" t="s">
        <v>977</v>
      </c>
      <c r="B552" s="40" t="s">
        <v>451</v>
      </c>
      <c r="C552" s="40" t="s">
        <v>273</v>
      </c>
      <c r="D552" s="40" t="s">
        <v>4</v>
      </c>
      <c r="E552" s="41">
        <v>10</v>
      </c>
      <c r="F552" s="41">
        <v>0</v>
      </c>
      <c r="G552" s="41">
        <v>10</v>
      </c>
      <c r="H552" s="41">
        <v>21</v>
      </c>
      <c r="I552" s="41">
        <v>16</v>
      </c>
      <c r="J552" s="41">
        <v>4</v>
      </c>
      <c r="K552" s="41">
        <v>761</v>
      </c>
      <c r="L552" s="52">
        <v>153</v>
      </c>
    </row>
    <row r="553" spans="1:20" hidden="1" x14ac:dyDescent="0.25">
      <c r="A553" s="68" t="s">
        <v>978</v>
      </c>
      <c r="B553" s="42" t="s">
        <v>451</v>
      </c>
      <c r="C553" s="42" t="s">
        <v>273</v>
      </c>
      <c r="D553" s="42" t="s">
        <v>4</v>
      </c>
      <c r="E553" s="43">
        <v>4</v>
      </c>
      <c r="F553" s="43">
        <v>0</v>
      </c>
      <c r="G553" s="43">
        <v>0</v>
      </c>
      <c r="H553" s="43">
        <v>10</v>
      </c>
      <c r="I553" s="43">
        <v>2</v>
      </c>
      <c r="J553" s="43">
        <v>0</v>
      </c>
      <c r="K553" s="43">
        <v>19</v>
      </c>
      <c r="L553" s="53">
        <v>43</v>
      </c>
    </row>
    <row r="554" spans="1:20" hidden="1" x14ac:dyDescent="0.25">
      <c r="A554" s="67" t="s">
        <v>979</v>
      </c>
      <c r="B554" s="40" t="s">
        <v>451</v>
      </c>
      <c r="C554" s="40" t="s">
        <v>273</v>
      </c>
      <c r="D554" s="40" t="s">
        <v>4</v>
      </c>
      <c r="E554" s="41">
        <v>5</v>
      </c>
      <c r="F554" s="41">
        <v>0</v>
      </c>
      <c r="G554" s="41">
        <v>8</v>
      </c>
      <c r="H554" s="41">
        <v>11</v>
      </c>
      <c r="I554" s="41">
        <v>9</v>
      </c>
      <c r="J554" s="41">
        <v>0</v>
      </c>
      <c r="K554" s="41">
        <v>218</v>
      </c>
      <c r="L554" s="52">
        <v>73</v>
      </c>
      <c r="M554"/>
      <c r="N554" s="26"/>
      <c r="O554" s="26"/>
      <c r="P554" s="26"/>
      <c r="Q554" s="26"/>
      <c r="R554" s="26"/>
      <c r="S554" s="26"/>
      <c r="T554" s="26"/>
    </row>
    <row r="555" spans="1:20" hidden="1" x14ac:dyDescent="0.25">
      <c r="A555" s="68" t="s">
        <v>982</v>
      </c>
      <c r="B555" s="42" t="s">
        <v>451</v>
      </c>
      <c r="C555" s="42" t="s">
        <v>273</v>
      </c>
      <c r="D555" s="42" t="s">
        <v>4</v>
      </c>
      <c r="E555" s="43">
        <v>4</v>
      </c>
      <c r="F555" s="43">
        <v>0</v>
      </c>
      <c r="G555" s="43">
        <v>2</v>
      </c>
      <c r="H555" s="43">
        <v>16</v>
      </c>
      <c r="I555" s="43">
        <v>0</v>
      </c>
      <c r="J555" s="43">
        <v>0</v>
      </c>
      <c r="K555" s="43">
        <v>67</v>
      </c>
      <c r="L555" s="53">
        <v>43</v>
      </c>
      <c r="M555"/>
      <c r="N555" s="26"/>
      <c r="O555" s="26"/>
      <c r="P555" s="26"/>
      <c r="Q555" s="26"/>
      <c r="R555" s="26"/>
      <c r="S555" s="26"/>
      <c r="T555" s="26"/>
    </row>
    <row r="556" spans="1:20" hidden="1" x14ac:dyDescent="0.25">
      <c r="A556" s="68" t="s">
        <v>988</v>
      </c>
      <c r="B556" s="42" t="s">
        <v>451</v>
      </c>
      <c r="C556" s="42" t="s">
        <v>273</v>
      </c>
      <c r="D556" s="42" t="s">
        <v>4</v>
      </c>
      <c r="E556" s="43">
        <v>2</v>
      </c>
      <c r="F556" s="43">
        <v>0</v>
      </c>
      <c r="G556" s="43">
        <v>0</v>
      </c>
      <c r="H556" s="43">
        <v>0</v>
      </c>
      <c r="I556" s="43">
        <v>0</v>
      </c>
      <c r="J556" s="43">
        <v>0</v>
      </c>
      <c r="K556" s="43">
        <v>53</v>
      </c>
      <c r="L556" s="53">
        <v>18</v>
      </c>
    </row>
    <row r="557" spans="1:20" hidden="1" x14ac:dyDescent="0.25">
      <c r="A557" s="68" t="s">
        <v>990</v>
      </c>
      <c r="B557" s="42" t="s">
        <v>451</v>
      </c>
      <c r="C557" s="42" t="s">
        <v>273</v>
      </c>
      <c r="D557" s="42" t="s">
        <v>4</v>
      </c>
      <c r="E557" s="43">
        <v>6</v>
      </c>
      <c r="F557" s="43">
        <v>0</v>
      </c>
      <c r="G557" s="43">
        <v>6</v>
      </c>
      <c r="H557" s="43">
        <v>18</v>
      </c>
      <c r="I557" s="43">
        <v>5</v>
      </c>
      <c r="J557" s="43">
        <v>3</v>
      </c>
      <c r="K557" s="43">
        <v>776</v>
      </c>
      <c r="L557" s="53">
        <v>116</v>
      </c>
    </row>
    <row r="558" spans="1:20" hidden="1" x14ac:dyDescent="0.25">
      <c r="A558" s="67" t="s">
        <v>991</v>
      </c>
      <c r="B558" s="40" t="s">
        <v>451</v>
      </c>
      <c r="C558" s="40" t="s">
        <v>273</v>
      </c>
      <c r="D558" s="40" t="s">
        <v>4</v>
      </c>
      <c r="E558" s="41">
        <v>1</v>
      </c>
      <c r="F558" s="41">
        <v>0</v>
      </c>
      <c r="G558" s="41">
        <v>2</v>
      </c>
      <c r="H558" s="41">
        <v>4</v>
      </c>
      <c r="I558" s="41">
        <v>1</v>
      </c>
      <c r="J558" s="41">
        <v>1</v>
      </c>
      <c r="K558" s="41">
        <v>0</v>
      </c>
      <c r="L558" s="52">
        <v>14</v>
      </c>
    </row>
    <row r="559" spans="1:20" hidden="1" x14ac:dyDescent="0.25">
      <c r="A559" s="67" t="s">
        <v>999</v>
      </c>
      <c r="B559" s="40" t="s">
        <v>451</v>
      </c>
      <c r="C559" s="40" t="s">
        <v>273</v>
      </c>
      <c r="D559" s="40" t="s">
        <v>4</v>
      </c>
      <c r="E559" s="41">
        <v>5</v>
      </c>
      <c r="F559" s="41">
        <v>0</v>
      </c>
      <c r="G559" s="41">
        <v>2</v>
      </c>
      <c r="H559" s="41">
        <v>13</v>
      </c>
      <c r="I559" s="41">
        <v>5</v>
      </c>
      <c r="J559" s="41">
        <v>0</v>
      </c>
      <c r="K559" s="41">
        <v>83</v>
      </c>
      <c r="L559" s="52">
        <v>54</v>
      </c>
      <c r="M559"/>
      <c r="N559" s="26"/>
      <c r="O559" s="26"/>
      <c r="P559" s="26"/>
      <c r="Q559" s="26"/>
      <c r="R559" s="26"/>
      <c r="S559" s="26"/>
      <c r="T559" s="26"/>
    </row>
    <row r="560" spans="1:20" hidden="1" x14ac:dyDescent="0.25">
      <c r="A560" s="67" t="s">
        <v>1001</v>
      </c>
      <c r="B560" s="40" t="s">
        <v>451</v>
      </c>
      <c r="C560" s="40" t="s">
        <v>273</v>
      </c>
      <c r="D560" s="40" t="s">
        <v>4</v>
      </c>
      <c r="E560" s="41">
        <v>15</v>
      </c>
      <c r="F560" s="41">
        <v>0</v>
      </c>
      <c r="G560" s="41">
        <v>2</v>
      </c>
      <c r="H560" s="41">
        <v>17</v>
      </c>
      <c r="I560" s="41">
        <v>13</v>
      </c>
      <c r="J560" s="41">
        <v>1</v>
      </c>
      <c r="K560" s="41">
        <v>379</v>
      </c>
      <c r="L560" s="52">
        <v>153</v>
      </c>
      <c r="M560"/>
      <c r="N560" s="26"/>
      <c r="O560" s="26"/>
      <c r="P560" s="26"/>
      <c r="Q560" s="26"/>
      <c r="R560" s="26"/>
      <c r="S560" s="26"/>
      <c r="T560" s="26"/>
    </row>
    <row r="561" spans="1:20" hidden="1" x14ac:dyDescent="0.25">
      <c r="A561" s="68" t="s">
        <v>411</v>
      </c>
      <c r="B561" s="42" t="s">
        <v>31</v>
      </c>
      <c r="C561" s="42" t="s">
        <v>273</v>
      </c>
      <c r="D561" s="42" t="s">
        <v>4</v>
      </c>
      <c r="E561" s="43">
        <v>2</v>
      </c>
      <c r="F561" s="43">
        <v>0</v>
      </c>
      <c r="G561" s="43">
        <v>2</v>
      </c>
      <c r="H561" s="43">
        <v>1</v>
      </c>
      <c r="I561" s="43">
        <v>0</v>
      </c>
      <c r="J561" s="43">
        <v>1</v>
      </c>
      <c r="K561" s="43">
        <v>0</v>
      </c>
      <c r="L561" s="53">
        <v>17</v>
      </c>
    </row>
    <row r="562" spans="1:20" hidden="1" x14ac:dyDescent="0.25">
      <c r="A562" s="68" t="s">
        <v>1003</v>
      </c>
      <c r="B562" s="42" t="s">
        <v>451</v>
      </c>
      <c r="C562" s="42" t="s">
        <v>273</v>
      </c>
      <c r="D562" s="42" t="s">
        <v>4</v>
      </c>
      <c r="E562" s="43">
        <v>10</v>
      </c>
      <c r="F562" s="43">
        <v>0</v>
      </c>
      <c r="G562" s="43">
        <v>11</v>
      </c>
      <c r="H562" s="43">
        <v>36</v>
      </c>
      <c r="I562" s="43">
        <v>9</v>
      </c>
      <c r="J562" s="43">
        <v>1</v>
      </c>
      <c r="K562" s="43">
        <v>672</v>
      </c>
      <c r="L562" s="53">
        <v>129</v>
      </c>
      <c r="M562"/>
      <c r="N562" s="26"/>
      <c r="O562" s="26"/>
      <c r="P562" s="26"/>
      <c r="Q562" s="26"/>
      <c r="R562" s="26"/>
      <c r="S562" s="26"/>
      <c r="T562" s="26"/>
    </row>
    <row r="563" spans="1:20" hidden="1" x14ac:dyDescent="0.25">
      <c r="A563" s="68" t="s">
        <v>1006</v>
      </c>
      <c r="B563" s="42" t="s">
        <v>451</v>
      </c>
      <c r="C563" s="42" t="s">
        <v>273</v>
      </c>
      <c r="D563" s="42" t="s">
        <v>4</v>
      </c>
      <c r="E563" s="43">
        <v>2</v>
      </c>
      <c r="F563" s="43">
        <v>0</v>
      </c>
      <c r="G563" s="43">
        <v>0</v>
      </c>
      <c r="H563" s="43">
        <v>1</v>
      </c>
      <c r="I563" s="43">
        <v>1</v>
      </c>
      <c r="J563" s="43">
        <v>0</v>
      </c>
      <c r="K563" s="43">
        <v>100</v>
      </c>
      <c r="L563" s="53">
        <v>14</v>
      </c>
    </row>
    <row r="564" spans="1:20" hidden="1" x14ac:dyDescent="0.25">
      <c r="A564" s="67" t="s">
        <v>1009</v>
      </c>
      <c r="B564" s="40" t="s">
        <v>451</v>
      </c>
      <c r="C564" s="40" t="s">
        <v>273</v>
      </c>
      <c r="D564" s="40" t="s">
        <v>4</v>
      </c>
      <c r="E564" s="41">
        <v>3</v>
      </c>
      <c r="F564" s="41">
        <v>0</v>
      </c>
      <c r="G564" s="41">
        <v>10</v>
      </c>
      <c r="H564" s="41">
        <v>5</v>
      </c>
      <c r="I564" s="41">
        <v>2</v>
      </c>
      <c r="J564" s="41">
        <v>0</v>
      </c>
      <c r="K564" s="41">
        <v>123</v>
      </c>
      <c r="L564" s="52">
        <v>40</v>
      </c>
    </row>
    <row r="565" spans="1:20" hidden="1" x14ac:dyDescent="0.25">
      <c r="A565" s="68" t="s">
        <v>1012</v>
      </c>
      <c r="B565" s="42" t="s">
        <v>451</v>
      </c>
      <c r="C565" s="42" t="s">
        <v>273</v>
      </c>
      <c r="D565" s="42" t="s">
        <v>4</v>
      </c>
      <c r="E565" s="43">
        <v>16</v>
      </c>
      <c r="F565" s="43">
        <v>0</v>
      </c>
      <c r="G565" s="43">
        <v>2</v>
      </c>
      <c r="H565" s="43">
        <v>16</v>
      </c>
      <c r="I565" s="43">
        <v>16</v>
      </c>
      <c r="J565" s="43">
        <v>3</v>
      </c>
      <c r="K565" s="43">
        <v>461</v>
      </c>
      <c r="L565" s="53">
        <v>219</v>
      </c>
    </row>
    <row r="566" spans="1:20" hidden="1" x14ac:dyDescent="0.25">
      <c r="A566" s="67" t="s">
        <v>1013</v>
      </c>
      <c r="B566" s="40" t="s">
        <v>451</v>
      </c>
      <c r="C566" s="40" t="s">
        <v>273</v>
      </c>
      <c r="D566" s="40" t="s">
        <v>4</v>
      </c>
      <c r="E566" s="41">
        <v>9</v>
      </c>
      <c r="F566" s="41">
        <v>0</v>
      </c>
      <c r="G566" s="41">
        <v>6</v>
      </c>
      <c r="H566" s="41">
        <v>15</v>
      </c>
      <c r="I566" s="41">
        <v>10</v>
      </c>
      <c r="J566" s="41">
        <v>0</v>
      </c>
      <c r="K566" s="41">
        <v>883</v>
      </c>
      <c r="L566" s="52">
        <v>152</v>
      </c>
    </row>
    <row r="567" spans="1:20" hidden="1" x14ac:dyDescent="0.25">
      <c r="A567" s="68" t="s">
        <v>1017</v>
      </c>
      <c r="B567" s="42" t="s">
        <v>451</v>
      </c>
      <c r="C567" s="42" t="s">
        <v>273</v>
      </c>
      <c r="D567" s="42" t="s">
        <v>4</v>
      </c>
      <c r="E567" s="43">
        <v>2</v>
      </c>
      <c r="F567" s="43">
        <v>0</v>
      </c>
      <c r="G567" s="43">
        <v>0</v>
      </c>
      <c r="H567" s="43">
        <v>0</v>
      </c>
      <c r="I567" s="43">
        <v>2</v>
      </c>
      <c r="J567" s="43">
        <v>0</v>
      </c>
      <c r="K567" s="43">
        <v>49</v>
      </c>
      <c r="L567" s="53">
        <v>20</v>
      </c>
      <c r="M567"/>
      <c r="N567" s="26"/>
      <c r="O567" s="26"/>
      <c r="P567" s="26"/>
      <c r="Q567" s="26"/>
      <c r="R567" s="26"/>
      <c r="S567" s="26"/>
      <c r="T567" s="26"/>
    </row>
    <row r="568" spans="1:20" hidden="1" x14ac:dyDescent="0.25">
      <c r="A568" s="67" t="s">
        <v>1018</v>
      </c>
      <c r="B568" s="40" t="s">
        <v>451</v>
      </c>
      <c r="C568" s="40" t="s">
        <v>273</v>
      </c>
      <c r="D568" s="40" t="s">
        <v>4</v>
      </c>
      <c r="E568" s="41">
        <v>8</v>
      </c>
      <c r="F568" s="41">
        <v>0</v>
      </c>
      <c r="G568" s="41">
        <v>0</v>
      </c>
      <c r="H568" s="41">
        <v>3</v>
      </c>
      <c r="I568" s="41">
        <v>7</v>
      </c>
      <c r="J568" s="41">
        <v>2</v>
      </c>
      <c r="K568" s="41">
        <v>0</v>
      </c>
      <c r="L568" s="52">
        <v>88</v>
      </c>
    </row>
    <row r="569" spans="1:20" hidden="1" x14ac:dyDescent="0.25">
      <c r="A569" s="68" t="s">
        <v>1021</v>
      </c>
      <c r="B569" s="42" t="s">
        <v>451</v>
      </c>
      <c r="C569" s="42" t="s">
        <v>273</v>
      </c>
      <c r="D569" s="42" t="s">
        <v>4</v>
      </c>
      <c r="E569" s="43">
        <v>2</v>
      </c>
      <c r="F569" s="43">
        <v>0</v>
      </c>
      <c r="G569" s="43">
        <v>0</v>
      </c>
      <c r="H569" s="43">
        <v>3</v>
      </c>
      <c r="I569" s="43">
        <v>0</v>
      </c>
      <c r="J569" s="43">
        <v>0</v>
      </c>
      <c r="K569" s="43">
        <v>4</v>
      </c>
      <c r="L569" s="53">
        <v>22</v>
      </c>
    </row>
    <row r="570" spans="1:20" hidden="1" x14ac:dyDescent="0.25">
      <c r="A570" s="67" t="s">
        <v>1024</v>
      </c>
      <c r="B570" s="40" t="s">
        <v>451</v>
      </c>
      <c r="C570" s="40" t="s">
        <v>273</v>
      </c>
      <c r="D570" s="40" t="s">
        <v>4</v>
      </c>
      <c r="E570" s="41">
        <v>11</v>
      </c>
      <c r="F570" s="41">
        <v>0</v>
      </c>
      <c r="G570" s="41">
        <v>0</v>
      </c>
      <c r="H570" s="41">
        <v>17</v>
      </c>
      <c r="I570" s="41">
        <v>27</v>
      </c>
      <c r="J570" s="41">
        <v>2</v>
      </c>
      <c r="K570" s="41">
        <v>1724</v>
      </c>
      <c r="L570" s="52">
        <v>204</v>
      </c>
    </row>
    <row r="571" spans="1:20" hidden="1" x14ac:dyDescent="0.25">
      <c r="A571" s="68" t="s">
        <v>1025</v>
      </c>
      <c r="B571" s="42" t="s">
        <v>451</v>
      </c>
      <c r="C571" s="42" t="s">
        <v>273</v>
      </c>
      <c r="D571" s="42" t="s">
        <v>4</v>
      </c>
      <c r="E571" s="43">
        <v>7</v>
      </c>
      <c r="F571" s="43">
        <v>0</v>
      </c>
      <c r="G571" s="43">
        <v>4</v>
      </c>
      <c r="H571" s="43">
        <v>19</v>
      </c>
      <c r="I571" s="43">
        <v>7</v>
      </c>
      <c r="J571" s="43">
        <v>2</v>
      </c>
      <c r="K571" s="43">
        <v>788</v>
      </c>
      <c r="L571" s="53">
        <v>106</v>
      </c>
      <c r="M571"/>
      <c r="N571" s="26"/>
      <c r="O571" s="26"/>
      <c r="P571" s="26"/>
      <c r="Q571" s="26"/>
      <c r="R571" s="26"/>
      <c r="S571" s="26"/>
      <c r="T571" s="26"/>
    </row>
    <row r="572" spans="1:20" hidden="1" x14ac:dyDescent="0.25">
      <c r="A572" s="67" t="s">
        <v>1026</v>
      </c>
      <c r="B572" s="40" t="s">
        <v>451</v>
      </c>
      <c r="C572" s="40" t="s">
        <v>273</v>
      </c>
      <c r="D572" s="40" t="s">
        <v>4</v>
      </c>
      <c r="E572" s="41">
        <v>5</v>
      </c>
      <c r="F572" s="41">
        <v>0</v>
      </c>
      <c r="G572" s="41">
        <v>6</v>
      </c>
      <c r="H572" s="41">
        <v>3</v>
      </c>
      <c r="I572" s="41">
        <v>7</v>
      </c>
      <c r="J572" s="41">
        <v>0</v>
      </c>
      <c r="K572" s="41">
        <v>48</v>
      </c>
      <c r="L572" s="52">
        <v>60</v>
      </c>
    </row>
    <row r="573" spans="1:20" hidden="1" x14ac:dyDescent="0.25">
      <c r="A573" s="67" t="s">
        <v>225</v>
      </c>
      <c r="B573" s="40" t="s">
        <v>33</v>
      </c>
      <c r="C573" s="40" t="s">
        <v>273</v>
      </c>
      <c r="D573" s="40" t="s">
        <v>130</v>
      </c>
      <c r="E573" s="41">
        <v>0</v>
      </c>
      <c r="F573" s="41">
        <v>0</v>
      </c>
      <c r="G573" s="41">
        <v>0</v>
      </c>
      <c r="H573" s="41">
        <v>0</v>
      </c>
      <c r="I573" s="41">
        <v>0</v>
      </c>
      <c r="J573" s="41">
        <v>0</v>
      </c>
      <c r="K573" s="41">
        <v>0</v>
      </c>
      <c r="L573" s="52">
        <v>3204</v>
      </c>
    </row>
    <row r="574" spans="1:20" hidden="1" x14ac:dyDescent="0.25">
      <c r="A574" s="68" t="s">
        <v>152</v>
      </c>
      <c r="B574" s="42" t="s">
        <v>37</v>
      </c>
      <c r="C574" s="42" t="s">
        <v>273</v>
      </c>
      <c r="D574" s="42" t="s">
        <v>130</v>
      </c>
      <c r="E574" s="43">
        <v>0</v>
      </c>
      <c r="F574" s="43">
        <v>0</v>
      </c>
      <c r="G574" s="43">
        <v>0</v>
      </c>
      <c r="H574" s="43">
        <v>0</v>
      </c>
      <c r="I574" s="43">
        <v>0</v>
      </c>
      <c r="J574" s="43">
        <v>0</v>
      </c>
      <c r="K574" s="43">
        <v>0</v>
      </c>
      <c r="L574" s="53">
        <v>3557</v>
      </c>
    </row>
    <row r="575" spans="1:20" hidden="1" x14ac:dyDescent="0.25">
      <c r="A575" s="67" t="s">
        <v>205</v>
      </c>
      <c r="B575" s="40" t="s">
        <v>41</v>
      </c>
      <c r="C575" s="40" t="s">
        <v>273</v>
      </c>
      <c r="D575" s="40" t="s">
        <v>130</v>
      </c>
      <c r="E575" s="41">
        <v>0</v>
      </c>
      <c r="F575" s="41">
        <v>0</v>
      </c>
      <c r="G575" s="41">
        <v>0</v>
      </c>
      <c r="H575" s="41">
        <v>0</v>
      </c>
      <c r="I575" s="41">
        <v>0</v>
      </c>
      <c r="J575" s="41">
        <v>0</v>
      </c>
      <c r="K575" s="41">
        <v>0</v>
      </c>
      <c r="L575" s="52">
        <v>3597</v>
      </c>
    </row>
    <row r="576" spans="1:20" hidden="1" x14ac:dyDescent="0.25">
      <c r="A576" s="68" t="s">
        <v>132</v>
      </c>
      <c r="B576" s="42" t="s">
        <v>31</v>
      </c>
      <c r="C576" s="42" t="s">
        <v>273</v>
      </c>
      <c r="D576" s="42" t="s">
        <v>130</v>
      </c>
      <c r="E576" s="43">
        <v>0</v>
      </c>
      <c r="F576" s="43">
        <v>0</v>
      </c>
      <c r="G576" s="43">
        <v>0</v>
      </c>
      <c r="H576" s="43">
        <v>0</v>
      </c>
      <c r="I576" s="43">
        <v>0</v>
      </c>
      <c r="J576" s="43">
        <v>0</v>
      </c>
      <c r="K576" s="43">
        <v>0</v>
      </c>
      <c r="L576" s="53">
        <v>3510</v>
      </c>
      <c r="M576"/>
      <c r="N576" s="26"/>
      <c r="O576" s="26"/>
      <c r="P576" s="26"/>
      <c r="Q576" s="26"/>
      <c r="R576" s="26"/>
      <c r="S576" s="26"/>
      <c r="T576" s="26"/>
    </row>
    <row r="577" spans="1:20" hidden="1" x14ac:dyDescent="0.25">
      <c r="A577" s="67" t="s">
        <v>166</v>
      </c>
      <c r="B577" s="40" t="s">
        <v>33</v>
      </c>
      <c r="C577" s="40" t="s">
        <v>273</v>
      </c>
      <c r="D577" s="40" t="s">
        <v>130</v>
      </c>
      <c r="E577" s="41">
        <v>0</v>
      </c>
      <c r="F577" s="41">
        <v>0</v>
      </c>
      <c r="G577" s="41">
        <v>0</v>
      </c>
      <c r="H577" s="41">
        <v>0</v>
      </c>
      <c r="I577" s="41">
        <v>0</v>
      </c>
      <c r="J577" s="41">
        <v>0</v>
      </c>
      <c r="K577" s="41">
        <v>0</v>
      </c>
      <c r="L577" s="52">
        <v>3880</v>
      </c>
    </row>
    <row r="578" spans="1:20" hidden="1" x14ac:dyDescent="0.25">
      <c r="A578" s="68" t="s">
        <v>156</v>
      </c>
      <c r="B578" s="42" t="s">
        <v>35</v>
      </c>
      <c r="C578" s="42" t="s">
        <v>273</v>
      </c>
      <c r="D578" s="42" t="s">
        <v>130</v>
      </c>
      <c r="E578" s="43">
        <v>0</v>
      </c>
      <c r="F578" s="43">
        <v>0</v>
      </c>
      <c r="G578" s="43">
        <v>0</v>
      </c>
      <c r="H578" s="43">
        <v>0</v>
      </c>
      <c r="I578" s="43">
        <v>0</v>
      </c>
      <c r="J578" s="43">
        <v>0</v>
      </c>
      <c r="K578" s="43">
        <v>0</v>
      </c>
      <c r="L578" s="53">
        <v>3635</v>
      </c>
    </row>
    <row r="579" spans="1:20" hidden="1" x14ac:dyDescent="0.25">
      <c r="A579" s="67" t="s">
        <v>211</v>
      </c>
      <c r="B579" s="40" t="s">
        <v>31</v>
      </c>
      <c r="C579" s="40" t="s">
        <v>273</v>
      </c>
      <c r="D579" s="40" t="s">
        <v>130</v>
      </c>
      <c r="E579" s="41">
        <v>0</v>
      </c>
      <c r="F579" s="41">
        <v>0</v>
      </c>
      <c r="G579" s="41">
        <v>0</v>
      </c>
      <c r="H579" s="41">
        <v>0</v>
      </c>
      <c r="I579" s="41">
        <v>0</v>
      </c>
      <c r="J579" s="41">
        <v>0</v>
      </c>
      <c r="K579" s="41">
        <v>0</v>
      </c>
      <c r="L579" s="52">
        <v>3704</v>
      </c>
    </row>
    <row r="580" spans="1:20" hidden="1" x14ac:dyDescent="0.25">
      <c r="A580" s="68" t="s">
        <v>158</v>
      </c>
      <c r="B580" s="42" t="s">
        <v>31</v>
      </c>
      <c r="C580" s="42" t="s">
        <v>273</v>
      </c>
      <c r="D580" s="42" t="s">
        <v>130</v>
      </c>
      <c r="E580" s="43">
        <v>0</v>
      </c>
      <c r="F580" s="43">
        <v>0</v>
      </c>
      <c r="G580" s="43">
        <v>0</v>
      </c>
      <c r="H580" s="43">
        <v>0</v>
      </c>
      <c r="I580" s="43">
        <v>0</v>
      </c>
      <c r="J580" s="43">
        <v>0</v>
      </c>
      <c r="K580" s="43">
        <v>0</v>
      </c>
      <c r="L580" s="53">
        <v>3407</v>
      </c>
    </row>
    <row r="581" spans="1:20" hidden="1" x14ac:dyDescent="0.25">
      <c r="A581" s="67" t="s">
        <v>154</v>
      </c>
      <c r="B581" s="40" t="s">
        <v>35</v>
      </c>
      <c r="C581" s="40" t="s">
        <v>273</v>
      </c>
      <c r="D581" s="40" t="s">
        <v>130</v>
      </c>
      <c r="E581" s="41">
        <v>0</v>
      </c>
      <c r="F581" s="41">
        <v>0</v>
      </c>
      <c r="G581" s="41">
        <v>0</v>
      </c>
      <c r="H581" s="41">
        <v>0</v>
      </c>
      <c r="I581" s="41">
        <v>0</v>
      </c>
      <c r="J581" s="41">
        <v>0</v>
      </c>
      <c r="K581" s="41">
        <v>0</v>
      </c>
      <c r="L581" s="52">
        <v>3855</v>
      </c>
    </row>
    <row r="582" spans="1:20" hidden="1" x14ac:dyDescent="0.25">
      <c r="A582" s="68" t="s">
        <v>170</v>
      </c>
      <c r="B582" s="42" t="s">
        <v>37</v>
      </c>
      <c r="C582" s="42" t="s">
        <v>273</v>
      </c>
      <c r="D582" s="42" t="s">
        <v>130</v>
      </c>
      <c r="E582" s="43">
        <v>0</v>
      </c>
      <c r="F582" s="43">
        <v>0</v>
      </c>
      <c r="G582" s="43">
        <v>0</v>
      </c>
      <c r="H582" s="43">
        <v>0</v>
      </c>
      <c r="I582" s="43">
        <v>0</v>
      </c>
      <c r="J582" s="43">
        <v>0</v>
      </c>
      <c r="K582" s="43">
        <v>0</v>
      </c>
      <c r="L582" s="53">
        <v>3220</v>
      </c>
      <c r="M582"/>
      <c r="N582" s="26"/>
      <c r="O582" s="26"/>
      <c r="P582" s="26"/>
      <c r="Q582" s="26"/>
      <c r="R582" s="26"/>
      <c r="S582" s="26"/>
      <c r="T582" s="26"/>
    </row>
    <row r="583" spans="1:20" hidden="1" x14ac:dyDescent="0.25">
      <c r="A583" s="67" t="s">
        <v>338</v>
      </c>
      <c r="B583" s="40" t="s">
        <v>41</v>
      </c>
      <c r="C583" s="40" t="s">
        <v>273</v>
      </c>
      <c r="D583" s="40" t="s">
        <v>130</v>
      </c>
      <c r="E583" s="41">
        <v>0</v>
      </c>
      <c r="F583" s="41">
        <v>0</v>
      </c>
      <c r="G583" s="41">
        <v>0</v>
      </c>
      <c r="H583" s="41">
        <v>0</v>
      </c>
      <c r="I583" s="41">
        <v>0</v>
      </c>
      <c r="J583" s="41">
        <v>0</v>
      </c>
      <c r="K583" s="41">
        <v>0</v>
      </c>
      <c r="L583" s="52">
        <v>2880</v>
      </c>
    </row>
    <row r="584" spans="1:20" hidden="1" x14ac:dyDescent="0.25">
      <c r="A584" s="68" t="s">
        <v>163</v>
      </c>
      <c r="B584" s="42" t="s">
        <v>37</v>
      </c>
      <c r="C584" s="42" t="s">
        <v>273</v>
      </c>
      <c r="D584" s="42" t="s">
        <v>130</v>
      </c>
      <c r="E584" s="43">
        <v>0</v>
      </c>
      <c r="F584" s="43">
        <v>0</v>
      </c>
      <c r="G584" s="43">
        <v>0</v>
      </c>
      <c r="H584" s="43">
        <v>0</v>
      </c>
      <c r="I584" s="43">
        <v>0</v>
      </c>
      <c r="J584" s="43">
        <v>0</v>
      </c>
      <c r="K584" s="43">
        <v>0</v>
      </c>
      <c r="L584" s="53">
        <v>3599</v>
      </c>
    </row>
    <row r="585" spans="1:20" hidden="1" x14ac:dyDescent="0.25">
      <c r="A585" s="67" t="s">
        <v>182</v>
      </c>
      <c r="B585" s="40" t="s">
        <v>37</v>
      </c>
      <c r="C585" s="40" t="s">
        <v>273</v>
      </c>
      <c r="D585" s="40" t="s">
        <v>130</v>
      </c>
      <c r="E585" s="41">
        <v>0</v>
      </c>
      <c r="F585" s="41">
        <v>0</v>
      </c>
      <c r="G585" s="41">
        <v>0</v>
      </c>
      <c r="H585" s="41">
        <v>0</v>
      </c>
      <c r="I585" s="41">
        <v>0</v>
      </c>
      <c r="J585" s="41">
        <v>0</v>
      </c>
      <c r="K585" s="41">
        <v>0</v>
      </c>
      <c r="L585" s="52">
        <v>3251</v>
      </c>
    </row>
    <row r="586" spans="1:20" hidden="1" x14ac:dyDescent="0.25">
      <c r="A586" s="68" t="s">
        <v>151</v>
      </c>
      <c r="B586" s="42" t="s">
        <v>33</v>
      </c>
      <c r="C586" s="42" t="s">
        <v>273</v>
      </c>
      <c r="D586" s="42" t="s">
        <v>130</v>
      </c>
      <c r="E586" s="43">
        <v>0</v>
      </c>
      <c r="F586" s="43">
        <v>0</v>
      </c>
      <c r="G586" s="43">
        <v>0</v>
      </c>
      <c r="H586" s="43">
        <v>0</v>
      </c>
      <c r="I586" s="43">
        <v>0</v>
      </c>
      <c r="J586" s="43">
        <v>0</v>
      </c>
      <c r="K586" s="43">
        <v>0</v>
      </c>
      <c r="L586" s="53">
        <v>2637</v>
      </c>
    </row>
    <row r="587" spans="1:20" hidden="1" x14ac:dyDescent="0.25">
      <c r="A587" s="67" t="s">
        <v>415</v>
      </c>
      <c r="B587" s="40" t="s">
        <v>33</v>
      </c>
      <c r="C587" s="40" t="s">
        <v>273</v>
      </c>
      <c r="D587" s="40" t="s">
        <v>130</v>
      </c>
      <c r="E587" s="41">
        <v>0</v>
      </c>
      <c r="F587" s="41">
        <v>0</v>
      </c>
      <c r="G587" s="41">
        <v>0</v>
      </c>
      <c r="H587" s="41">
        <v>0</v>
      </c>
      <c r="I587" s="41">
        <v>0</v>
      </c>
      <c r="J587" s="41">
        <v>0</v>
      </c>
      <c r="K587" s="41">
        <v>0</v>
      </c>
      <c r="L587" s="52">
        <v>2503</v>
      </c>
    </row>
    <row r="588" spans="1:20" hidden="1" x14ac:dyDescent="0.25">
      <c r="A588" s="68" t="s">
        <v>168</v>
      </c>
      <c r="B588" s="42" t="s">
        <v>41</v>
      </c>
      <c r="C588" s="42" t="s">
        <v>273</v>
      </c>
      <c r="D588" s="42" t="s">
        <v>130</v>
      </c>
      <c r="E588" s="43">
        <v>0</v>
      </c>
      <c r="F588" s="43">
        <v>0</v>
      </c>
      <c r="G588" s="43">
        <v>0</v>
      </c>
      <c r="H588" s="43">
        <v>0</v>
      </c>
      <c r="I588" s="43">
        <v>0</v>
      </c>
      <c r="J588" s="43">
        <v>0</v>
      </c>
      <c r="K588" s="43">
        <v>0</v>
      </c>
      <c r="L588" s="53">
        <v>2635</v>
      </c>
    </row>
    <row r="589" spans="1:20" hidden="1" x14ac:dyDescent="0.25">
      <c r="A589" s="67" t="s">
        <v>204</v>
      </c>
      <c r="B589" s="40" t="s">
        <v>35</v>
      </c>
      <c r="C589" s="40" t="s">
        <v>273</v>
      </c>
      <c r="D589" s="40" t="s">
        <v>130</v>
      </c>
      <c r="E589" s="41">
        <v>0</v>
      </c>
      <c r="F589" s="41">
        <v>0</v>
      </c>
      <c r="G589" s="41">
        <v>0</v>
      </c>
      <c r="H589" s="41">
        <v>0</v>
      </c>
      <c r="I589" s="41">
        <v>0</v>
      </c>
      <c r="J589" s="41">
        <v>0</v>
      </c>
      <c r="K589" s="41">
        <v>0</v>
      </c>
      <c r="L589" s="52">
        <v>3233</v>
      </c>
    </row>
    <row r="590" spans="1:20" hidden="1" x14ac:dyDescent="0.25">
      <c r="A590" s="68" t="s">
        <v>416</v>
      </c>
      <c r="B590" s="42" t="s">
        <v>33</v>
      </c>
      <c r="C590" s="42" t="s">
        <v>273</v>
      </c>
      <c r="D590" s="42" t="s">
        <v>130</v>
      </c>
      <c r="E590" s="43">
        <v>0</v>
      </c>
      <c r="F590" s="43">
        <v>0</v>
      </c>
      <c r="G590" s="43">
        <v>0</v>
      </c>
      <c r="H590" s="43">
        <v>0</v>
      </c>
      <c r="I590" s="43">
        <v>0</v>
      </c>
      <c r="J590" s="43">
        <v>0</v>
      </c>
      <c r="K590" s="43">
        <v>0</v>
      </c>
      <c r="L590" s="53">
        <v>2992</v>
      </c>
      <c r="M590"/>
      <c r="N590" s="26"/>
      <c r="O590" s="26"/>
      <c r="P590" s="26"/>
      <c r="Q590" s="26"/>
      <c r="R590" s="26"/>
      <c r="S590" s="26"/>
      <c r="T590" s="26"/>
    </row>
    <row r="591" spans="1:20" hidden="1" x14ac:dyDescent="0.25">
      <c r="A591" s="67" t="s">
        <v>131</v>
      </c>
      <c r="B591" s="40" t="s">
        <v>37</v>
      </c>
      <c r="C591" s="40" t="s">
        <v>273</v>
      </c>
      <c r="D591" s="40" t="s">
        <v>130</v>
      </c>
      <c r="E591" s="41">
        <v>0</v>
      </c>
      <c r="F591" s="41">
        <v>0</v>
      </c>
      <c r="G591" s="41">
        <v>0</v>
      </c>
      <c r="H591" s="41">
        <v>0</v>
      </c>
      <c r="I591" s="41">
        <v>0</v>
      </c>
      <c r="J591" s="41">
        <v>0</v>
      </c>
      <c r="K591" s="41">
        <v>0</v>
      </c>
      <c r="L591" s="52">
        <v>2616</v>
      </c>
    </row>
    <row r="592" spans="1:20" hidden="1" x14ac:dyDescent="0.25">
      <c r="A592" s="68" t="s">
        <v>427</v>
      </c>
      <c r="B592" s="42" t="s">
        <v>37</v>
      </c>
      <c r="C592" s="42" t="s">
        <v>273</v>
      </c>
      <c r="D592" s="42" t="s">
        <v>130</v>
      </c>
      <c r="E592" s="43">
        <v>0</v>
      </c>
      <c r="F592" s="43">
        <v>0</v>
      </c>
      <c r="G592" s="43">
        <v>0</v>
      </c>
      <c r="H592" s="43">
        <v>0</v>
      </c>
      <c r="I592" s="43">
        <v>0</v>
      </c>
      <c r="J592" s="43">
        <v>0</v>
      </c>
      <c r="K592" s="43">
        <v>0</v>
      </c>
      <c r="L592" s="53">
        <v>1876</v>
      </c>
      <c r="M592"/>
      <c r="N592" s="26"/>
      <c r="O592" s="26"/>
      <c r="P592" s="26"/>
      <c r="Q592" s="26"/>
      <c r="R592" s="26"/>
      <c r="S592" s="26"/>
      <c r="T592" s="26"/>
    </row>
    <row r="593" spans="1:20" hidden="1" x14ac:dyDescent="0.25">
      <c r="A593" s="67" t="s">
        <v>157</v>
      </c>
      <c r="B593" s="40" t="s">
        <v>41</v>
      </c>
      <c r="C593" s="40" t="s">
        <v>273</v>
      </c>
      <c r="D593" s="40" t="s">
        <v>130</v>
      </c>
      <c r="E593" s="41">
        <v>0</v>
      </c>
      <c r="F593" s="41">
        <v>0</v>
      </c>
      <c r="G593" s="41">
        <v>0</v>
      </c>
      <c r="H593" s="41">
        <v>0</v>
      </c>
      <c r="I593" s="41">
        <v>0</v>
      </c>
      <c r="J593" s="41">
        <v>0</v>
      </c>
      <c r="K593" s="41">
        <v>0</v>
      </c>
      <c r="L593" s="52">
        <v>2294</v>
      </c>
    </row>
    <row r="594" spans="1:20" hidden="1" x14ac:dyDescent="0.25">
      <c r="A594" s="68" t="s">
        <v>172</v>
      </c>
      <c r="B594" s="42" t="s">
        <v>37</v>
      </c>
      <c r="C594" s="42" t="s">
        <v>273</v>
      </c>
      <c r="D594" s="42" t="s">
        <v>130</v>
      </c>
      <c r="E594" s="43">
        <v>0</v>
      </c>
      <c r="F594" s="43">
        <v>0</v>
      </c>
      <c r="G594" s="43">
        <v>0</v>
      </c>
      <c r="H594" s="43">
        <v>0</v>
      </c>
      <c r="I594" s="43">
        <v>0</v>
      </c>
      <c r="J594" s="43">
        <v>0</v>
      </c>
      <c r="K594" s="43">
        <v>0</v>
      </c>
      <c r="L594" s="53">
        <v>2400</v>
      </c>
      <c r="M594"/>
      <c r="N594" s="26"/>
      <c r="O594" s="26"/>
      <c r="P594" s="26"/>
      <c r="Q594" s="26"/>
      <c r="R594" s="26"/>
      <c r="S594" s="26"/>
      <c r="T594" s="26"/>
    </row>
    <row r="595" spans="1:20" hidden="1" x14ac:dyDescent="0.25">
      <c r="A595" s="67" t="s">
        <v>183</v>
      </c>
      <c r="B595" s="40" t="s">
        <v>41</v>
      </c>
      <c r="C595" s="40" t="s">
        <v>273</v>
      </c>
      <c r="D595" s="40" t="s">
        <v>130</v>
      </c>
      <c r="E595" s="41">
        <v>0</v>
      </c>
      <c r="F595" s="41">
        <v>0</v>
      </c>
      <c r="G595" s="41">
        <v>0</v>
      </c>
      <c r="H595" s="41">
        <v>0</v>
      </c>
      <c r="I595" s="41">
        <v>0</v>
      </c>
      <c r="J595" s="41">
        <v>0</v>
      </c>
      <c r="K595" s="41">
        <v>0</v>
      </c>
      <c r="L595" s="52">
        <v>2387</v>
      </c>
    </row>
    <row r="596" spans="1:20" hidden="1" x14ac:dyDescent="0.25">
      <c r="A596" s="68" t="s">
        <v>159</v>
      </c>
      <c r="B596" s="42" t="s">
        <v>41</v>
      </c>
      <c r="C596" s="42" t="s">
        <v>273</v>
      </c>
      <c r="D596" s="42" t="s">
        <v>130</v>
      </c>
      <c r="E596" s="43">
        <v>0</v>
      </c>
      <c r="F596" s="43">
        <v>0</v>
      </c>
      <c r="G596" s="43">
        <v>0</v>
      </c>
      <c r="H596" s="43">
        <v>0</v>
      </c>
      <c r="I596" s="43">
        <v>0</v>
      </c>
      <c r="J596" s="43">
        <v>0</v>
      </c>
      <c r="K596" s="43">
        <v>0</v>
      </c>
      <c r="L596" s="53">
        <v>3053</v>
      </c>
    </row>
    <row r="597" spans="1:20" hidden="1" x14ac:dyDescent="0.25">
      <c r="A597" s="67" t="s">
        <v>1028</v>
      </c>
      <c r="B597" s="40" t="s">
        <v>451</v>
      </c>
      <c r="C597" s="40" t="s">
        <v>273</v>
      </c>
      <c r="D597" s="40" t="s">
        <v>130</v>
      </c>
      <c r="E597" s="41">
        <v>0</v>
      </c>
      <c r="F597" s="41">
        <v>0</v>
      </c>
      <c r="G597" s="41">
        <v>0</v>
      </c>
      <c r="H597" s="41">
        <v>0</v>
      </c>
      <c r="I597" s="41">
        <v>0</v>
      </c>
      <c r="J597" s="41">
        <v>0</v>
      </c>
      <c r="K597" s="41">
        <v>0</v>
      </c>
      <c r="L597" s="52">
        <v>2308</v>
      </c>
    </row>
    <row r="598" spans="1:20" hidden="1" x14ac:dyDescent="0.25">
      <c r="A598" s="68" t="s">
        <v>263</v>
      </c>
      <c r="B598" s="42" t="s">
        <v>41</v>
      </c>
      <c r="C598" s="42" t="s">
        <v>273</v>
      </c>
      <c r="D598" s="42" t="s">
        <v>130</v>
      </c>
      <c r="E598" s="43">
        <v>0</v>
      </c>
      <c r="F598" s="43">
        <v>0</v>
      </c>
      <c r="G598" s="43">
        <v>0</v>
      </c>
      <c r="H598" s="43">
        <v>0</v>
      </c>
      <c r="I598" s="43">
        <v>0</v>
      </c>
      <c r="J598" s="43">
        <v>0</v>
      </c>
      <c r="K598" s="43">
        <v>0</v>
      </c>
      <c r="L598" s="53">
        <v>1561</v>
      </c>
    </row>
    <row r="599" spans="1:20" hidden="1" x14ac:dyDescent="0.25">
      <c r="A599" s="67" t="s">
        <v>173</v>
      </c>
      <c r="B599" s="40" t="s">
        <v>33</v>
      </c>
      <c r="C599" s="40" t="s">
        <v>273</v>
      </c>
      <c r="D599" s="40" t="s">
        <v>130</v>
      </c>
      <c r="E599" s="41">
        <v>0</v>
      </c>
      <c r="F599" s="41">
        <v>0</v>
      </c>
      <c r="G599" s="41">
        <v>0</v>
      </c>
      <c r="H599" s="41">
        <v>0</v>
      </c>
      <c r="I599" s="41">
        <v>0</v>
      </c>
      <c r="J599" s="41">
        <v>0</v>
      </c>
      <c r="K599" s="41">
        <v>0</v>
      </c>
      <c r="L599" s="52">
        <v>2839</v>
      </c>
    </row>
    <row r="600" spans="1:20" hidden="1" x14ac:dyDescent="0.25">
      <c r="A600" s="68" t="s">
        <v>1029</v>
      </c>
      <c r="B600" s="42" t="s">
        <v>451</v>
      </c>
      <c r="C600" s="42" t="s">
        <v>273</v>
      </c>
      <c r="D600" s="42" t="s">
        <v>130</v>
      </c>
      <c r="E600" s="43">
        <v>0</v>
      </c>
      <c r="F600" s="43">
        <v>0</v>
      </c>
      <c r="G600" s="43">
        <v>0</v>
      </c>
      <c r="H600" s="43">
        <v>0</v>
      </c>
      <c r="I600" s="43">
        <v>0</v>
      </c>
      <c r="J600" s="43">
        <v>0</v>
      </c>
      <c r="K600" s="43">
        <v>0</v>
      </c>
      <c r="L600" s="53">
        <v>1978</v>
      </c>
    </row>
    <row r="601" spans="1:20" hidden="1" x14ac:dyDescent="0.25">
      <c r="A601" s="67" t="s">
        <v>202</v>
      </c>
      <c r="B601" s="40" t="s">
        <v>31</v>
      </c>
      <c r="C601" s="40" t="s">
        <v>273</v>
      </c>
      <c r="D601" s="40" t="s">
        <v>130</v>
      </c>
      <c r="E601" s="41">
        <v>0</v>
      </c>
      <c r="F601" s="41">
        <v>0</v>
      </c>
      <c r="G601" s="41">
        <v>0</v>
      </c>
      <c r="H601" s="41">
        <v>0</v>
      </c>
      <c r="I601" s="41">
        <v>0</v>
      </c>
      <c r="J601" s="41">
        <v>0</v>
      </c>
      <c r="K601" s="41">
        <v>0</v>
      </c>
      <c r="L601" s="52">
        <v>2568</v>
      </c>
    </row>
    <row r="602" spans="1:20" hidden="1" x14ac:dyDescent="0.25">
      <c r="A602" s="68" t="s">
        <v>161</v>
      </c>
      <c r="B602" s="42" t="s">
        <v>41</v>
      </c>
      <c r="C602" s="42" t="s">
        <v>273</v>
      </c>
      <c r="D602" s="42" t="s">
        <v>130</v>
      </c>
      <c r="E602" s="43">
        <v>0</v>
      </c>
      <c r="F602" s="43">
        <v>0</v>
      </c>
      <c r="G602" s="43">
        <v>0</v>
      </c>
      <c r="H602" s="43">
        <v>0</v>
      </c>
      <c r="I602" s="43">
        <v>0</v>
      </c>
      <c r="J602" s="43">
        <v>0</v>
      </c>
      <c r="K602" s="43">
        <v>0</v>
      </c>
      <c r="L602" s="53">
        <v>3089</v>
      </c>
    </row>
    <row r="603" spans="1:20" hidden="1" x14ac:dyDescent="0.25">
      <c r="A603" s="67" t="s">
        <v>162</v>
      </c>
      <c r="B603" s="40" t="s">
        <v>41</v>
      </c>
      <c r="C603" s="40" t="s">
        <v>273</v>
      </c>
      <c r="D603" s="40" t="s">
        <v>130</v>
      </c>
      <c r="E603" s="41">
        <v>0</v>
      </c>
      <c r="F603" s="41">
        <v>0</v>
      </c>
      <c r="G603" s="41">
        <v>0</v>
      </c>
      <c r="H603" s="41">
        <v>0</v>
      </c>
      <c r="I603" s="41">
        <v>0</v>
      </c>
      <c r="J603" s="41">
        <v>0</v>
      </c>
      <c r="K603" s="41">
        <v>0</v>
      </c>
      <c r="L603" s="52">
        <v>2347</v>
      </c>
    </row>
    <row r="604" spans="1:20" hidden="1" x14ac:dyDescent="0.25">
      <c r="A604" s="68" t="s">
        <v>180</v>
      </c>
      <c r="B604" s="42" t="s">
        <v>37</v>
      </c>
      <c r="C604" s="42" t="s">
        <v>273</v>
      </c>
      <c r="D604" s="42" t="s">
        <v>130</v>
      </c>
      <c r="E604" s="43">
        <v>0</v>
      </c>
      <c r="F604" s="43">
        <v>0</v>
      </c>
      <c r="G604" s="43">
        <v>0</v>
      </c>
      <c r="H604" s="43">
        <v>0</v>
      </c>
      <c r="I604" s="43">
        <v>0</v>
      </c>
      <c r="J604" s="43">
        <v>0</v>
      </c>
      <c r="K604" s="43">
        <v>0</v>
      </c>
      <c r="L604" s="53">
        <v>2840</v>
      </c>
    </row>
    <row r="605" spans="1:20" hidden="1" x14ac:dyDescent="0.25">
      <c r="A605" s="67" t="s">
        <v>208</v>
      </c>
      <c r="B605" s="40" t="s">
        <v>37</v>
      </c>
      <c r="C605" s="40" t="s">
        <v>273</v>
      </c>
      <c r="D605" s="40" t="s">
        <v>130</v>
      </c>
      <c r="E605" s="41">
        <v>0</v>
      </c>
      <c r="F605" s="41">
        <v>0</v>
      </c>
      <c r="G605" s="41">
        <v>0</v>
      </c>
      <c r="H605" s="41">
        <v>0</v>
      </c>
      <c r="I605" s="41">
        <v>0</v>
      </c>
      <c r="J605" s="41">
        <v>0</v>
      </c>
      <c r="K605" s="41">
        <v>0</v>
      </c>
      <c r="L605" s="52">
        <v>2021</v>
      </c>
    </row>
    <row r="606" spans="1:20" hidden="1" x14ac:dyDescent="0.25">
      <c r="A606" s="68" t="s">
        <v>149</v>
      </c>
      <c r="B606" s="42" t="s">
        <v>35</v>
      </c>
      <c r="C606" s="42" t="s">
        <v>273</v>
      </c>
      <c r="D606" s="42" t="s">
        <v>130</v>
      </c>
      <c r="E606" s="43">
        <v>0</v>
      </c>
      <c r="F606" s="43">
        <v>0</v>
      </c>
      <c r="G606" s="43">
        <v>0</v>
      </c>
      <c r="H606" s="43">
        <v>0</v>
      </c>
      <c r="I606" s="43">
        <v>0</v>
      </c>
      <c r="J606" s="43">
        <v>0</v>
      </c>
      <c r="K606" s="43">
        <v>0</v>
      </c>
      <c r="L606" s="53">
        <v>2785</v>
      </c>
    </row>
    <row r="607" spans="1:20" hidden="1" x14ac:dyDescent="0.25">
      <c r="A607" s="67" t="s">
        <v>418</v>
      </c>
      <c r="B607" s="40" t="s">
        <v>35</v>
      </c>
      <c r="C607" s="40" t="s">
        <v>273</v>
      </c>
      <c r="D607" s="40" t="s">
        <v>130</v>
      </c>
      <c r="E607" s="41">
        <v>0</v>
      </c>
      <c r="F607" s="41">
        <v>0</v>
      </c>
      <c r="G607" s="41">
        <v>0</v>
      </c>
      <c r="H607" s="41">
        <v>0</v>
      </c>
      <c r="I607" s="41">
        <v>0</v>
      </c>
      <c r="J607" s="41">
        <v>0</v>
      </c>
      <c r="K607" s="41">
        <v>0</v>
      </c>
      <c r="L607" s="52">
        <v>1696</v>
      </c>
    </row>
    <row r="608" spans="1:20" hidden="1" x14ac:dyDescent="0.25">
      <c r="A608" s="68" t="s">
        <v>174</v>
      </c>
      <c r="B608" s="42" t="s">
        <v>41</v>
      </c>
      <c r="C608" s="42" t="s">
        <v>273</v>
      </c>
      <c r="D608" s="42" t="s">
        <v>130</v>
      </c>
      <c r="E608" s="43">
        <v>0</v>
      </c>
      <c r="F608" s="43">
        <v>0</v>
      </c>
      <c r="G608" s="43">
        <v>0</v>
      </c>
      <c r="H608" s="43">
        <v>0</v>
      </c>
      <c r="I608" s="43">
        <v>0</v>
      </c>
      <c r="J608" s="43">
        <v>0</v>
      </c>
      <c r="K608" s="43">
        <v>0</v>
      </c>
      <c r="L608" s="53">
        <v>1882</v>
      </c>
    </row>
    <row r="609" spans="1:12" hidden="1" x14ac:dyDescent="0.25">
      <c r="A609" s="67" t="s">
        <v>423</v>
      </c>
      <c r="B609" s="40" t="s">
        <v>35</v>
      </c>
      <c r="C609" s="40" t="s">
        <v>273</v>
      </c>
      <c r="D609" s="40" t="s">
        <v>130</v>
      </c>
      <c r="E609" s="41">
        <v>0</v>
      </c>
      <c r="F609" s="41">
        <v>0</v>
      </c>
      <c r="G609" s="41">
        <v>0</v>
      </c>
      <c r="H609" s="41">
        <v>0</v>
      </c>
      <c r="I609" s="41">
        <v>0</v>
      </c>
      <c r="J609" s="41">
        <v>0</v>
      </c>
      <c r="K609" s="41">
        <v>0</v>
      </c>
      <c r="L609" s="52">
        <v>1717</v>
      </c>
    </row>
    <row r="610" spans="1:12" hidden="1" x14ac:dyDescent="0.25">
      <c r="A610" s="68" t="s">
        <v>160</v>
      </c>
      <c r="B610" s="42" t="s">
        <v>35</v>
      </c>
      <c r="C610" s="42" t="s">
        <v>273</v>
      </c>
      <c r="D610" s="42" t="s">
        <v>130</v>
      </c>
      <c r="E610" s="43">
        <v>0</v>
      </c>
      <c r="F610" s="43">
        <v>0</v>
      </c>
      <c r="G610" s="43">
        <v>0</v>
      </c>
      <c r="H610" s="43">
        <v>0</v>
      </c>
      <c r="I610" s="43">
        <v>0</v>
      </c>
      <c r="J610" s="43">
        <v>0</v>
      </c>
      <c r="K610" s="43">
        <v>0</v>
      </c>
      <c r="L610" s="53">
        <v>2220</v>
      </c>
    </row>
    <row r="611" spans="1:12" hidden="1" x14ac:dyDescent="0.25">
      <c r="A611" s="67" t="s">
        <v>1030</v>
      </c>
      <c r="B611" s="40" t="s">
        <v>451</v>
      </c>
      <c r="C611" s="40" t="s">
        <v>273</v>
      </c>
      <c r="D611" s="40" t="s">
        <v>130</v>
      </c>
      <c r="E611" s="41">
        <v>0</v>
      </c>
      <c r="F611" s="41">
        <v>0</v>
      </c>
      <c r="G611" s="41">
        <v>0</v>
      </c>
      <c r="H611" s="41">
        <v>0</v>
      </c>
      <c r="I611" s="41">
        <v>0</v>
      </c>
      <c r="J611" s="41">
        <v>0</v>
      </c>
      <c r="K611" s="41">
        <v>0</v>
      </c>
      <c r="L611" s="52">
        <v>1529</v>
      </c>
    </row>
    <row r="612" spans="1:12" hidden="1" x14ac:dyDescent="0.25">
      <c r="A612" s="68" t="s">
        <v>167</v>
      </c>
      <c r="B612" s="42" t="s">
        <v>31</v>
      </c>
      <c r="C612" s="42" t="s">
        <v>273</v>
      </c>
      <c r="D612" s="42" t="s">
        <v>130</v>
      </c>
      <c r="E612" s="43">
        <v>0</v>
      </c>
      <c r="F612" s="43">
        <v>0</v>
      </c>
      <c r="G612" s="43">
        <v>0</v>
      </c>
      <c r="H612" s="43">
        <v>0</v>
      </c>
      <c r="I612" s="43">
        <v>0</v>
      </c>
      <c r="J612" s="43">
        <v>0</v>
      </c>
      <c r="K612" s="43">
        <v>0</v>
      </c>
      <c r="L612" s="53">
        <v>2648</v>
      </c>
    </row>
    <row r="613" spans="1:12" hidden="1" x14ac:dyDescent="0.25">
      <c r="A613" s="67" t="s">
        <v>1031</v>
      </c>
      <c r="B613" s="40" t="s">
        <v>451</v>
      </c>
      <c r="C613" s="40" t="s">
        <v>273</v>
      </c>
      <c r="D613" s="40" t="s">
        <v>130</v>
      </c>
      <c r="E613" s="41">
        <v>0</v>
      </c>
      <c r="F613" s="41">
        <v>0</v>
      </c>
      <c r="G613" s="41">
        <v>0</v>
      </c>
      <c r="H613" s="41">
        <v>0</v>
      </c>
      <c r="I613" s="41">
        <v>0</v>
      </c>
      <c r="J613" s="41">
        <v>0</v>
      </c>
      <c r="K613" s="41">
        <v>0</v>
      </c>
      <c r="L613" s="52">
        <v>1944</v>
      </c>
    </row>
    <row r="614" spans="1:12" hidden="1" x14ac:dyDescent="0.25">
      <c r="A614" s="68" t="s">
        <v>206</v>
      </c>
      <c r="B614" s="42" t="s">
        <v>33</v>
      </c>
      <c r="C614" s="42" t="s">
        <v>273</v>
      </c>
      <c r="D614" s="42" t="s">
        <v>130</v>
      </c>
      <c r="E614" s="43">
        <v>0</v>
      </c>
      <c r="F614" s="43">
        <v>0</v>
      </c>
      <c r="G614" s="43">
        <v>0</v>
      </c>
      <c r="H614" s="43">
        <v>0</v>
      </c>
      <c r="I614" s="43">
        <v>0</v>
      </c>
      <c r="J614" s="43">
        <v>0</v>
      </c>
      <c r="K614" s="43">
        <v>0</v>
      </c>
      <c r="L614" s="53">
        <v>2302</v>
      </c>
    </row>
    <row r="615" spans="1:12" hidden="1" x14ac:dyDescent="0.25">
      <c r="A615" s="67" t="s">
        <v>417</v>
      </c>
      <c r="B615" s="40" t="s">
        <v>37</v>
      </c>
      <c r="C615" s="40" t="s">
        <v>273</v>
      </c>
      <c r="D615" s="40" t="s">
        <v>130</v>
      </c>
      <c r="E615" s="41">
        <v>0</v>
      </c>
      <c r="F615" s="41">
        <v>0</v>
      </c>
      <c r="G615" s="41">
        <v>0</v>
      </c>
      <c r="H615" s="41">
        <v>0</v>
      </c>
      <c r="I615" s="41">
        <v>0</v>
      </c>
      <c r="J615" s="41">
        <v>0</v>
      </c>
      <c r="K615" s="41">
        <v>0</v>
      </c>
      <c r="L615" s="52">
        <v>2102</v>
      </c>
    </row>
    <row r="616" spans="1:12" hidden="1" x14ac:dyDescent="0.25">
      <c r="A616" s="68" t="s">
        <v>153</v>
      </c>
      <c r="B616" s="42" t="s">
        <v>35</v>
      </c>
      <c r="C616" s="42" t="s">
        <v>273</v>
      </c>
      <c r="D616" s="42" t="s">
        <v>130</v>
      </c>
      <c r="E616" s="43">
        <v>0</v>
      </c>
      <c r="F616" s="43">
        <v>0</v>
      </c>
      <c r="G616" s="43">
        <v>0</v>
      </c>
      <c r="H616" s="43">
        <v>0</v>
      </c>
      <c r="I616" s="43">
        <v>0</v>
      </c>
      <c r="J616" s="43">
        <v>0</v>
      </c>
      <c r="K616" s="43">
        <v>0</v>
      </c>
      <c r="L616" s="53">
        <v>2213</v>
      </c>
    </row>
    <row r="617" spans="1:12" hidden="1" x14ac:dyDescent="0.25">
      <c r="A617" s="67" t="s">
        <v>209</v>
      </c>
      <c r="B617" s="40" t="s">
        <v>33</v>
      </c>
      <c r="C617" s="40" t="s">
        <v>273</v>
      </c>
      <c r="D617" s="40" t="s">
        <v>130</v>
      </c>
      <c r="E617" s="41">
        <v>0</v>
      </c>
      <c r="F617" s="41">
        <v>0</v>
      </c>
      <c r="G617" s="41">
        <v>0</v>
      </c>
      <c r="H617" s="41">
        <v>0</v>
      </c>
      <c r="I617" s="41">
        <v>0</v>
      </c>
      <c r="J617" s="41">
        <v>0</v>
      </c>
      <c r="K617" s="41">
        <v>0</v>
      </c>
      <c r="L617" s="52">
        <v>2040</v>
      </c>
    </row>
    <row r="618" spans="1:12" hidden="1" x14ac:dyDescent="0.25">
      <c r="A618" s="68" t="s">
        <v>419</v>
      </c>
      <c r="B618" s="42" t="s">
        <v>31</v>
      </c>
      <c r="C618" s="42" t="s">
        <v>273</v>
      </c>
      <c r="D618" s="42" t="s">
        <v>130</v>
      </c>
      <c r="E618" s="43">
        <v>0</v>
      </c>
      <c r="F618" s="43">
        <v>0</v>
      </c>
      <c r="G618" s="43">
        <v>0</v>
      </c>
      <c r="H618" s="43">
        <v>0</v>
      </c>
      <c r="I618" s="43">
        <v>0</v>
      </c>
      <c r="J618" s="43">
        <v>0</v>
      </c>
      <c r="K618" s="43">
        <v>0</v>
      </c>
      <c r="L618" s="53">
        <v>1874</v>
      </c>
    </row>
    <row r="619" spans="1:12" hidden="1" x14ac:dyDescent="0.25">
      <c r="A619" s="67" t="s">
        <v>169</v>
      </c>
      <c r="B619" s="40" t="s">
        <v>37</v>
      </c>
      <c r="C619" s="40" t="s">
        <v>273</v>
      </c>
      <c r="D619" s="40" t="s">
        <v>130</v>
      </c>
      <c r="E619" s="41">
        <v>0</v>
      </c>
      <c r="F619" s="41">
        <v>0</v>
      </c>
      <c r="G619" s="41">
        <v>0</v>
      </c>
      <c r="H619" s="41">
        <v>0</v>
      </c>
      <c r="I619" s="41">
        <v>0</v>
      </c>
      <c r="J619" s="41">
        <v>0</v>
      </c>
      <c r="K619" s="41">
        <v>0</v>
      </c>
      <c r="L619" s="52">
        <v>1805</v>
      </c>
    </row>
    <row r="620" spans="1:12" hidden="1" x14ac:dyDescent="0.25">
      <c r="A620" s="68" t="s">
        <v>343</v>
      </c>
      <c r="B620" s="42" t="s">
        <v>31</v>
      </c>
      <c r="C620" s="42" t="s">
        <v>273</v>
      </c>
      <c r="D620" s="42" t="s">
        <v>130</v>
      </c>
      <c r="E620" s="43">
        <v>0</v>
      </c>
      <c r="F620" s="43">
        <v>0</v>
      </c>
      <c r="G620" s="43">
        <v>0</v>
      </c>
      <c r="H620" s="43">
        <v>0</v>
      </c>
      <c r="I620" s="43">
        <v>0</v>
      </c>
      <c r="J620" s="43">
        <v>0</v>
      </c>
      <c r="K620" s="43">
        <v>0</v>
      </c>
      <c r="L620" s="53">
        <v>1165</v>
      </c>
    </row>
    <row r="621" spans="1:12" hidden="1" x14ac:dyDescent="0.25">
      <c r="A621" s="67" t="s">
        <v>184</v>
      </c>
      <c r="B621" s="40" t="s">
        <v>41</v>
      </c>
      <c r="C621" s="40" t="s">
        <v>273</v>
      </c>
      <c r="D621" s="40" t="s">
        <v>130</v>
      </c>
      <c r="E621" s="41">
        <v>0</v>
      </c>
      <c r="F621" s="41">
        <v>0</v>
      </c>
      <c r="G621" s="41">
        <v>0</v>
      </c>
      <c r="H621" s="41">
        <v>0</v>
      </c>
      <c r="I621" s="41">
        <v>0</v>
      </c>
      <c r="J621" s="41">
        <v>0</v>
      </c>
      <c r="K621" s="41">
        <v>0</v>
      </c>
      <c r="L621" s="52">
        <v>1905</v>
      </c>
    </row>
    <row r="622" spans="1:12" hidden="1" x14ac:dyDescent="0.25">
      <c r="A622" s="68" t="s">
        <v>155</v>
      </c>
      <c r="B622" s="42" t="s">
        <v>35</v>
      </c>
      <c r="C622" s="42" t="s">
        <v>273</v>
      </c>
      <c r="D622" s="42" t="s">
        <v>130</v>
      </c>
      <c r="E622" s="43">
        <v>0</v>
      </c>
      <c r="F622" s="43">
        <v>0</v>
      </c>
      <c r="G622" s="43">
        <v>0</v>
      </c>
      <c r="H622" s="43">
        <v>0</v>
      </c>
      <c r="I622" s="43">
        <v>0</v>
      </c>
      <c r="J622" s="43">
        <v>0</v>
      </c>
      <c r="K622" s="43">
        <v>0</v>
      </c>
      <c r="L622" s="53">
        <v>1397</v>
      </c>
    </row>
    <row r="623" spans="1:12" hidden="1" x14ac:dyDescent="0.25">
      <c r="A623" s="67" t="s">
        <v>342</v>
      </c>
      <c r="B623" s="40" t="s">
        <v>31</v>
      </c>
      <c r="C623" s="40" t="s">
        <v>273</v>
      </c>
      <c r="D623" s="40" t="s">
        <v>130</v>
      </c>
      <c r="E623" s="41">
        <v>0</v>
      </c>
      <c r="F623" s="41">
        <v>0</v>
      </c>
      <c r="G623" s="41">
        <v>0</v>
      </c>
      <c r="H623" s="41">
        <v>0</v>
      </c>
      <c r="I623" s="41">
        <v>0</v>
      </c>
      <c r="J623" s="41">
        <v>0</v>
      </c>
      <c r="K623" s="41">
        <v>0</v>
      </c>
      <c r="L623" s="52">
        <v>1361</v>
      </c>
    </row>
    <row r="624" spans="1:12" hidden="1" x14ac:dyDescent="0.25">
      <c r="A624" s="68" t="s">
        <v>1032</v>
      </c>
      <c r="B624" s="42" t="s">
        <v>451</v>
      </c>
      <c r="C624" s="42" t="s">
        <v>273</v>
      </c>
      <c r="D624" s="42" t="s">
        <v>130</v>
      </c>
      <c r="E624" s="43">
        <v>0</v>
      </c>
      <c r="F624" s="43">
        <v>0</v>
      </c>
      <c r="G624" s="43">
        <v>0</v>
      </c>
      <c r="H624" s="43">
        <v>0</v>
      </c>
      <c r="I624" s="43">
        <v>0</v>
      </c>
      <c r="J624" s="43">
        <v>0</v>
      </c>
      <c r="K624" s="43">
        <v>0</v>
      </c>
      <c r="L624" s="53">
        <v>1593</v>
      </c>
    </row>
    <row r="625" spans="1:12" hidden="1" x14ac:dyDescent="0.25">
      <c r="A625" s="67" t="s">
        <v>421</v>
      </c>
      <c r="B625" s="40" t="s">
        <v>35</v>
      </c>
      <c r="C625" s="40" t="s">
        <v>273</v>
      </c>
      <c r="D625" s="40" t="s">
        <v>130</v>
      </c>
      <c r="E625" s="41">
        <v>0</v>
      </c>
      <c r="F625" s="41">
        <v>0</v>
      </c>
      <c r="G625" s="41">
        <v>0</v>
      </c>
      <c r="H625" s="41">
        <v>0</v>
      </c>
      <c r="I625" s="41">
        <v>0</v>
      </c>
      <c r="J625" s="41">
        <v>0</v>
      </c>
      <c r="K625" s="41">
        <v>0</v>
      </c>
      <c r="L625" s="52">
        <v>1264</v>
      </c>
    </row>
    <row r="626" spans="1:12" hidden="1" x14ac:dyDescent="0.25">
      <c r="A626" s="68" t="s">
        <v>339</v>
      </c>
      <c r="B626" s="42" t="s">
        <v>33</v>
      </c>
      <c r="C626" s="42" t="s">
        <v>273</v>
      </c>
      <c r="D626" s="42" t="s">
        <v>130</v>
      </c>
      <c r="E626" s="43">
        <v>0</v>
      </c>
      <c r="F626" s="43">
        <v>0</v>
      </c>
      <c r="G626" s="43">
        <v>0</v>
      </c>
      <c r="H626" s="43">
        <v>0</v>
      </c>
      <c r="I626" s="43">
        <v>0</v>
      </c>
      <c r="J626" s="43">
        <v>0</v>
      </c>
      <c r="K626" s="43">
        <v>0</v>
      </c>
      <c r="L626" s="53">
        <v>1323</v>
      </c>
    </row>
    <row r="627" spans="1:12" hidden="1" x14ac:dyDescent="0.25">
      <c r="A627" s="67" t="s">
        <v>150</v>
      </c>
      <c r="B627" s="40" t="s">
        <v>41</v>
      </c>
      <c r="C627" s="40" t="s">
        <v>273</v>
      </c>
      <c r="D627" s="40" t="s">
        <v>130</v>
      </c>
      <c r="E627" s="41">
        <v>0</v>
      </c>
      <c r="F627" s="41">
        <v>0</v>
      </c>
      <c r="G627" s="41">
        <v>0</v>
      </c>
      <c r="H627" s="41">
        <v>0</v>
      </c>
      <c r="I627" s="41">
        <v>0</v>
      </c>
      <c r="J627" s="41">
        <v>0</v>
      </c>
      <c r="K627" s="41">
        <v>0</v>
      </c>
      <c r="L627" s="52">
        <v>1860</v>
      </c>
    </row>
    <row r="628" spans="1:12" hidden="1" x14ac:dyDescent="0.25">
      <c r="A628" s="68" t="s">
        <v>231</v>
      </c>
      <c r="B628" s="42" t="s">
        <v>41</v>
      </c>
      <c r="C628" s="42" t="s">
        <v>273</v>
      </c>
      <c r="D628" s="42" t="s">
        <v>130</v>
      </c>
      <c r="E628" s="43">
        <v>0</v>
      </c>
      <c r="F628" s="43">
        <v>0</v>
      </c>
      <c r="G628" s="43">
        <v>0</v>
      </c>
      <c r="H628" s="43">
        <v>0</v>
      </c>
      <c r="I628" s="43">
        <v>0</v>
      </c>
      <c r="J628" s="43">
        <v>0</v>
      </c>
      <c r="K628" s="43">
        <v>0</v>
      </c>
      <c r="L628" s="53">
        <v>1227</v>
      </c>
    </row>
    <row r="629" spans="1:12" hidden="1" x14ac:dyDescent="0.25">
      <c r="A629" s="67" t="s">
        <v>165</v>
      </c>
      <c r="B629" s="40" t="s">
        <v>41</v>
      </c>
      <c r="C629" s="40" t="s">
        <v>273</v>
      </c>
      <c r="D629" s="40" t="s">
        <v>130</v>
      </c>
      <c r="E629" s="41">
        <v>0</v>
      </c>
      <c r="F629" s="41">
        <v>0</v>
      </c>
      <c r="G629" s="41">
        <v>0</v>
      </c>
      <c r="H629" s="41">
        <v>0</v>
      </c>
      <c r="I629" s="41">
        <v>0</v>
      </c>
      <c r="J629" s="41">
        <v>0</v>
      </c>
      <c r="K629" s="41">
        <v>0</v>
      </c>
      <c r="L629" s="52">
        <v>969</v>
      </c>
    </row>
    <row r="630" spans="1:12" hidden="1" x14ac:dyDescent="0.25">
      <c r="A630" s="68" t="s">
        <v>1033</v>
      </c>
      <c r="B630" s="42" t="s">
        <v>451</v>
      </c>
      <c r="C630" s="42" t="s">
        <v>273</v>
      </c>
      <c r="D630" s="42" t="s">
        <v>130</v>
      </c>
      <c r="E630" s="43">
        <v>0</v>
      </c>
      <c r="F630" s="43">
        <v>0</v>
      </c>
      <c r="G630" s="43">
        <v>0</v>
      </c>
      <c r="H630" s="43">
        <v>0</v>
      </c>
      <c r="I630" s="43">
        <v>0</v>
      </c>
      <c r="J630" s="43">
        <v>0</v>
      </c>
      <c r="K630" s="43">
        <v>0</v>
      </c>
      <c r="L630" s="53">
        <v>1105</v>
      </c>
    </row>
    <row r="631" spans="1:12" hidden="1" x14ac:dyDescent="0.25">
      <c r="A631" s="67" t="s">
        <v>1034</v>
      </c>
      <c r="B631" s="40" t="s">
        <v>451</v>
      </c>
      <c r="C631" s="40" t="s">
        <v>273</v>
      </c>
      <c r="D631" s="40" t="s">
        <v>130</v>
      </c>
      <c r="E631" s="41">
        <v>0</v>
      </c>
      <c r="F631" s="41">
        <v>0</v>
      </c>
      <c r="G631" s="41">
        <v>0</v>
      </c>
      <c r="H631" s="41">
        <v>0</v>
      </c>
      <c r="I631" s="41">
        <v>0</v>
      </c>
      <c r="J631" s="41">
        <v>0</v>
      </c>
      <c r="K631" s="41">
        <v>0</v>
      </c>
      <c r="L631" s="52">
        <v>1109</v>
      </c>
    </row>
    <row r="632" spans="1:12" hidden="1" x14ac:dyDescent="0.25">
      <c r="A632" s="68" t="s">
        <v>1035</v>
      </c>
      <c r="B632" s="42" t="s">
        <v>451</v>
      </c>
      <c r="C632" s="42" t="s">
        <v>273</v>
      </c>
      <c r="D632" s="42" t="s">
        <v>130</v>
      </c>
      <c r="E632" s="43">
        <v>0</v>
      </c>
      <c r="F632" s="43">
        <v>0</v>
      </c>
      <c r="G632" s="43">
        <v>0</v>
      </c>
      <c r="H632" s="43">
        <v>0</v>
      </c>
      <c r="I632" s="43">
        <v>0</v>
      </c>
      <c r="J632" s="43">
        <v>0</v>
      </c>
      <c r="K632" s="43">
        <v>0</v>
      </c>
      <c r="L632" s="53">
        <v>696</v>
      </c>
    </row>
    <row r="633" spans="1:12" hidden="1" x14ac:dyDescent="0.25">
      <c r="A633" s="67" t="s">
        <v>341</v>
      </c>
      <c r="B633" s="40" t="s">
        <v>33</v>
      </c>
      <c r="C633" s="40" t="s">
        <v>273</v>
      </c>
      <c r="D633" s="40" t="s">
        <v>130</v>
      </c>
      <c r="E633" s="41">
        <v>0</v>
      </c>
      <c r="F633" s="41">
        <v>0</v>
      </c>
      <c r="G633" s="41">
        <v>0</v>
      </c>
      <c r="H633" s="41">
        <v>0</v>
      </c>
      <c r="I633" s="41">
        <v>0</v>
      </c>
      <c r="J633" s="41">
        <v>0</v>
      </c>
      <c r="K633" s="41">
        <v>0</v>
      </c>
      <c r="L633" s="52">
        <v>1065</v>
      </c>
    </row>
    <row r="634" spans="1:12" hidden="1" x14ac:dyDescent="0.25">
      <c r="A634" s="68" t="s">
        <v>1036</v>
      </c>
      <c r="B634" s="42" t="s">
        <v>451</v>
      </c>
      <c r="C634" s="42" t="s">
        <v>273</v>
      </c>
      <c r="D634" s="42" t="s">
        <v>130</v>
      </c>
      <c r="E634" s="43">
        <v>0</v>
      </c>
      <c r="F634" s="43">
        <v>0</v>
      </c>
      <c r="G634" s="43">
        <v>0</v>
      </c>
      <c r="H634" s="43">
        <v>0</v>
      </c>
      <c r="I634" s="43">
        <v>0</v>
      </c>
      <c r="J634" s="43">
        <v>0</v>
      </c>
      <c r="K634" s="43">
        <v>0</v>
      </c>
      <c r="L634" s="53">
        <v>831</v>
      </c>
    </row>
    <row r="635" spans="1:12" hidden="1" x14ac:dyDescent="0.25">
      <c r="A635" s="67" t="s">
        <v>171</v>
      </c>
      <c r="B635" s="40" t="s">
        <v>37</v>
      </c>
      <c r="C635" s="40" t="s">
        <v>273</v>
      </c>
      <c r="D635" s="40" t="s">
        <v>130</v>
      </c>
      <c r="E635" s="41">
        <v>0</v>
      </c>
      <c r="F635" s="41">
        <v>0</v>
      </c>
      <c r="G635" s="41">
        <v>0</v>
      </c>
      <c r="H635" s="41">
        <v>0</v>
      </c>
      <c r="I635" s="41">
        <v>0</v>
      </c>
      <c r="J635" s="41">
        <v>0</v>
      </c>
      <c r="K635" s="41">
        <v>0</v>
      </c>
      <c r="L635" s="52">
        <v>1372</v>
      </c>
    </row>
    <row r="636" spans="1:12" hidden="1" x14ac:dyDescent="0.25">
      <c r="A636" s="68" t="s">
        <v>420</v>
      </c>
      <c r="B636" s="42" t="s">
        <v>33</v>
      </c>
      <c r="C636" s="42" t="s">
        <v>273</v>
      </c>
      <c r="D636" s="42" t="s">
        <v>130</v>
      </c>
      <c r="E636" s="43">
        <v>0</v>
      </c>
      <c r="F636" s="43">
        <v>0</v>
      </c>
      <c r="G636" s="43">
        <v>0</v>
      </c>
      <c r="H636" s="43">
        <v>0</v>
      </c>
      <c r="I636" s="43">
        <v>0</v>
      </c>
      <c r="J636" s="43">
        <v>0</v>
      </c>
      <c r="K636" s="43">
        <v>0</v>
      </c>
      <c r="L636" s="53">
        <v>622</v>
      </c>
    </row>
    <row r="637" spans="1:12" hidden="1" x14ac:dyDescent="0.25">
      <c r="A637" s="67" t="s">
        <v>207</v>
      </c>
      <c r="B637" s="40" t="s">
        <v>35</v>
      </c>
      <c r="C637" s="40" t="s">
        <v>273</v>
      </c>
      <c r="D637" s="40" t="s">
        <v>130</v>
      </c>
      <c r="E637" s="41">
        <v>0</v>
      </c>
      <c r="F637" s="41">
        <v>0</v>
      </c>
      <c r="G637" s="41">
        <v>0</v>
      </c>
      <c r="H637" s="41">
        <v>0</v>
      </c>
      <c r="I637" s="41">
        <v>0</v>
      </c>
      <c r="J637" s="41">
        <v>0</v>
      </c>
      <c r="K637" s="41">
        <v>0</v>
      </c>
      <c r="L637" s="52">
        <v>687</v>
      </c>
    </row>
    <row r="638" spans="1:12" hidden="1" x14ac:dyDescent="0.25">
      <c r="A638" s="68" t="s">
        <v>352</v>
      </c>
      <c r="B638" s="42" t="s">
        <v>33</v>
      </c>
      <c r="C638" s="42" t="s">
        <v>273</v>
      </c>
      <c r="D638" s="42" t="s">
        <v>130</v>
      </c>
      <c r="E638" s="43">
        <v>0</v>
      </c>
      <c r="F638" s="43">
        <v>0</v>
      </c>
      <c r="G638" s="43">
        <v>0</v>
      </c>
      <c r="H638" s="43">
        <v>0</v>
      </c>
      <c r="I638" s="43">
        <v>0</v>
      </c>
      <c r="J638" s="43">
        <v>0</v>
      </c>
      <c r="K638" s="43">
        <v>0</v>
      </c>
      <c r="L638" s="53">
        <v>747</v>
      </c>
    </row>
    <row r="639" spans="1:12" hidden="1" x14ac:dyDescent="0.25">
      <c r="A639" s="67" t="s">
        <v>422</v>
      </c>
      <c r="B639" s="40" t="s">
        <v>35</v>
      </c>
      <c r="C639" s="40" t="s">
        <v>273</v>
      </c>
      <c r="D639" s="40" t="s">
        <v>130</v>
      </c>
      <c r="E639" s="41">
        <v>0</v>
      </c>
      <c r="F639" s="41">
        <v>0</v>
      </c>
      <c r="G639" s="41">
        <v>0</v>
      </c>
      <c r="H639" s="41">
        <v>0</v>
      </c>
      <c r="I639" s="41">
        <v>0</v>
      </c>
      <c r="J639" s="41">
        <v>0</v>
      </c>
      <c r="K639" s="41">
        <v>0</v>
      </c>
      <c r="L639" s="52">
        <v>868</v>
      </c>
    </row>
    <row r="640" spans="1:12" hidden="1" x14ac:dyDescent="0.25">
      <c r="A640" s="68" t="s">
        <v>447</v>
      </c>
      <c r="B640" s="42" t="s">
        <v>31</v>
      </c>
      <c r="C640" s="42" t="s">
        <v>273</v>
      </c>
      <c r="D640" s="42" t="s">
        <v>130</v>
      </c>
      <c r="E640" s="43">
        <v>0</v>
      </c>
      <c r="F640" s="43">
        <v>0</v>
      </c>
      <c r="G640" s="43">
        <v>0</v>
      </c>
      <c r="H640" s="43">
        <v>0</v>
      </c>
      <c r="I640" s="43">
        <v>0</v>
      </c>
      <c r="J640" s="43">
        <v>0</v>
      </c>
      <c r="K640" s="43">
        <v>0</v>
      </c>
      <c r="L640" s="53">
        <v>591</v>
      </c>
    </row>
    <row r="641" spans="1:12" hidden="1" x14ac:dyDescent="0.25">
      <c r="A641" s="67" t="s">
        <v>434</v>
      </c>
      <c r="B641" s="40" t="s">
        <v>31</v>
      </c>
      <c r="C641" s="40" t="s">
        <v>273</v>
      </c>
      <c r="D641" s="40" t="s">
        <v>130</v>
      </c>
      <c r="E641" s="41">
        <v>0</v>
      </c>
      <c r="F641" s="41">
        <v>0</v>
      </c>
      <c r="G641" s="41">
        <v>0</v>
      </c>
      <c r="H641" s="41">
        <v>0</v>
      </c>
      <c r="I641" s="41">
        <v>0</v>
      </c>
      <c r="J641" s="41">
        <v>0</v>
      </c>
      <c r="K641" s="41">
        <v>0</v>
      </c>
      <c r="L641" s="52">
        <v>534</v>
      </c>
    </row>
    <row r="642" spans="1:12" hidden="1" x14ac:dyDescent="0.25">
      <c r="A642" s="68" t="s">
        <v>424</v>
      </c>
      <c r="B642" s="42" t="s">
        <v>35</v>
      </c>
      <c r="C642" s="42" t="s">
        <v>273</v>
      </c>
      <c r="D642" s="42" t="s">
        <v>130</v>
      </c>
      <c r="E642" s="43">
        <v>0</v>
      </c>
      <c r="F642" s="43">
        <v>0</v>
      </c>
      <c r="G642" s="43">
        <v>0</v>
      </c>
      <c r="H642" s="43">
        <v>0</v>
      </c>
      <c r="I642" s="43">
        <v>0</v>
      </c>
      <c r="J642" s="43">
        <v>0</v>
      </c>
      <c r="K642" s="43">
        <v>0</v>
      </c>
      <c r="L642" s="53">
        <v>496</v>
      </c>
    </row>
    <row r="643" spans="1:12" hidden="1" x14ac:dyDescent="0.25">
      <c r="A643" s="67" t="s">
        <v>181</v>
      </c>
      <c r="B643" s="40" t="s">
        <v>41</v>
      </c>
      <c r="C643" s="40" t="s">
        <v>273</v>
      </c>
      <c r="D643" s="40" t="s">
        <v>130</v>
      </c>
      <c r="E643" s="41">
        <v>0</v>
      </c>
      <c r="F643" s="41">
        <v>0</v>
      </c>
      <c r="G643" s="41">
        <v>0</v>
      </c>
      <c r="H643" s="41">
        <v>0</v>
      </c>
      <c r="I643" s="41">
        <v>0</v>
      </c>
      <c r="J643" s="41">
        <v>0</v>
      </c>
      <c r="K643" s="41">
        <v>0</v>
      </c>
      <c r="L643" s="52">
        <v>810</v>
      </c>
    </row>
    <row r="644" spans="1:12" hidden="1" x14ac:dyDescent="0.25">
      <c r="A644" s="68" t="s">
        <v>1037</v>
      </c>
      <c r="B644" s="42" t="s">
        <v>451</v>
      </c>
      <c r="C644" s="42" t="s">
        <v>273</v>
      </c>
      <c r="D644" s="42" t="s">
        <v>130</v>
      </c>
      <c r="E644" s="43">
        <v>0</v>
      </c>
      <c r="F644" s="43">
        <v>0</v>
      </c>
      <c r="G644" s="43">
        <v>0</v>
      </c>
      <c r="H644" s="43">
        <v>0</v>
      </c>
      <c r="I644" s="43">
        <v>0</v>
      </c>
      <c r="J644" s="43">
        <v>0</v>
      </c>
      <c r="K644" s="43">
        <v>0</v>
      </c>
      <c r="L644" s="53">
        <v>182</v>
      </c>
    </row>
    <row r="645" spans="1:12" hidden="1" x14ac:dyDescent="0.25">
      <c r="A645" s="67" t="s">
        <v>203</v>
      </c>
      <c r="B645" s="40" t="s">
        <v>35</v>
      </c>
      <c r="C645" s="40" t="s">
        <v>273</v>
      </c>
      <c r="D645" s="40" t="s">
        <v>130</v>
      </c>
      <c r="E645" s="41">
        <v>0</v>
      </c>
      <c r="F645" s="41">
        <v>0</v>
      </c>
      <c r="G645" s="41">
        <v>0</v>
      </c>
      <c r="H645" s="41">
        <v>0</v>
      </c>
      <c r="I645" s="41">
        <v>0</v>
      </c>
      <c r="J645" s="41">
        <v>0</v>
      </c>
      <c r="K645" s="41">
        <v>0</v>
      </c>
      <c r="L645" s="52">
        <v>486</v>
      </c>
    </row>
    <row r="646" spans="1:12" hidden="1" x14ac:dyDescent="0.25">
      <c r="A646" s="68" t="s">
        <v>164</v>
      </c>
      <c r="B646" s="42" t="s">
        <v>33</v>
      </c>
      <c r="C646" s="42" t="s">
        <v>273</v>
      </c>
      <c r="D646" s="42" t="s">
        <v>130</v>
      </c>
      <c r="E646" s="43">
        <v>0</v>
      </c>
      <c r="F646" s="43">
        <v>0</v>
      </c>
      <c r="G646" s="43">
        <v>0</v>
      </c>
      <c r="H646" s="43">
        <v>0</v>
      </c>
      <c r="I646" s="43">
        <v>0</v>
      </c>
      <c r="J646" s="43">
        <v>0</v>
      </c>
      <c r="K646" s="43">
        <v>0</v>
      </c>
      <c r="L646" s="53">
        <v>366</v>
      </c>
    </row>
    <row r="647" spans="1:12" hidden="1" x14ac:dyDescent="0.25">
      <c r="A647" s="67" t="s">
        <v>448</v>
      </c>
      <c r="B647" s="40" t="s">
        <v>33</v>
      </c>
      <c r="C647" s="40" t="s">
        <v>273</v>
      </c>
      <c r="D647" s="40" t="s">
        <v>130</v>
      </c>
      <c r="E647" s="41">
        <v>0</v>
      </c>
      <c r="F647" s="41">
        <v>0</v>
      </c>
      <c r="G647" s="41">
        <v>0</v>
      </c>
      <c r="H647" s="41">
        <v>0</v>
      </c>
      <c r="I647" s="41">
        <v>0</v>
      </c>
      <c r="J647" s="41">
        <v>0</v>
      </c>
      <c r="K647" s="41">
        <v>0</v>
      </c>
      <c r="L647" s="52">
        <v>65</v>
      </c>
    </row>
    <row r="648" spans="1:12" hidden="1" x14ac:dyDescent="0.25">
      <c r="A648" s="68" t="s">
        <v>1038</v>
      </c>
      <c r="B648" s="42" t="s">
        <v>451</v>
      </c>
      <c r="C648" s="42" t="s">
        <v>273</v>
      </c>
      <c r="D648" s="42" t="s">
        <v>130</v>
      </c>
      <c r="E648" s="43">
        <v>0</v>
      </c>
      <c r="F648" s="43">
        <v>0</v>
      </c>
      <c r="G648" s="43">
        <v>0</v>
      </c>
      <c r="H648" s="43">
        <v>0</v>
      </c>
      <c r="I648" s="43">
        <v>0</v>
      </c>
      <c r="J648" s="43">
        <v>0</v>
      </c>
      <c r="K648" s="43">
        <v>0</v>
      </c>
      <c r="L648" s="53">
        <v>511</v>
      </c>
    </row>
    <row r="649" spans="1:12" hidden="1" x14ac:dyDescent="0.25">
      <c r="A649" s="67" t="s">
        <v>433</v>
      </c>
      <c r="B649" s="40" t="s">
        <v>35</v>
      </c>
      <c r="C649" s="40" t="s">
        <v>273</v>
      </c>
      <c r="D649" s="40" t="s">
        <v>130</v>
      </c>
      <c r="E649" s="41">
        <v>0</v>
      </c>
      <c r="F649" s="41">
        <v>0</v>
      </c>
      <c r="G649" s="41">
        <v>0</v>
      </c>
      <c r="H649" s="41">
        <v>0</v>
      </c>
      <c r="I649" s="41">
        <v>0</v>
      </c>
      <c r="J649" s="41">
        <v>0</v>
      </c>
      <c r="K649" s="41">
        <v>0</v>
      </c>
      <c r="L649" s="52">
        <v>60</v>
      </c>
    </row>
    <row r="650" spans="1:12" hidden="1" x14ac:dyDescent="0.25">
      <c r="A650" s="68" t="s">
        <v>1039</v>
      </c>
      <c r="B650" s="42" t="s">
        <v>451</v>
      </c>
      <c r="C650" s="42" t="s">
        <v>273</v>
      </c>
      <c r="D650" s="42" t="s">
        <v>130</v>
      </c>
      <c r="E650" s="43">
        <v>0</v>
      </c>
      <c r="F650" s="43">
        <v>0</v>
      </c>
      <c r="G650" s="43">
        <v>0</v>
      </c>
      <c r="H650" s="43">
        <v>0</v>
      </c>
      <c r="I650" s="43">
        <v>0</v>
      </c>
      <c r="J650" s="43">
        <v>0</v>
      </c>
      <c r="K650" s="43">
        <v>0</v>
      </c>
      <c r="L650" s="53">
        <v>277</v>
      </c>
    </row>
    <row r="651" spans="1:12" hidden="1" x14ac:dyDescent="0.25">
      <c r="A651" s="67" t="s">
        <v>1040</v>
      </c>
      <c r="B651" s="40" t="s">
        <v>451</v>
      </c>
      <c r="C651" s="40" t="s">
        <v>273</v>
      </c>
      <c r="D651" s="40" t="s">
        <v>130</v>
      </c>
      <c r="E651" s="41">
        <v>0</v>
      </c>
      <c r="F651" s="41">
        <v>0</v>
      </c>
      <c r="G651" s="41">
        <v>0</v>
      </c>
      <c r="H651" s="41">
        <v>0</v>
      </c>
      <c r="I651" s="41">
        <v>0</v>
      </c>
      <c r="J651" s="41">
        <v>0</v>
      </c>
      <c r="K651" s="41">
        <v>0</v>
      </c>
      <c r="L651" s="52">
        <v>40</v>
      </c>
    </row>
    <row r="652" spans="1:12" hidden="1" x14ac:dyDescent="0.25">
      <c r="A652" s="68" t="s">
        <v>340</v>
      </c>
      <c r="B652" s="42" t="s">
        <v>37</v>
      </c>
      <c r="C652" s="42" t="s">
        <v>273</v>
      </c>
      <c r="D652" s="42" t="s">
        <v>130</v>
      </c>
      <c r="E652" s="43">
        <v>0</v>
      </c>
      <c r="F652" s="43">
        <v>0</v>
      </c>
      <c r="G652" s="43">
        <v>0</v>
      </c>
      <c r="H652" s="43">
        <v>0</v>
      </c>
      <c r="I652" s="43">
        <v>0</v>
      </c>
      <c r="J652" s="43">
        <v>0</v>
      </c>
      <c r="K652" s="43">
        <v>0</v>
      </c>
      <c r="L652" s="53">
        <v>75</v>
      </c>
    </row>
    <row r="653" spans="1:12" hidden="1" x14ac:dyDescent="0.25">
      <c r="A653" s="67" t="s">
        <v>449</v>
      </c>
      <c r="B653" s="40" t="s">
        <v>41</v>
      </c>
      <c r="C653" s="40" t="s">
        <v>273</v>
      </c>
      <c r="D653" s="40" t="s">
        <v>130</v>
      </c>
      <c r="E653" s="41">
        <v>0</v>
      </c>
      <c r="F653" s="41">
        <v>0</v>
      </c>
      <c r="G653" s="41">
        <v>0</v>
      </c>
      <c r="H653" s="41">
        <v>0</v>
      </c>
      <c r="I653" s="41">
        <v>0</v>
      </c>
      <c r="J653" s="41">
        <v>0</v>
      </c>
      <c r="K653" s="41">
        <v>0</v>
      </c>
      <c r="L653" s="52">
        <v>60</v>
      </c>
    </row>
    <row r="654" spans="1:12" hidden="1" x14ac:dyDescent="0.25">
      <c r="A654" s="68" t="s">
        <v>1041</v>
      </c>
      <c r="B654" s="42" t="s">
        <v>451</v>
      </c>
      <c r="C654" s="42" t="s">
        <v>273</v>
      </c>
      <c r="D654" s="42" t="s">
        <v>130</v>
      </c>
      <c r="E654" s="43">
        <v>0</v>
      </c>
      <c r="F654" s="43">
        <v>0</v>
      </c>
      <c r="G654" s="43">
        <v>0</v>
      </c>
      <c r="H654" s="43">
        <v>0</v>
      </c>
      <c r="I654" s="43">
        <v>0</v>
      </c>
      <c r="J654" s="43">
        <v>0</v>
      </c>
      <c r="K654" s="43">
        <v>0</v>
      </c>
      <c r="L654" s="53">
        <v>206</v>
      </c>
    </row>
    <row r="655" spans="1:12" hidden="1" x14ac:dyDescent="0.25">
      <c r="A655" s="67" t="s">
        <v>426</v>
      </c>
      <c r="B655" s="40" t="s">
        <v>33</v>
      </c>
      <c r="C655" s="40" t="s">
        <v>273</v>
      </c>
      <c r="D655" s="40" t="s">
        <v>130</v>
      </c>
      <c r="E655" s="41">
        <v>0</v>
      </c>
      <c r="F655" s="41">
        <v>0</v>
      </c>
      <c r="G655" s="41">
        <v>0</v>
      </c>
      <c r="H655" s="41">
        <v>0</v>
      </c>
      <c r="I655" s="41">
        <v>0</v>
      </c>
      <c r="J655" s="41">
        <v>0</v>
      </c>
      <c r="K655" s="41">
        <v>0</v>
      </c>
      <c r="L655" s="52">
        <v>71</v>
      </c>
    </row>
    <row r="656" spans="1:12" hidden="1" x14ac:dyDescent="0.25">
      <c r="A656" s="68" t="s">
        <v>1042</v>
      </c>
      <c r="B656" s="42" t="s">
        <v>451</v>
      </c>
      <c r="C656" s="42" t="s">
        <v>273</v>
      </c>
      <c r="D656" s="42" t="s">
        <v>130</v>
      </c>
      <c r="E656" s="43">
        <v>0</v>
      </c>
      <c r="F656" s="43">
        <v>0</v>
      </c>
      <c r="G656" s="43">
        <v>0</v>
      </c>
      <c r="H656" s="43">
        <v>0</v>
      </c>
      <c r="I656" s="43">
        <v>0</v>
      </c>
      <c r="J656" s="43">
        <v>0</v>
      </c>
      <c r="K656" s="43">
        <v>0</v>
      </c>
      <c r="L656" s="53">
        <v>18</v>
      </c>
    </row>
    <row r="657" spans="1:20" hidden="1" x14ac:dyDescent="0.25">
      <c r="A657" s="67" t="s">
        <v>1043</v>
      </c>
      <c r="B657" s="40" t="s">
        <v>451</v>
      </c>
      <c r="C657" s="40" t="s">
        <v>273</v>
      </c>
      <c r="D657" s="40" t="s">
        <v>130</v>
      </c>
      <c r="E657" s="41">
        <v>0</v>
      </c>
      <c r="F657" s="41">
        <v>0</v>
      </c>
      <c r="G657" s="41">
        <v>0</v>
      </c>
      <c r="H657" s="41">
        <v>0</v>
      </c>
      <c r="I657" s="41">
        <v>0</v>
      </c>
      <c r="J657" s="41">
        <v>0</v>
      </c>
      <c r="K657" s="41">
        <v>0</v>
      </c>
      <c r="L657" s="52">
        <v>60</v>
      </c>
    </row>
    <row r="658" spans="1:20" hidden="1" x14ac:dyDescent="0.25">
      <c r="A658" s="68" t="s">
        <v>1044</v>
      </c>
      <c r="B658" s="42" t="s">
        <v>451</v>
      </c>
      <c r="C658" s="42" t="s">
        <v>273</v>
      </c>
      <c r="D658" s="42" t="s">
        <v>130</v>
      </c>
      <c r="E658" s="43">
        <v>0</v>
      </c>
      <c r="F658" s="43">
        <v>0</v>
      </c>
      <c r="G658" s="43">
        <v>0</v>
      </c>
      <c r="H658" s="43">
        <v>0</v>
      </c>
      <c r="I658" s="43">
        <v>0</v>
      </c>
      <c r="J658" s="43">
        <v>0</v>
      </c>
      <c r="K658" s="43">
        <v>0</v>
      </c>
      <c r="L658" s="53">
        <v>27</v>
      </c>
    </row>
    <row r="659" spans="1:20" hidden="1" x14ac:dyDescent="0.25">
      <c r="A659" s="67" t="s">
        <v>1045</v>
      </c>
      <c r="B659" s="40" t="s">
        <v>451</v>
      </c>
      <c r="C659" s="40" t="s">
        <v>273</v>
      </c>
      <c r="D659" s="40" t="s">
        <v>130</v>
      </c>
      <c r="E659" s="41">
        <v>0</v>
      </c>
      <c r="F659" s="41">
        <v>0</v>
      </c>
      <c r="G659" s="41">
        <v>0</v>
      </c>
      <c r="H659" s="41">
        <v>0</v>
      </c>
      <c r="I659" s="41">
        <v>0</v>
      </c>
      <c r="J659" s="41">
        <v>0</v>
      </c>
      <c r="K659" s="41">
        <v>0</v>
      </c>
      <c r="L659" s="52">
        <v>58</v>
      </c>
    </row>
    <row r="660" spans="1:20" hidden="1" x14ac:dyDescent="0.25">
      <c r="A660" s="68" t="s">
        <v>435</v>
      </c>
      <c r="B660" s="42" t="s">
        <v>35</v>
      </c>
      <c r="C660" s="42" t="s">
        <v>273</v>
      </c>
      <c r="D660" s="42" t="s">
        <v>130</v>
      </c>
      <c r="E660" s="43">
        <v>0</v>
      </c>
      <c r="F660" s="43">
        <v>0</v>
      </c>
      <c r="G660" s="43">
        <v>0</v>
      </c>
      <c r="H660" s="43">
        <v>0</v>
      </c>
      <c r="I660" s="43">
        <v>0</v>
      </c>
      <c r="J660" s="43">
        <v>0</v>
      </c>
      <c r="K660" s="43">
        <v>0</v>
      </c>
      <c r="L660" s="53">
        <v>60</v>
      </c>
    </row>
    <row r="661" spans="1:20" hidden="1" x14ac:dyDescent="0.25">
      <c r="A661" s="67" t="s">
        <v>425</v>
      </c>
      <c r="B661" s="40" t="s">
        <v>35</v>
      </c>
      <c r="C661" s="40" t="s">
        <v>273</v>
      </c>
      <c r="D661" s="40" t="s">
        <v>130</v>
      </c>
      <c r="E661" s="41">
        <v>0</v>
      </c>
      <c r="F661" s="41">
        <v>0</v>
      </c>
      <c r="G661" s="41">
        <v>0</v>
      </c>
      <c r="H661" s="41">
        <v>0</v>
      </c>
      <c r="I661" s="41">
        <v>0</v>
      </c>
      <c r="J661" s="41">
        <v>0</v>
      </c>
      <c r="K661" s="41">
        <v>0</v>
      </c>
      <c r="L661" s="52">
        <v>120</v>
      </c>
    </row>
    <row r="662" spans="1:20" hidden="1" x14ac:dyDescent="0.25">
      <c r="A662" s="68" t="s">
        <v>1046</v>
      </c>
      <c r="B662" s="42" t="s">
        <v>451</v>
      </c>
      <c r="C662" s="42" t="s">
        <v>273</v>
      </c>
      <c r="D662" s="42" t="s">
        <v>130</v>
      </c>
      <c r="E662" s="43">
        <v>0</v>
      </c>
      <c r="F662" s="43">
        <v>0</v>
      </c>
      <c r="G662" s="43">
        <v>0</v>
      </c>
      <c r="H662" s="43">
        <v>0</v>
      </c>
      <c r="I662" s="43">
        <v>0</v>
      </c>
      <c r="J662" s="43">
        <v>0</v>
      </c>
      <c r="K662" s="43">
        <v>0</v>
      </c>
      <c r="L662" s="53">
        <v>72</v>
      </c>
    </row>
    <row r="663" spans="1:20" hidden="1" x14ac:dyDescent="0.25">
      <c r="A663" s="67" t="s">
        <v>1047</v>
      </c>
      <c r="B663" s="40" t="s">
        <v>451</v>
      </c>
      <c r="C663" s="40" t="s">
        <v>273</v>
      </c>
      <c r="D663" s="40" t="s">
        <v>130</v>
      </c>
      <c r="E663" s="41">
        <v>0</v>
      </c>
      <c r="F663" s="41">
        <v>0</v>
      </c>
      <c r="G663" s="41">
        <v>0</v>
      </c>
      <c r="H663" s="41">
        <v>0</v>
      </c>
      <c r="I663" s="41">
        <v>0</v>
      </c>
      <c r="J663" s="41">
        <v>0</v>
      </c>
      <c r="K663" s="41">
        <v>0</v>
      </c>
      <c r="L663" s="52">
        <v>60</v>
      </c>
    </row>
    <row r="664" spans="1:20" hidden="1" x14ac:dyDescent="0.25">
      <c r="A664" s="68" t="s">
        <v>428</v>
      </c>
      <c r="B664" s="42" t="s">
        <v>33</v>
      </c>
      <c r="C664" s="42" t="s">
        <v>273</v>
      </c>
      <c r="D664" s="42" t="s">
        <v>130</v>
      </c>
      <c r="E664" s="43">
        <v>0</v>
      </c>
      <c r="F664" s="43">
        <v>0</v>
      </c>
      <c r="G664" s="43">
        <v>0</v>
      </c>
      <c r="H664" s="43">
        <v>0</v>
      </c>
      <c r="I664" s="43">
        <v>0</v>
      </c>
      <c r="J664" s="43">
        <v>0</v>
      </c>
      <c r="K664" s="43">
        <v>0</v>
      </c>
      <c r="L664" s="53">
        <v>61</v>
      </c>
    </row>
    <row r="665" spans="1:20" hidden="1" x14ac:dyDescent="0.25">
      <c r="A665" s="67" t="s">
        <v>1048</v>
      </c>
      <c r="B665" s="40" t="s">
        <v>451</v>
      </c>
      <c r="C665" s="40" t="s">
        <v>273</v>
      </c>
      <c r="D665" s="40" t="s">
        <v>130</v>
      </c>
      <c r="E665" s="41">
        <v>0</v>
      </c>
      <c r="F665" s="41">
        <v>0</v>
      </c>
      <c r="G665" s="41">
        <v>0</v>
      </c>
      <c r="H665" s="41">
        <v>0</v>
      </c>
      <c r="I665" s="41">
        <v>0</v>
      </c>
      <c r="J665" s="41">
        <v>0</v>
      </c>
      <c r="K665" s="41">
        <v>0</v>
      </c>
      <c r="L665" s="52">
        <v>60</v>
      </c>
    </row>
    <row r="666" spans="1:20" x14ac:dyDescent="0.25">
      <c r="A666" s="67" t="s">
        <v>75</v>
      </c>
      <c r="B666" s="40" t="s">
        <v>31</v>
      </c>
      <c r="C666" s="40" t="s">
        <v>273</v>
      </c>
      <c r="D666" s="40" t="s">
        <v>1</v>
      </c>
      <c r="E666" s="41">
        <v>79</v>
      </c>
      <c r="F666" s="41">
        <v>100</v>
      </c>
      <c r="G666" s="41">
        <v>96</v>
      </c>
      <c r="H666" s="41">
        <v>46</v>
      </c>
      <c r="I666" s="41">
        <v>19</v>
      </c>
      <c r="J666" s="41">
        <v>59</v>
      </c>
      <c r="K666" s="41">
        <v>7438</v>
      </c>
      <c r="L666" s="52">
        <v>1550</v>
      </c>
      <c r="M666"/>
      <c r="N666" s="26"/>
      <c r="O666" s="26"/>
      <c r="P666" s="26"/>
      <c r="Q666" s="26"/>
      <c r="R666" s="26"/>
      <c r="S666" s="26"/>
      <c r="T666" s="26"/>
    </row>
    <row r="667" spans="1:20" x14ac:dyDescent="0.25">
      <c r="A667" s="68" t="s">
        <v>190</v>
      </c>
      <c r="B667" s="42" t="s">
        <v>33</v>
      </c>
      <c r="C667" s="42" t="s">
        <v>273</v>
      </c>
      <c r="D667" s="42" t="s">
        <v>1</v>
      </c>
      <c r="E667" s="43">
        <v>82</v>
      </c>
      <c r="F667" s="43">
        <v>99</v>
      </c>
      <c r="G667" s="43">
        <v>24</v>
      </c>
      <c r="H667" s="43">
        <v>12</v>
      </c>
      <c r="I667" s="43">
        <v>12</v>
      </c>
      <c r="J667" s="43">
        <v>58</v>
      </c>
      <c r="K667" s="43">
        <v>244</v>
      </c>
      <c r="L667" s="53">
        <v>1646</v>
      </c>
      <c r="M667"/>
      <c r="N667" s="26"/>
      <c r="O667" s="26"/>
      <c r="P667" s="26"/>
      <c r="Q667" s="26"/>
      <c r="R667" s="26"/>
      <c r="S667" s="26"/>
      <c r="T667" s="26"/>
    </row>
    <row r="668" spans="1:20" x14ac:dyDescent="0.25">
      <c r="A668" s="67" t="s">
        <v>274</v>
      </c>
      <c r="B668" s="40" t="s">
        <v>31</v>
      </c>
      <c r="C668" s="40" t="s">
        <v>273</v>
      </c>
      <c r="D668" s="40" t="s">
        <v>1</v>
      </c>
      <c r="E668" s="41">
        <v>82</v>
      </c>
      <c r="F668" s="41">
        <v>92</v>
      </c>
      <c r="G668" s="41">
        <v>40</v>
      </c>
      <c r="H668" s="41">
        <v>57</v>
      </c>
      <c r="I668" s="41">
        <v>45</v>
      </c>
      <c r="J668" s="41">
        <v>43</v>
      </c>
      <c r="K668" s="41">
        <v>840</v>
      </c>
      <c r="L668" s="52">
        <v>1546</v>
      </c>
      <c r="M668"/>
      <c r="N668" s="26"/>
      <c r="O668" s="26"/>
      <c r="P668" s="26"/>
      <c r="Q668" s="26"/>
      <c r="R668" s="26"/>
      <c r="S668" s="26"/>
      <c r="T668" s="26"/>
    </row>
    <row r="669" spans="1:20" x14ac:dyDescent="0.25">
      <c r="A669" s="67" t="s">
        <v>73</v>
      </c>
      <c r="B669" s="40" t="s">
        <v>35</v>
      </c>
      <c r="C669" s="40" t="s">
        <v>273</v>
      </c>
      <c r="D669" s="40" t="s">
        <v>1</v>
      </c>
      <c r="E669" s="41">
        <v>81</v>
      </c>
      <c r="F669" s="41">
        <v>89</v>
      </c>
      <c r="G669" s="41">
        <v>40</v>
      </c>
      <c r="H669" s="41">
        <v>223</v>
      </c>
      <c r="I669" s="41">
        <v>41</v>
      </c>
      <c r="J669" s="41">
        <v>47</v>
      </c>
      <c r="K669" s="41">
        <v>37</v>
      </c>
      <c r="L669" s="52">
        <v>1695</v>
      </c>
    </row>
    <row r="670" spans="1:20" x14ac:dyDescent="0.25">
      <c r="A670" s="68" t="s">
        <v>212</v>
      </c>
      <c r="B670" s="42" t="s">
        <v>37</v>
      </c>
      <c r="C670" s="42" t="s">
        <v>273</v>
      </c>
      <c r="D670" s="42" t="s">
        <v>1</v>
      </c>
      <c r="E670" s="43">
        <v>79</v>
      </c>
      <c r="F670" s="43">
        <v>87</v>
      </c>
      <c r="G670" s="43">
        <v>23</v>
      </c>
      <c r="H670" s="43">
        <v>14</v>
      </c>
      <c r="I670" s="43">
        <v>17</v>
      </c>
      <c r="J670" s="43">
        <v>31</v>
      </c>
      <c r="K670" s="43">
        <v>204</v>
      </c>
      <c r="L670" s="53">
        <v>1569</v>
      </c>
    </row>
    <row r="671" spans="1:20" x14ac:dyDescent="0.25">
      <c r="A671" s="67" t="s">
        <v>53</v>
      </c>
      <c r="B671" s="40" t="s">
        <v>33</v>
      </c>
      <c r="C671" s="40" t="s">
        <v>273</v>
      </c>
      <c r="D671" s="40" t="s">
        <v>1</v>
      </c>
      <c r="E671" s="41">
        <v>82</v>
      </c>
      <c r="F671" s="41">
        <v>85</v>
      </c>
      <c r="G671" s="41">
        <v>24</v>
      </c>
      <c r="H671" s="41">
        <v>28</v>
      </c>
      <c r="I671" s="41">
        <v>19</v>
      </c>
      <c r="J671" s="41">
        <v>46</v>
      </c>
      <c r="K671" s="41">
        <v>8534</v>
      </c>
      <c r="L671" s="52">
        <v>1759</v>
      </c>
    </row>
    <row r="672" spans="1:20" x14ac:dyDescent="0.25">
      <c r="A672" s="67" t="s">
        <v>242</v>
      </c>
      <c r="B672" s="40" t="s">
        <v>41</v>
      </c>
      <c r="C672" s="40" t="s">
        <v>273</v>
      </c>
      <c r="D672" s="40" t="s">
        <v>1</v>
      </c>
      <c r="E672" s="41">
        <v>82</v>
      </c>
      <c r="F672" s="41">
        <v>83</v>
      </c>
      <c r="G672" s="41">
        <v>26</v>
      </c>
      <c r="H672" s="41">
        <v>65</v>
      </c>
      <c r="I672" s="41">
        <v>34</v>
      </c>
      <c r="J672" s="41">
        <v>81</v>
      </c>
      <c r="K672" s="41">
        <v>5484</v>
      </c>
      <c r="L672" s="52">
        <v>1652</v>
      </c>
      <c r="M672"/>
      <c r="N672" s="26"/>
      <c r="O672" s="26"/>
      <c r="P672" s="26"/>
      <c r="Q672" s="26"/>
      <c r="R672" s="26"/>
      <c r="S672" s="26"/>
      <c r="T672" s="26"/>
    </row>
    <row r="673" spans="1:20" x14ac:dyDescent="0.25">
      <c r="A673" s="67" t="s">
        <v>244</v>
      </c>
      <c r="B673" s="40" t="s">
        <v>41</v>
      </c>
      <c r="C673" s="40" t="s">
        <v>273</v>
      </c>
      <c r="D673" s="40" t="s">
        <v>1</v>
      </c>
      <c r="E673" s="41">
        <v>80</v>
      </c>
      <c r="F673" s="41">
        <v>77</v>
      </c>
      <c r="G673" s="41">
        <v>62</v>
      </c>
      <c r="H673" s="41">
        <v>104</v>
      </c>
      <c r="I673" s="41">
        <v>13</v>
      </c>
      <c r="J673" s="41">
        <v>42</v>
      </c>
      <c r="K673" s="41">
        <v>176</v>
      </c>
      <c r="L673" s="52">
        <v>1408</v>
      </c>
      <c r="M673"/>
      <c r="N673" s="26"/>
      <c r="O673" s="26"/>
      <c r="P673" s="26"/>
      <c r="Q673" s="26"/>
      <c r="R673" s="26"/>
      <c r="S673" s="26"/>
      <c r="T673" s="26"/>
    </row>
    <row r="674" spans="1:20" x14ac:dyDescent="0.25">
      <c r="A674" s="68" t="s">
        <v>257</v>
      </c>
      <c r="B674" s="42" t="s">
        <v>31</v>
      </c>
      <c r="C674" s="42" t="s">
        <v>273</v>
      </c>
      <c r="D674" s="42" t="s">
        <v>1</v>
      </c>
      <c r="E674" s="43">
        <v>82</v>
      </c>
      <c r="F674" s="43">
        <v>76</v>
      </c>
      <c r="G674" s="43">
        <v>26</v>
      </c>
      <c r="H674" s="43">
        <v>105</v>
      </c>
      <c r="I674" s="43">
        <v>47</v>
      </c>
      <c r="J674" s="43">
        <v>45</v>
      </c>
      <c r="K674" s="43">
        <v>2405</v>
      </c>
      <c r="L674" s="53">
        <v>1587</v>
      </c>
      <c r="M674"/>
      <c r="N674" s="26"/>
      <c r="O674" s="26"/>
      <c r="P674" s="26"/>
      <c r="Q674" s="26"/>
      <c r="R674" s="26"/>
      <c r="S674" s="26"/>
      <c r="T674" s="26"/>
    </row>
    <row r="675" spans="1:20" x14ac:dyDescent="0.25">
      <c r="A675" s="67" t="s">
        <v>106</v>
      </c>
      <c r="B675" s="40" t="s">
        <v>35</v>
      </c>
      <c r="C675" s="40" t="s">
        <v>273</v>
      </c>
      <c r="D675" s="40" t="s">
        <v>1</v>
      </c>
      <c r="E675" s="41">
        <v>73</v>
      </c>
      <c r="F675" s="41">
        <v>75</v>
      </c>
      <c r="G675" s="41">
        <v>51</v>
      </c>
      <c r="H675" s="41">
        <v>120</v>
      </c>
      <c r="I675" s="41">
        <v>64</v>
      </c>
      <c r="J675" s="41">
        <v>46</v>
      </c>
      <c r="K675" s="41">
        <v>1313</v>
      </c>
      <c r="L675" s="52">
        <v>1544</v>
      </c>
    </row>
    <row r="676" spans="1:20" x14ac:dyDescent="0.25">
      <c r="A676" s="68" t="s">
        <v>138</v>
      </c>
      <c r="B676" s="42" t="s">
        <v>31</v>
      </c>
      <c r="C676" s="42" t="s">
        <v>273</v>
      </c>
      <c r="D676" s="42" t="s">
        <v>1</v>
      </c>
      <c r="E676" s="43">
        <v>77</v>
      </c>
      <c r="F676" s="43">
        <v>74</v>
      </c>
      <c r="G676" s="43">
        <v>18</v>
      </c>
      <c r="H676" s="43">
        <v>53</v>
      </c>
      <c r="I676" s="43">
        <v>64</v>
      </c>
      <c r="J676" s="43">
        <v>57</v>
      </c>
      <c r="K676" s="43">
        <v>7634</v>
      </c>
      <c r="L676" s="53">
        <v>1465</v>
      </c>
    </row>
    <row r="677" spans="1:20" x14ac:dyDescent="0.25">
      <c r="A677" s="67" t="s">
        <v>192</v>
      </c>
      <c r="B677" s="40" t="s">
        <v>41</v>
      </c>
      <c r="C677" s="40" t="s">
        <v>273</v>
      </c>
      <c r="D677" s="40" t="s">
        <v>1</v>
      </c>
      <c r="E677" s="41">
        <v>82</v>
      </c>
      <c r="F677" s="41">
        <v>70</v>
      </c>
      <c r="G677" s="41">
        <v>30</v>
      </c>
      <c r="H677" s="41">
        <v>42</v>
      </c>
      <c r="I677" s="41">
        <v>26</v>
      </c>
      <c r="J677" s="41">
        <v>48</v>
      </c>
      <c r="K677" s="41">
        <v>72</v>
      </c>
      <c r="L677" s="52">
        <v>1463</v>
      </c>
    </row>
    <row r="678" spans="1:20" x14ac:dyDescent="0.25">
      <c r="A678" s="67" t="s">
        <v>227</v>
      </c>
      <c r="B678" s="40" t="s">
        <v>31</v>
      </c>
      <c r="C678" s="40" t="s">
        <v>273</v>
      </c>
      <c r="D678" s="40" t="s">
        <v>1</v>
      </c>
      <c r="E678" s="41">
        <v>82</v>
      </c>
      <c r="F678" s="41">
        <v>66</v>
      </c>
      <c r="G678" s="41">
        <v>18</v>
      </c>
      <c r="H678" s="41">
        <v>9</v>
      </c>
      <c r="I678" s="41">
        <v>21</v>
      </c>
      <c r="J678" s="41">
        <v>56</v>
      </c>
      <c r="K678" s="41">
        <v>3355</v>
      </c>
      <c r="L678" s="52">
        <v>1579</v>
      </c>
    </row>
    <row r="679" spans="1:20" x14ac:dyDescent="0.25">
      <c r="A679" s="68" t="s">
        <v>314</v>
      </c>
      <c r="B679" s="42" t="s">
        <v>35</v>
      </c>
      <c r="C679" s="42" t="s">
        <v>273</v>
      </c>
      <c r="D679" s="42" t="s">
        <v>1</v>
      </c>
      <c r="E679" s="43">
        <v>78</v>
      </c>
      <c r="F679" s="43">
        <v>66</v>
      </c>
      <c r="G679" s="43">
        <v>55</v>
      </c>
      <c r="H679" s="43">
        <v>99</v>
      </c>
      <c r="I679" s="43">
        <v>40</v>
      </c>
      <c r="J679" s="43">
        <v>49</v>
      </c>
      <c r="K679" s="43">
        <v>2408</v>
      </c>
      <c r="L679" s="53">
        <v>1324</v>
      </c>
      <c r="M679"/>
      <c r="N679" s="26"/>
      <c r="O679" s="26"/>
      <c r="P679" s="26"/>
      <c r="Q679" s="26"/>
      <c r="R679" s="26"/>
      <c r="S679" s="26"/>
      <c r="T679" s="26"/>
    </row>
    <row r="680" spans="1:20" x14ac:dyDescent="0.25">
      <c r="A680" s="68" t="s">
        <v>68</v>
      </c>
      <c r="B680" s="42" t="s">
        <v>35</v>
      </c>
      <c r="C680" s="42" t="s">
        <v>273</v>
      </c>
      <c r="D680" s="42" t="s">
        <v>1</v>
      </c>
      <c r="E680" s="43">
        <v>82</v>
      </c>
      <c r="F680" s="43">
        <v>63</v>
      </c>
      <c r="G680" s="43">
        <v>36</v>
      </c>
      <c r="H680" s="43">
        <v>31</v>
      </c>
      <c r="I680" s="43">
        <v>24</v>
      </c>
      <c r="J680" s="43">
        <v>56</v>
      </c>
      <c r="K680" s="43">
        <v>145</v>
      </c>
      <c r="L680" s="53">
        <v>1518</v>
      </c>
    </row>
    <row r="681" spans="1:20" x14ac:dyDescent="0.25">
      <c r="A681" s="67" t="s">
        <v>348</v>
      </c>
      <c r="B681" s="40" t="s">
        <v>37</v>
      </c>
      <c r="C681" s="40" t="s">
        <v>273</v>
      </c>
      <c r="D681" s="40" t="s">
        <v>1</v>
      </c>
      <c r="E681" s="41">
        <v>74</v>
      </c>
      <c r="F681" s="41">
        <v>61</v>
      </c>
      <c r="G681" s="41">
        <v>26</v>
      </c>
      <c r="H681" s="41">
        <v>49</v>
      </c>
      <c r="I681" s="41">
        <v>71</v>
      </c>
      <c r="J681" s="41">
        <v>22</v>
      </c>
      <c r="K681" s="41">
        <v>5186</v>
      </c>
      <c r="L681" s="52">
        <v>1381</v>
      </c>
    </row>
    <row r="682" spans="1:20" x14ac:dyDescent="0.25">
      <c r="A682" s="67" t="s">
        <v>358</v>
      </c>
      <c r="B682" s="40" t="s">
        <v>41</v>
      </c>
      <c r="C682" s="40" t="s">
        <v>273</v>
      </c>
      <c r="D682" s="40" t="s">
        <v>1</v>
      </c>
      <c r="E682" s="41">
        <v>82</v>
      </c>
      <c r="F682" s="41">
        <v>59</v>
      </c>
      <c r="G682" s="41">
        <v>52</v>
      </c>
      <c r="H682" s="41">
        <v>98</v>
      </c>
      <c r="I682" s="41">
        <v>22</v>
      </c>
      <c r="J682" s="41">
        <v>51</v>
      </c>
      <c r="K682" s="41">
        <v>83</v>
      </c>
      <c r="L682" s="52">
        <v>1488</v>
      </c>
    </row>
    <row r="683" spans="1:20" x14ac:dyDescent="0.25">
      <c r="A683" s="67" t="s">
        <v>454</v>
      </c>
      <c r="B683" s="40" t="s">
        <v>451</v>
      </c>
      <c r="C683" s="40" t="s">
        <v>273</v>
      </c>
      <c r="D683" s="40" t="s">
        <v>1</v>
      </c>
      <c r="E683" s="41">
        <v>80</v>
      </c>
      <c r="F683" s="41">
        <v>58</v>
      </c>
      <c r="G683" s="41">
        <v>34</v>
      </c>
      <c r="H683" s="41">
        <v>77</v>
      </c>
      <c r="I683" s="41">
        <v>30</v>
      </c>
      <c r="J683" s="41">
        <v>52</v>
      </c>
      <c r="K683" s="41">
        <v>152</v>
      </c>
      <c r="L683" s="52">
        <v>1313</v>
      </c>
    </row>
    <row r="684" spans="1:20" x14ac:dyDescent="0.25">
      <c r="A684" s="67" t="s">
        <v>76</v>
      </c>
      <c r="B684" s="40" t="s">
        <v>41</v>
      </c>
      <c r="C684" s="40" t="s">
        <v>273</v>
      </c>
      <c r="D684" s="40" t="s">
        <v>1</v>
      </c>
      <c r="E684" s="41">
        <v>75</v>
      </c>
      <c r="F684" s="41">
        <v>56</v>
      </c>
      <c r="G684" s="41">
        <v>153</v>
      </c>
      <c r="H684" s="41">
        <v>173</v>
      </c>
      <c r="I684" s="41">
        <v>25</v>
      </c>
      <c r="J684" s="41">
        <v>48</v>
      </c>
      <c r="K684" s="41">
        <v>4438</v>
      </c>
      <c r="L684" s="52">
        <v>1381</v>
      </c>
    </row>
    <row r="685" spans="1:20" x14ac:dyDescent="0.25">
      <c r="A685" s="67" t="s">
        <v>296</v>
      </c>
      <c r="B685" s="40" t="s">
        <v>37</v>
      </c>
      <c r="C685" s="40" t="s">
        <v>273</v>
      </c>
      <c r="D685" s="40" t="s">
        <v>1</v>
      </c>
      <c r="E685" s="41">
        <v>82</v>
      </c>
      <c r="F685" s="41">
        <v>56</v>
      </c>
      <c r="G685" s="41">
        <v>36</v>
      </c>
      <c r="H685" s="41">
        <v>66</v>
      </c>
      <c r="I685" s="41">
        <v>16</v>
      </c>
      <c r="J685" s="41">
        <v>22</v>
      </c>
      <c r="K685" s="41">
        <v>59</v>
      </c>
      <c r="L685" s="52">
        <v>1150</v>
      </c>
    </row>
    <row r="686" spans="1:20" x14ac:dyDescent="0.25">
      <c r="A686" s="68" t="s">
        <v>67</v>
      </c>
      <c r="B686" s="42" t="s">
        <v>37</v>
      </c>
      <c r="C686" s="42" t="s">
        <v>273</v>
      </c>
      <c r="D686" s="42" t="s">
        <v>1</v>
      </c>
      <c r="E686" s="43">
        <v>78</v>
      </c>
      <c r="F686" s="43">
        <v>53</v>
      </c>
      <c r="G686" s="43">
        <v>56</v>
      </c>
      <c r="H686" s="43">
        <v>142</v>
      </c>
      <c r="I686" s="43">
        <v>71</v>
      </c>
      <c r="J686" s="43">
        <v>44</v>
      </c>
      <c r="K686" s="43">
        <v>1702</v>
      </c>
      <c r="L686" s="53">
        <v>1422</v>
      </c>
    </row>
    <row r="687" spans="1:20" x14ac:dyDescent="0.25">
      <c r="A687" s="67" t="s">
        <v>105</v>
      </c>
      <c r="B687" s="40" t="s">
        <v>31</v>
      </c>
      <c r="C687" s="40" t="s">
        <v>273</v>
      </c>
      <c r="D687" s="40" t="s">
        <v>1</v>
      </c>
      <c r="E687" s="41">
        <v>82</v>
      </c>
      <c r="F687" s="41">
        <v>53</v>
      </c>
      <c r="G687" s="41">
        <v>30</v>
      </c>
      <c r="H687" s="41">
        <v>94</v>
      </c>
      <c r="I687" s="41">
        <v>20</v>
      </c>
      <c r="J687" s="41">
        <v>51</v>
      </c>
      <c r="K687" s="41">
        <v>100</v>
      </c>
      <c r="L687" s="52">
        <v>1330</v>
      </c>
      <c r="M687"/>
      <c r="N687" s="26"/>
      <c r="O687" s="26"/>
      <c r="P687" s="26"/>
      <c r="Q687" s="26"/>
      <c r="R687" s="26"/>
      <c r="S687" s="26"/>
      <c r="T687" s="26"/>
    </row>
    <row r="688" spans="1:20" x14ac:dyDescent="0.25">
      <c r="A688" s="67" t="s">
        <v>187</v>
      </c>
      <c r="B688" s="40" t="s">
        <v>41</v>
      </c>
      <c r="C688" s="40" t="s">
        <v>273</v>
      </c>
      <c r="D688" s="40" t="s">
        <v>1</v>
      </c>
      <c r="E688" s="41">
        <v>81</v>
      </c>
      <c r="F688" s="41">
        <v>53</v>
      </c>
      <c r="G688" s="41">
        <v>26</v>
      </c>
      <c r="H688" s="41">
        <v>55</v>
      </c>
      <c r="I688" s="41">
        <v>23</v>
      </c>
      <c r="J688" s="41">
        <v>50</v>
      </c>
      <c r="K688" s="41">
        <v>312</v>
      </c>
      <c r="L688" s="52">
        <v>1371</v>
      </c>
    </row>
    <row r="689" spans="1:20" x14ac:dyDescent="0.25">
      <c r="A689" s="67" t="s">
        <v>124</v>
      </c>
      <c r="B689" s="40" t="s">
        <v>37</v>
      </c>
      <c r="C689" s="40" t="s">
        <v>273</v>
      </c>
      <c r="D689" s="40" t="s">
        <v>1</v>
      </c>
      <c r="E689" s="41">
        <v>79</v>
      </c>
      <c r="F689" s="41">
        <v>52</v>
      </c>
      <c r="G689" s="41">
        <v>57</v>
      </c>
      <c r="H689" s="41">
        <v>159</v>
      </c>
      <c r="I689" s="41">
        <v>49</v>
      </c>
      <c r="J689" s="41">
        <v>31</v>
      </c>
      <c r="K689" s="41">
        <v>294</v>
      </c>
      <c r="L689" s="52">
        <v>1375</v>
      </c>
    </row>
    <row r="690" spans="1:20" x14ac:dyDescent="0.25">
      <c r="A690" s="68" t="s">
        <v>197</v>
      </c>
      <c r="B690" s="42" t="s">
        <v>35</v>
      </c>
      <c r="C690" s="42" t="s">
        <v>273</v>
      </c>
      <c r="D690" s="42" t="s">
        <v>1</v>
      </c>
      <c r="E690" s="43">
        <v>82</v>
      </c>
      <c r="F690" s="43">
        <v>51</v>
      </c>
      <c r="G690" s="43">
        <v>58</v>
      </c>
      <c r="H690" s="43">
        <v>103</v>
      </c>
      <c r="I690" s="43">
        <v>51</v>
      </c>
      <c r="J690" s="43">
        <v>22</v>
      </c>
      <c r="K690" s="43">
        <v>118</v>
      </c>
      <c r="L690" s="53">
        <v>1401</v>
      </c>
      <c r="M690"/>
      <c r="N690" s="26"/>
      <c r="O690" s="26"/>
      <c r="P690" s="26"/>
      <c r="Q690" s="26"/>
      <c r="R690" s="26"/>
      <c r="S690" s="26"/>
      <c r="T690" s="26"/>
    </row>
    <row r="691" spans="1:20" x14ac:dyDescent="0.25">
      <c r="A691" s="68" t="s">
        <v>137</v>
      </c>
      <c r="B691" s="42" t="s">
        <v>37</v>
      </c>
      <c r="C691" s="42" t="s">
        <v>273</v>
      </c>
      <c r="D691" s="42" t="s">
        <v>1</v>
      </c>
      <c r="E691" s="43">
        <v>64</v>
      </c>
      <c r="F691" s="43">
        <v>50</v>
      </c>
      <c r="G691" s="43">
        <v>26</v>
      </c>
      <c r="H691" s="43">
        <v>100</v>
      </c>
      <c r="I691" s="43">
        <v>29</v>
      </c>
      <c r="J691" s="43">
        <v>69</v>
      </c>
      <c r="K691" s="43">
        <v>4014</v>
      </c>
      <c r="L691" s="53">
        <v>1191</v>
      </c>
    </row>
    <row r="692" spans="1:20" x14ac:dyDescent="0.25">
      <c r="A692" s="68" t="s">
        <v>74</v>
      </c>
      <c r="B692" s="42" t="s">
        <v>41</v>
      </c>
      <c r="C692" s="42" t="s">
        <v>273</v>
      </c>
      <c r="D692" s="42" t="s">
        <v>1</v>
      </c>
      <c r="E692" s="43">
        <v>66</v>
      </c>
      <c r="F692" s="43">
        <v>48</v>
      </c>
      <c r="G692" s="43">
        <v>18</v>
      </c>
      <c r="H692" s="43">
        <v>34</v>
      </c>
      <c r="I692" s="43">
        <v>16</v>
      </c>
      <c r="J692" s="43">
        <v>25</v>
      </c>
      <c r="K692" s="43">
        <v>28</v>
      </c>
      <c r="L692" s="53">
        <v>1096</v>
      </c>
    </row>
    <row r="693" spans="1:20" x14ac:dyDescent="0.25">
      <c r="A693" s="67" t="s">
        <v>134</v>
      </c>
      <c r="B693" s="40" t="s">
        <v>41</v>
      </c>
      <c r="C693" s="40" t="s">
        <v>273</v>
      </c>
      <c r="D693" s="40" t="s">
        <v>1</v>
      </c>
      <c r="E693" s="41">
        <v>80</v>
      </c>
      <c r="F693" s="41">
        <v>47</v>
      </c>
      <c r="G693" s="41">
        <v>28</v>
      </c>
      <c r="H693" s="41">
        <v>50</v>
      </c>
      <c r="I693" s="41">
        <v>32</v>
      </c>
      <c r="J693" s="41">
        <v>13</v>
      </c>
      <c r="K693" s="41">
        <v>2217</v>
      </c>
      <c r="L693" s="52">
        <v>1276</v>
      </c>
    </row>
    <row r="694" spans="1:20" x14ac:dyDescent="0.25">
      <c r="A694" s="67" t="s">
        <v>295</v>
      </c>
      <c r="B694" s="40" t="s">
        <v>33</v>
      </c>
      <c r="C694" s="40" t="s">
        <v>273</v>
      </c>
      <c r="D694" s="40" t="s">
        <v>1</v>
      </c>
      <c r="E694" s="41">
        <v>82</v>
      </c>
      <c r="F694" s="41">
        <v>47</v>
      </c>
      <c r="G694" s="41">
        <v>27</v>
      </c>
      <c r="H694" s="41">
        <v>47</v>
      </c>
      <c r="I694" s="41">
        <v>32</v>
      </c>
      <c r="J694" s="41">
        <v>41</v>
      </c>
      <c r="K694" s="41">
        <v>30</v>
      </c>
      <c r="L694" s="52">
        <v>1151</v>
      </c>
      <c r="M694"/>
      <c r="N694" s="26"/>
      <c r="O694" s="26"/>
      <c r="P694" s="26"/>
      <c r="Q694" s="26"/>
      <c r="R694" s="26"/>
      <c r="S694" s="26"/>
      <c r="T694" s="26"/>
    </row>
    <row r="695" spans="1:20" x14ac:dyDescent="0.25">
      <c r="A695" s="68" t="s">
        <v>116</v>
      </c>
      <c r="B695" s="42" t="s">
        <v>41</v>
      </c>
      <c r="C695" s="42" t="s">
        <v>273</v>
      </c>
      <c r="D695" s="42" t="s">
        <v>1</v>
      </c>
      <c r="E695" s="43">
        <v>80</v>
      </c>
      <c r="F695" s="43">
        <v>47</v>
      </c>
      <c r="G695" s="43">
        <v>12</v>
      </c>
      <c r="H695" s="43">
        <v>52</v>
      </c>
      <c r="I695" s="43">
        <v>25</v>
      </c>
      <c r="J695" s="43">
        <v>35</v>
      </c>
      <c r="K695" s="43">
        <v>8080</v>
      </c>
      <c r="L695" s="53">
        <v>1415</v>
      </c>
    </row>
    <row r="696" spans="1:20" x14ac:dyDescent="0.25">
      <c r="A696" s="68" t="s">
        <v>346</v>
      </c>
      <c r="B696" s="42" t="s">
        <v>33</v>
      </c>
      <c r="C696" s="42" t="s">
        <v>273</v>
      </c>
      <c r="D696" s="42" t="s">
        <v>1</v>
      </c>
      <c r="E696" s="43">
        <v>73</v>
      </c>
      <c r="F696" s="43">
        <v>47</v>
      </c>
      <c r="G696" s="43">
        <v>36</v>
      </c>
      <c r="H696" s="43">
        <v>76</v>
      </c>
      <c r="I696" s="43">
        <v>39</v>
      </c>
      <c r="J696" s="43">
        <v>34</v>
      </c>
      <c r="K696" s="43">
        <v>71</v>
      </c>
      <c r="L696" s="53">
        <v>1206</v>
      </c>
    </row>
    <row r="697" spans="1:20" x14ac:dyDescent="0.25">
      <c r="A697" s="67" t="s">
        <v>275</v>
      </c>
      <c r="B697" s="40" t="s">
        <v>37</v>
      </c>
      <c r="C697" s="40" t="s">
        <v>273</v>
      </c>
      <c r="D697" s="40" t="s">
        <v>1</v>
      </c>
      <c r="E697" s="41">
        <v>82</v>
      </c>
      <c r="F697" s="41">
        <v>47</v>
      </c>
      <c r="G697" s="41">
        <v>24</v>
      </c>
      <c r="H697" s="41">
        <v>16</v>
      </c>
      <c r="I697" s="41">
        <v>21</v>
      </c>
      <c r="J697" s="41">
        <v>46</v>
      </c>
      <c r="K697" s="41">
        <v>701</v>
      </c>
      <c r="L697" s="52">
        <v>1495</v>
      </c>
    </row>
    <row r="698" spans="1:20" x14ac:dyDescent="0.25">
      <c r="A698" s="68" t="s">
        <v>126</v>
      </c>
      <c r="B698" s="42" t="s">
        <v>31</v>
      </c>
      <c r="C698" s="42" t="s">
        <v>273</v>
      </c>
      <c r="D698" s="42" t="s">
        <v>1</v>
      </c>
      <c r="E698" s="43">
        <v>75</v>
      </c>
      <c r="F698" s="43">
        <v>47</v>
      </c>
      <c r="G698" s="43">
        <v>30</v>
      </c>
      <c r="H698" s="43">
        <v>115</v>
      </c>
      <c r="I698" s="43">
        <v>23</v>
      </c>
      <c r="J698" s="43">
        <v>42</v>
      </c>
      <c r="K698" s="43">
        <v>131</v>
      </c>
      <c r="L698" s="53">
        <v>1100</v>
      </c>
    </row>
    <row r="699" spans="1:20" x14ac:dyDescent="0.25">
      <c r="A699" s="68" t="s">
        <v>104</v>
      </c>
      <c r="B699" s="42" t="s">
        <v>33</v>
      </c>
      <c r="C699" s="42" t="s">
        <v>273</v>
      </c>
      <c r="D699" s="42" t="s">
        <v>1</v>
      </c>
      <c r="E699" s="43">
        <v>57</v>
      </c>
      <c r="F699" s="43">
        <v>46</v>
      </c>
      <c r="G699" s="43">
        <v>46</v>
      </c>
      <c r="H699" s="43">
        <v>52</v>
      </c>
      <c r="I699" s="43">
        <v>13</v>
      </c>
      <c r="J699" s="43">
        <v>41</v>
      </c>
      <c r="K699" s="43">
        <v>91</v>
      </c>
      <c r="L699" s="53">
        <v>974</v>
      </c>
      <c r="M699"/>
      <c r="N699" s="26"/>
      <c r="O699" s="26"/>
      <c r="P699" s="26"/>
      <c r="Q699" s="26"/>
      <c r="R699" s="26"/>
      <c r="S699" s="26"/>
      <c r="T699" s="26"/>
    </row>
    <row r="700" spans="1:20" x14ac:dyDescent="0.25">
      <c r="A700" s="68" t="s">
        <v>363</v>
      </c>
      <c r="B700" s="42" t="s">
        <v>41</v>
      </c>
      <c r="C700" s="42" t="s">
        <v>273</v>
      </c>
      <c r="D700" s="42" t="s">
        <v>1</v>
      </c>
      <c r="E700" s="43">
        <v>71</v>
      </c>
      <c r="F700" s="43">
        <v>45</v>
      </c>
      <c r="G700" s="43">
        <v>75</v>
      </c>
      <c r="H700" s="43">
        <v>174</v>
      </c>
      <c r="I700" s="43">
        <v>26</v>
      </c>
      <c r="J700" s="43">
        <v>22</v>
      </c>
      <c r="K700" s="43">
        <v>204</v>
      </c>
      <c r="L700" s="53">
        <v>1138</v>
      </c>
      <c r="M700"/>
      <c r="N700" s="26"/>
      <c r="O700" s="26"/>
      <c r="P700" s="26"/>
      <c r="Q700" s="26"/>
      <c r="R700" s="26"/>
      <c r="S700" s="26"/>
      <c r="T700" s="26"/>
    </row>
    <row r="701" spans="1:20" x14ac:dyDescent="0.25">
      <c r="A701" s="67" t="s">
        <v>368</v>
      </c>
      <c r="B701" s="40" t="s">
        <v>33</v>
      </c>
      <c r="C701" s="40" t="s">
        <v>273</v>
      </c>
      <c r="D701" s="40" t="s">
        <v>1</v>
      </c>
      <c r="E701" s="41">
        <v>73</v>
      </c>
      <c r="F701" s="41">
        <v>43</v>
      </c>
      <c r="G701" s="41">
        <v>32</v>
      </c>
      <c r="H701" s="41">
        <v>60</v>
      </c>
      <c r="I701" s="41">
        <v>36</v>
      </c>
      <c r="J701" s="41">
        <v>25</v>
      </c>
      <c r="K701" s="41">
        <v>63</v>
      </c>
      <c r="L701" s="52">
        <v>998</v>
      </c>
    </row>
    <row r="702" spans="1:20" x14ac:dyDescent="0.25">
      <c r="A702" s="68" t="s">
        <v>178</v>
      </c>
      <c r="B702" s="42" t="s">
        <v>33</v>
      </c>
      <c r="C702" s="42" t="s">
        <v>273</v>
      </c>
      <c r="D702" s="42" t="s">
        <v>1</v>
      </c>
      <c r="E702" s="43">
        <v>69</v>
      </c>
      <c r="F702" s="43">
        <v>43</v>
      </c>
      <c r="G702" s="43">
        <v>27</v>
      </c>
      <c r="H702" s="43">
        <v>82</v>
      </c>
      <c r="I702" s="43">
        <v>38</v>
      </c>
      <c r="J702" s="43">
        <v>41</v>
      </c>
      <c r="K702" s="43">
        <v>1830</v>
      </c>
      <c r="L702" s="53">
        <v>1275</v>
      </c>
    </row>
    <row r="703" spans="1:20" x14ac:dyDescent="0.25">
      <c r="A703" s="67" t="s">
        <v>300</v>
      </c>
      <c r="B703" s="40" t="s">
        <v>33</v>
      </c>
      <c r="C703" s="40" t="s">
        <v>273</v>
      </c>
      <c r="D703" s="40" t="s">
        <v>1</v>
      </c>
      <c r="E703" s="41">
        <v>68</v>
      </c>
      <c r="F703" s="41">
        <v>42</v>
      </c>
      <c r="G703" s="41">
        <v>18</v>
      </c>
      <c r="H703" s="41">
        <v>45</v>
      </c>
      <c r="I703" s="41">
        <v>24</v>
      </c>
      <c r="J703" s="41">
        <v>42</v>
      </c>
      <c r="K703" s="41">
        <v>924</v>
      </c>
      <c r="L703" s="52">
        <v>1099</v>
      </c>
    </row>
    <row r="704" spans="1:20" x14ac:dyDescent="0.25">
      <c r="A704" s="68" t="s">
        <v>129</v>
      </c>
      <c r="B704" s="42" t="s">
        <v>35</v>
      </c>
      <c r="C704" s="42" t="s">
        <v>273</v>
      </c>
      <c r="D704" s="42" t="s">
        <v>1</v>
      </c>
      <c r="E704" s="43">
        <v>81</v>
      </c>
      <c r="F704" s="43">
        <v>42</v>
      </c>
      <c r="G704" s="43">
        <v>28</v>
      </c>
      <c r="H704" s="43">
        <v>87</v>
      </c>
      <c r="I704" s="43">
        <v>38</v>
      </c>
      <c r="J704" s="43">
        <v>47</v>
      </c>
      <c r="K704" s="43">
        <v>890</v>
      </c>
      <c r="L704" s="53">
        <v>1383</v>
      </c>
    </row>
    <row r="705" spans="1:20" x14ac:dyDescent="0.25">
      <c r="A705" s="67" t="s">
        <v>282</v>
      </c>
      <c r="B705" s="40" t="s">
        <v>35</v>
      </c>
      <c r="C705" s="40" t="s">
        <v>273</v>
      </c>
      <c r="D705" s="40" t="s">
        <v>1</v>
      </c>
      <c r="E705" s="41">
        <v>78</v>
      </c>
      <c r="F705" s="41">
        <v>42</v>
      </c>
      <c r="G705" s="41">
        <v>38</v>
      </c>
      <c r="H705" s="41">
        <v>22</v>
      </c>
      <c r="I705" s="41">
        <v>29</v>
      </c>
      <c r="J705" s="41">
        <v>22</v>
      </c>
      <c r="K705" s="41">
        <v>277</v>
      </c>
      <c r="L705" s="52">
        <v>1161</v>
      </c>
    </row>
    <row r="706" spans="1:20" x14ac:dyDescent="0.25">
      <c r="A706" s="68" t="s">
        <v>288</v>
      </c>
      <c r="B706" s="42" t="s">
        <v>41</v>
      </c>
      <c r="C706" s="42" t="s">
        <v>273</v>
      </c>
      <c r="D706" s="42" t="s">
        <v>1</v>
      </c>
      <c r="E706" s="43">
        <v>71</v>
      </c>
      <c r="F706" s="43">
        <v>41</v>
      </c>
      <c r="G706" s="43">
        <v>65</v>
      </c>
      <c r="H706" s="43">
        <v>102</v>
      </c>
      <c r="I706" s="43">
        <v>39</v>
      </c>
      <c r="J706" s="43">
        <v>30</v>
      </c>
      <c r="K706" s="43">
        <v>9658</v>
      </c>
      <c r="L706" s="53">
        <v>1227</v>
      </c>
    </row>
    <row r="707" spans="1:20" x14ac:dyDescent="0.25">
      <c r="A707" s="67" t="s">
        <v>70</v>
      </c>
      <c r="B707" s="40" t="s">
        <v>31</v>
      </c>
      <c r="C707" s="40" t="s">
        <v>273</v>
      </c>
      <c r="D707" s="40" t="s">
        <v>1</v>
      </c>
      <c r="E707" s="41">
        <v>66</v>
      </c>
      <c r="F707" s="41">
        <v>40</v>
      </c>
      <c r="G707" s="41">
        <v>36</v>
      </c>
      <c r="H707" s="41">
        <v>119</v>
      </c>
      <c r="I707" s="41">
        <v>20</v>
      </c>
      <c r="J707" s="41">
        <v>39</v>
      </c>
      <c r="K707" s="41">
        <v>970</v>
      </c>
      <c r="L707" s="52">
        <v>1122</v>
      </c>
      <c r="M707"/>
      <c r="N707" s="26"/>
      <c r="O707" s="26"/>
      <c r="P707" s="26"/>
      <c r="Q707" s="26"/>
      <c r="R707" s="26"/>
      <c r="S707" s="26"/>
      <c r="T707" s="26"/>
    </row>
    <row r="708" spans="1:20" x14ac:dyDescent="0.25">
      <c r="A708" s="67" t="s">
        <v>475</v>
      </c>
      <c r="B708" s="40" t="s">
        <v>451</v>
      </c>
      <c r="C708" s="40" t="s">
        <v>273</v>
      </c>
      <c r="D708" s="40" t="s">
        <v>1</v>
      </c>
      <c r="E708" s="41">
        <v>82</v>
      </c>
      <c r="F708" s="41">
        <v>40</v>
      </c>
      <c r="G708" s="41">
        <v>45</v>
      </c>
      <c r="H708" s="41">
        <v>88</v>
      </c>
      <c r="I708" s="41">
        <v>23</v>
      </c>
      <c r="J708" s="41">
        <v>30</v>
      </c>
      <c r="K708" s="41">
        <v>9602</v>
      </c>
      <c r="L708" s="52">
        <v>1220</v>
      </c>
      <c r="M708"/>
      <c r="N708" s="26"/>
      <c r="O708" s="26"/>
      <c r="P708" s="26"/>
      <c r="Q708" s="26"/>
      <c r="R708" s="26"/>
      <c r="S708" s="26"/>
      <c r="T708" s="26"/>
    </row>
    <row r="709" spans="1:20" x14ac:dyDescent="0.25">
      <c r="A709" s="68" t="s">
        <v>476</v>
      </c>
      <c r="B709" s="42" t="s">
        <v>451</v>
      </c>
      <c r="C709" s="42" t="s">
        <v>273</v>
      </c>
      <c r="D709" s="42" t="s">
        <v>1</v>
      </c>
      <c r="E709" s="43">
        <v>71</v>
      </c>
      <c r="F709" s="43">
        <v>40</v>
      </c>
      <c r="G709" s="43">
        <v>58</v>
      </c>
      <c r="H709" s="43">
        <v>182</v>
      </c>
      <c r="I709" s="43">
        <v>19</v>
      </c>
      <c r="J709" s="43">
        <v>36</v>
      </c>
      <c r="K709" s="43">
        <v>99</v>
      </c>
      <c r="L709" s="53">
        <v>1001</v>
      </c>
      <c r="M709"/>
      <c r="N709" s="26"/>
      <c r="O709" s="26"/>
      <c r="P709" s="26"/>
      <c r="Q709" s="26"/>
      <c r="R709" s="26"/>
      <c r="S709" s="26"/>
      <c r="T709" s="26"/>
    </row>
    <row r="710" spans="1:20" x14ac:dyDescent="0.25">
      <c r="A710" s="67" t="s">
        <v>321</v>
      </c>
      <c r="B710" s="40" t="s">
        <v>37</v>
      </c>
      <c r="C710" s="40" t="s">
        <v>273</v>
      </c>
      <c r="D710" s="40" t="s">
        <v>1</v>
      </c>
      <c r="E710" s="41">
        <v>81</v>
      </c>
      <c r="F710" s="41">
        <v>39</v>
      </c>
      <c r="G710" s="41">
        <v>38</v>
      </c>
      <c r="H710" s="41">
        <v>139</v>
      </c>
      <c r="I710" s="41">
        <v>74</v>
      </c>
      <c r="J710" s="41">
        <v>33</v>
      </c>
      <c r="K710" s="41">
        <v>110</v>
      </c>
      <c r="L710" s="52">
        <v>1188</v>
      </c>
    </row>
    <row r="711" spans="1:20" x14ac:dyDescent="0.25">
      <c r="A711" s="67" t="s">
        <v>298</v>
      </c>
      <c r="B711" s="40" t="s">
        <v>37</v>
      </c>
      <c r="C711" s="40" t="s">
        <v>273</v>
      </c>
      <c r="D711" s="40" t="s">
        <v>1</v>
      </c>
      <c r="E711" s="41">
        <v>83</v>
      </c>
      <c r="F711" s="41">
        <v>39</v>
      </c>
      <c r="G711" s="41">
        <v>36</v>
      </c>
      <c r="H711" s="41">
        <v>42</v>
      </c>
      <c r="I711" s="41">
        <v>20</v>
      </c>
      <c r="J711" s="41">
        <v>44</v>
      </c>
      <c r="K711" s="41">
        <v>61</v>
      </c>
      <c r="L711" s="52">
        <v>1298</v>
      </c>
    </row>
    <row r="712" spans="1:20" x14ac:dyDescent="0.25">
      <c r="A712" s="67" t="s">
        <v>216</v>
      </c>
      <c r="B712" s="40" t="s">
        <v>31</v>
      </c>
      <c r="C712" s="40" t="s">
        <v>273</v>
      </c>
      <c r="D712" s="40" t="s">
        <v>1</v>
      </c>
      <c r="E712" s="41">
        <v>62</v>
      </c>
      <c r="F712" s="41">
        <v>37</v>
      </c>
      <c r="G712" s="41">
        <v>15</v>
      </c>
      <c r="H712" s="41">
        <v>27</v>
      </c>
      <c r="I712" s="41">
        <v>16</v>
      </c>
      <c r="J712" s="41">
        <v>28</v>
      </c>
      <c r="K712" s="41">
        <v>22</v>
      </c>
      <c r="L712" s="52">
        <v>977</v>
      </c>
    </row>
    <row r="713" spans="1:20" x14ac:dyDescent="0.25">
      <c r="A713" s="67" t="s">
        <v>72</v>
      </c>
      <c r="B713" s="40" t="s">
        <v>33</v>
      </c>
      <c r="C713" s="40" t="s">
        <v>273</v>
      </c>
      <c r="D713" s="40" t="s">
        <v>1</v>
      </c>
      <c r="E713" s="41">
        <v>82</v>
      </c>
      <c r="F713" s="41">
        <v>37</v>
      </c>
      <c r="G713" s="41">
        <v>28</v>
      </c>
      <c r="H713" s="41">
        <v>74</v>
      </c>
      <c r="I713" s="41">
        <v>41</v>
      </c>
      <c r="J713" s="41">
        <v>31</v>
      </c>
      <c r="K713" s="41">
        <v>375</v>
      </c>
      <c r="L713" s="52">
        <v>1340</v>
      </c>
    </row>
    <row r="714" spans="1:20" x14ac:dyDescent="0.25">
      <c r="A714" s="67" t="s">
        <v>77</v>
      </c>
      <c r="B714" s="40" t="s">
        <v>33</v>
      </c>
      <c r="C714" s="40" t="s">
        <v>273</v>
      </c>
      <c r="D714" s="40" t="s">
        <v>1</v>
      </c>
      <c r="E714" s="41">
        <v>33</v>
      </c>
      <c r="F714" s="41">
        <v>37</v>
      </c>
      <c r="G714" s="41">
        <v>16</v>
      </c>
      <c r="H714" s="41">
        <v>22</v>
      </c>
      <c r="I714" s="41">
        <v>29</v>
      </c>
      <c r="J714" s="41">
        <v>31</v>
      </c>
      <c r="K714" s="41">
        <v>84</v>
      </c>
      <c r="L714" s="52">
        <v>650</v>
      </c>
    </row>
    <row r="715" spans="1:20" x14ac:dyDescent="0.25">
      <c r="A715" s="67" t="s">
        <v>66</v>
      </c>
      <c r="B715" s="40" t="s">
        <v>37</v>
      </c>
      <c r="C715" s="40" t="s">
        <v>273</v>
      </c>
      <c r="D715" s="40" t="s">
        <v>1</v>
      </c>
      <c r="E715" s="41">
        <v>64</v>
      </c>
      <c r="F715" s="41">
        <v>36</v>
      </c>
      <c r="G715" s="41">
        <v>26</v>
      </c>
      <c r="H715" s="41">
        <v>38</v>
      </c>
      <c r="I715" s="41">
        <v>13</v>
      </c>
      <c r="J715" s="41">
        <v>20</v>
      </c>
      <c r="K715" s="41">
        <v>59</v>
      </c>
      <c r="L715" s="52">
        <v>903</v>
      </c>
    </row>
    <row r="716" spans="1:20" x14ac:dyDescent="0.25">
      <c r="A716" s="67" t="s">
        <v>108</v>
      </c>
      <c r="B716" s="40" t="s">
        <v>35</v>
      </c>
      <c r="C716" s="40" t="s">
        <v>273</v>
      </c>
      <c r="D716" s="40" t="s">
        <v>1</v>
      </c>
      <c r="E716" s="41">
        <v>69</v>
      </c>
      <c r="F716" s="41">
        <v>36</v>
      </c>
      <c r="G716" s="41">
        <v>16</v>
      </c>
      <c r="H716" s="41">
        <v>61</v>
      </c>
      <c r="I716" s="41">
        <v>27</v>
      </c>
      <c r="J716" s="41">
        <v>47</v>
      </c>
      <c r="K716" s="41">
        <v>2385</v>
      </c>
      <c r="L716" s="52">
        <v>1251</v>
      </c>
      <c r="M716"/>
      <c r="N716" s="26"/>
      <c r="O716" s="26"/>
      <c r="P716" s="26"/>
      <c r="Q716" s="26"/>
      <c r="R716" s="26"/>
      <c r="S716" s="26"/>
      <c r="T716" s="26"/>
    </row>
    <row r="717" spans="1:20" x14ac:dyDescent="0.25">
      <c r="A717" s="67" t="s">
        <v>490</v>
      </c>
      <c r="B717" s="40" t="s">
        <v>451</v>
      </c>
      <c r="C717" s="40" t="s">
        <v>273</v>
      </c>
      <c r="D717" s="40" t="s">
        <v>1</v>
      </c>
      <c r="E717" s="41">
        <v>73</v>
      </c>
      <c r="F717" s="41">
        <v>35</v>
      </c>
      <c r="G717" s="41">
        <v>44</v>
      </c>
      <c r="H717" s="41">
        <v>175</v>
      </c>
      <c r="I717" s="41">
        <v>51</v>
      </c>
      <c r="J717" s="41">
        <v>37</v>
      </c>
      <c r="K717" s="41">
        <v>3834</v>
      </c>
      <c r="L717" s="52">
        <v>1292</v>
      </c>
    </row>
    <row r="718" spans="1:20" x14ac:dyDescent="0.25">
      <c r="A718" s="68" t="s">
        <v>236</v>
      </c>
      <c r="B718" s="42" t="s">
        <v>41</v>
      </c>
      <c r="C718" s="42" t="s">
        <v>273</v>
      </c>
      <c r="D718" s="42" t="s">
        <v>1</v>
      </c>
      <c r="E718" s="43">
        <v>81</v>
      </c>
      <c r="F718" s="43">
        <v>35</v>
      </c>
      <c r="G718" s="43">
        <v>21</v>
      </c>
      <c r="H718" s="43">
        <v>79</v>
      </c>
      <c r="I718" s="43">
        <v>34</v>
      </c>
      <c r="J718" s="43">
        <v>50</v>
      </c>
      <c r="K718" s="43">
        <v>6292</v>
      </c>
      <c r="L718" s="53">
        <v>1301</v>
      </c>
    </row>
    <row r="719" spans="1:20" x14ac:dyDescent="0.25">
      <c r="A719" s="68" t="s">
        <v>493</v>
      </c>
      <c r="B719" s="42" t="s">
        <v>451</v>
      </c>
      <c r="C719" s="42" t="s">
        <v>273</v>
      </c>
      <c r="D719" s="42" t="s">
        <v>1</v>
      </c>
      <c r="E719" s="43">
        <v>71</v>
      </c>
      <c r="F719" s="43">
        <v>35</v>
      </c>
      <c r="G719" s="43">
        <v>6</v>
      </c>
      <c r="H719" s="43">
        <v>54</v>
      </c>
      <c r="I719" s="43">
        <v>28</v>
      </c>
      <c r="J719" s="43">
        <v>25</v>
      </c>
      <c r="K719" s="43">
        <v>72</v>
      </c>
      <c r="L719" s="53">
        <v>996</v>
      </c>
      <c r="M719"/>
      <c r="N719" s="26"/>
      <c r="O719" s="26"/>
      <c r="P719" s="26"/>
      <c r="Q719" s="26"/>
      <c r="R719" s="26"/>
      <c r="S719" s="26"/>
      <c r="T719" s="26"/>
    </row>
    <row r="720" spans="1:20" x14ac:dyDescent="0.25">
      <c r="A720" s="68" t="s">
        <v>370</v>
      </c>
      <c r="B720" s="42" t="s">
        <v>37</v>
      </c>
      <c r="C720" s="42" t="s">
        <v>273</v>
      </c>
      <c r="D720" s="42" t="s">
        <v>1</v>
      </c>
      <c r="E720" s="43">
        <v>64</v>
      </c>
      <c r="F720" s="43">
        <v>34</v>
      </c>
      <c r="G720" s="43">
        <v>10</v>
      </c>
      <c r="H720" s="43">
        <v>28</v>
      </c>
      <c r="I720" s="43">
        <v>19</v>
      </c>
      <c r="J720" s="43">
        <v>21</v>
      </c>
      <c r="K720" s="43">
        <v>18</v>
      </c>
      <c r="L720" s="53">
        <v>1039</v>
      </c>
      <c r="M720"/>
      <c r="N720" s="26"/>
      <c r="O720" s="26"/>
      <c r="P720" s="26"/>
      <c r="Q720" s="26"/>
      <c r="R720" s="26"/>
      <c r="S720" s="26"/>
      <c r="T720" s="26"/>
    </row>
    <row r="721" spans="1:20" x14ac:dyDescent="0.25">
      <c r="A721" s="67" t="s">
        <v>246</v>
      </c>
      <c r="B721" s="40" t="s">
        <v>41</v>
      </c>
      <c r="C721" s="40" t="s">
        <v>273</v>
      </c>
      <c r="D721" s="40" t="s">
        <v>1</v>
      </c>
      <c r="E721" s="41">
        <v>78</v>
      </c>
      <c r="F721" s="41">
        <v>34</v>
      </c>
      <c r="G721" s="41">
        <v>12</v>
      </c>
      <c r="H721" s="41">
        <v>29</v>
      </c>
      <c r="I721" s="41">
        <v>29</v>
      </c>
      <c r="J721" s="41">
        <v>35</v>
      </c>
      <c r="K721" s="41">
        <v>129</v>
      </c>
      <c r="L721" s="52">
        <v>1140</v>
      </c>
      <c r="M721"/>
      <c r="N721" s="26"/>
      <c r="O721" s="26"/>
      <c r="P721" s="26"/>
      <c r="Q721" s="26"/>
      <c r="R721" s="26"/>
      <c r="S721" s="26"/>
      <c r="T721" s="26"/>
    </row>
    <row r="722" spans="1:20" x14ac:dyDescent="0.25">
      <c r="A722" s="67" t="s">
        <v>176</v>
      </c>
      <c r="B722" s="40" t="s">
        <v>35</v>
      </c>
      <c r="C722" s="40" t="s">
        <v>273</v>
      </c>
      <c r="D722" s="40" t="s">
        <v>1</v>
      </c>
      <c r="E722" s="41">
        <v>64</v>
      </c>
      <c r="F722" s="41">
        <v>34</v>
      </c>
      <c r="G722" s="41">
        <v>20</v>
      </c>
      <c r="H722" s="41">
        <v>104</v>
      </c>
      <c r="I722" s="41">
        <v>34</v>
      </c>
      <c r="J722" s="41">
        <v>18</v>
      </c>
      <c r="K722" s="41">
        <v>528</v>
      </c>
      <c r="L722" s="52">
        <v>953</v>
      </c>
    </row>
    <row r="723" spans="1:20" x14ac:dyDescent="0.25">
      <c r="A723" s="68" t="s">
        <v>496</v>
      </c>
      <c r="B723" s="42" t="s">
        <v>451</v>
      </c>
      <c r="C723" s="42" t="s">
        <v>273</v>
      </c>
      <c r="D723" s="42" t="s">
        <v>1</v>
      </c>
      <c r="E723" s="43">
        <v>81</v>
      </c>
      <c r="F723" s="43">
        <v>33</v>
      </c>
      <c r="G723" s="43">
        <v>20</v>
      </c>
      <c r="H723" s="43">
        <v>68</v>
      </c>
      <c r="I723" s="43">
        <v>52</v>
      </c>
      <c r="J723" s="43">
        <v>26</v>
      </c>
      <c r="K723" s="43">
        <v>3958</v>
      </c>
      <c r="L723" s="53">
        <v>1113</v>
      </c>
      <c r="M723"/>
      <c r="N723" s="26"/>
      <c r="O723" s="26"/>
      <c r="P723" s="26"/>
      <c r="Q723" s="26"/>
      <c r="R723" s="26"/>
      <c r="S723" s="26"/>
      <c r="T723" s="26"/>
    </row>
    <row r="724" spans="1:20" x14ac:dyDescent="0.25">
      <c r="A724" s="67" t="s">
        <v>498</v>
      </c>
      <c r="B724" s="40" t="s">
        <v>451</v>
      </c>
      <c r="C724" s="40" t="s">
        <v>273</v>
      </c>
      <c r="D724" s="40" t="s">
        <v>1</v>
      </c>
      <c r="E724" s="41">
        <v>51</v>
      </c>
      <c r="F724" s="41">
        <v>33</v>
      </c>
      <c r="G724" s="41">
        <v>6</v>
      </c>
      <c r="H724" s="41">
        <v>36</v>
      </c>
      <c r="I724" s="41">
        <v>22</v>
      </c>
      <c r="J724" s="41">
        <v>17</v>
      </c>
      <c r="K724" s="41">
        <v>510</v>
      </c>
      <c r="L724" s="52">
        <v>774</v>
      </c>
    </row>
    <row r="725" spans="1:20" x14ac:dyDescent="0.25">
      <c r="A725" s="68" t="s">
        <v>503</v>
      </c>
      <c r="B725" s="42" t="s">
        <v>451</v>
      </c>
      <c r="C725" s="42" t="s">
        <v>273</v>
      </c>
      <c r="D725" s="42" t="s">
        <v>1</v>
      </c>
      <c r="E725" s="43">
        <v>82</v>
      </c>
      <c r="F725" s="43">
        <v>31</v>
      </c>
      <c r="G725" s="43">
        <v>44</v>
      </c>
      <c r="H725" s="43">
        <v>127</v>
      </c>
      <c r="I725" s="43">
        <v>25</v>
      </c>
      <c r="J725" s="43">
        <v>31</v>
      </c>
      <c r="K725" s="43">
        <v>39</v>
      </c>
      <c r="L725" s="53">
        <v>1003</v>
      </c>
    </row>
    <row r="726" spans="1:20" x14ac:dyDescent="0.25">
      <c r="A726" s="67" t="s">
        <v>504</v>
      </c>
      <c r="B726" s="40" t="s">
        <v>451</v>
      </c>
      <c r="C726" s="40" t="s">
        <v>273</v>
      </c>
      <c r="D726" s="40" t="s">
        <v>1</v>
      </c>
      <c r="E726" s="41">
        <v>56</v>
      </c>
      <c r="F726" s="41">
        <v>31</v>
      </c>
      <c r="G726" s="41">
        <v>17</v>
      </c>
      <c r="H726" s="41">
        <v>114</v>
      </c>
      <c r="I726" s="41">
        <v>36</v>
      </c>
      <c r="J726" s="41">
        <v>12</v>
      </c>
      <c r="K726" s="41">
        <v>4650</v>
      </c>
      <c r="L726" s="52">
        <v>816</v>
      </c>
    </row>
    <row r="727" spans="1:20" x14ac:dyDescent="0.25">
      <c r="A727" s="68" t="s">
        <v>198</v>
      </c>
      <c r="B727" s="42" t="s">
        <v>31</v>
      </c>
      <c r="C727" s="42" t="s">
        <v>273</v>
      </c>
      <c r="D727" s="42" t="s">
        <v>1</v>
      </c>
      <c r="E727" s="43">
        <v>78</v>
      </c>
      <c r="F727" s="43">
        <v>31</v>
      </c>
      <c r="G727" s="43">
        <v>44</v>
      </c>
      <c r="H727" s="43">
        <v>140</v>
      </c>
      <c r="I727" s="43">
        <v>62</v>
      </c>
      <c r="J727" s="43">
        <v>32</v>
      </c>
      <c r="K727" s="43">
        <v>7697</v>
      </c>
      <c r="L727" s="53">
        <v>1232</v>
      </c>
    </row>
    <row r="728" spans="1:20" x14ac:dyDescent="0.25">
      <c r="A728" s="67" t="s">
        <v>506</v>
      </c>
      <c r="B728" s="40" t="s">
        <v>451</v>
      </c>
      <c r="C728" s="40" t="s">
        <v>273</v>
      </c>
      <c r="D728" s="40" t="s">
        <v>1</v>
      </c>
      <c r="E728" s="41">
        <v>82</v>
      </c>
      <c r="F728" s="41">
        <v>31</v>
      </c>
      <c r="G728" s="41">
        <v>32</v>
      </c>
      <c r="H728" s="41">
        <v>120</v>
      </c>
      <c r="I728" s="41">
        <v>39</v>
      </c>
      <c r="J728" s="41">
        <v>46</v>
      </c>
      <c r="K728" s="41">
        <v>11149</v>
      </c>
      <c r="L728" s="52">
        <v>1276</v>
      </c>
      <c r="M728"/>
      <c r="N728" s="26"/>
      <c r="O728" s="26"/>
      <c r="P728" s="26"/>
      <c r="Q728" s="26"/>
      <c r="R728" s="26"/>
      <c r="S728" s="26"/>
      <c r="T728" s="26"/>
    </row>
    <row r="729" spans="1:20" x14ac:dyDescent="0.25">
      <c r="A729" s="67" t="s">
        <v>254</v>
      </c>
      <c r="B729" s="40" t="s">
        <v>33</v>
      </c>
      <c r="C729" s="40" t="s">
        <v>273</v>
      </c>
      <c r="D729" s="40" t="s">
        <v>1</v>
      </c>
      <c r="E729" s="41">
        <v>60</v>
      </c>
      <c r="F729" s="41">
        <v>31</v>
      </c>
      <c r="G729" s="41">
        <v>82</v>
      </c>
      <c r="H729" s="41">
        <v>123</v>
      </c>
      <c r="I729" s="41">
        <v>31</v>
      </c>
      <c r="J729" s="41">
        <v>20</v>
      </c>
      <c r="K729" s="41">
        <v>1923</v>
      </c>
      <c r="L729" s="52">
        <v>900</v>
      </c>
      <c r="M729"/>
      <c r="N729" s="26"/>
      <c r="O729" s="26"/>
      <c r="P729" s="26"/>
      <c r="Q729" s="26"/>
      <c r="R729" s="26"/>
      <c r="S729" s="26"/>
      <c r="T729" s="26"/>
    </row>
    <row r="730" spans="1:20" x14ac:dyDescent="0.25">
      <c r="A730" s="68" t="s">
        <v>507</v>
      </c>
      <c r="B730" s="42" t="s">
        <v>451</v>
      </c>
      <c r="C730" s="42" t="s">
        <v>273</v>
      </c>
      <c r="D730" s="42" t="s">
        <v>1</v>
      </c>
      <c r="E730" s="43">
        <v>65</v>
      </c>
      <c r="F730" s="43">
        <v>31</v>
      </c>
      <c r="G730" s="43">
        <v>118</v>
      </c>
      <c r="H730" s="43">
        <v>87</v>
      </c>
      <c r="I730" s="43">
        <v>50</v>
      </c>
      <c r="J730" s="43">
        <v>20</v>
      </c>
      <c r="K730" s="43">
        <v>3404</v>
      </c>
      <c r="L730" s="53">
        <v>894</v>
      </c>
      <c r="M730"/>
      <c r="N730" s="26"/>
      <c r="O730" s="26"/>
      <c r="P730" s="26"/>
      <c r="Q730" s="26"/>
      <c r="R730" s="26"/>
      <c r="S730" s="26"/>
      <c r="T730" s="26"/>
    </row>
    <row r="731" spans="1:20" x14ac:dyDescent="0.25">
      <c r="A731" s="67" t="s">
        <v>509</v>
      </c>
      <c r="B731" s="40" t="s">
        <v>451</v>
      </c>
      <c r="C731" s="40" t="s">
        <v>273</v>
      </c>
      <c r="D731" s="40" t="s">
        <v>1</v>
      </c>
      <c r="E731" s="41">
        <v>80</v>
      </c>
      <c r="F731" s="41">
        <v>30</v>
      </c>
      <c r="G731" s="41">
        <v>23</v>
      </c>
      <c r="H731" s="41">
        <v>88</v>
      </c>
      <c r="I731" s="41">
        <v>29</v>
      </c>
      <c r="J731" s="41">
        <v>33</v>
      </c>
      <c r="K731" s="41">
        <v>5072</v>
      </c>
      <c r="L731" s="52">
        <v>1037</v>
      </c>
    </row>
    <row r="732" spans="1:20" x14ac:dyDescent="0.25">
      <c r="A732" s="67" t="s">
        <v>512</v>
      </c>
      <c r="B732" s="40" t="s">
        <v>451</v>
      </c>
      <c r="C732" s="40" t="s">
        <v>273</v>
      </c>
      <c r="D732" s="40" t="s">
        <v>1</v>
      </c>
      <c r="E732" s="41">
        <v>58</v>
      </c>
      <c r="F732" s="41">
        <v>30</v>
      </c>
      <c r="G732" s="41">
        <v>8</v>
      </c>
      <c r="H732" s="41">
        <v>28</v>
      </c>
      <c r="I732" s="41">
        <v>24</v>
      </c>
      <c r="J732" s="41">
        <v>27</v>
      </c>
      <c r="K732" s="41">
        <v>112</v>
      </c>
      <c r="L732" s="52">
        <v>924</v>
      </c>
    </row>
    <row r="733" spans="1:20" x14ac:dyDescent="0.25">
      <c r="A733" s="67" t="s">
        <v>514</v>
      </c>
      <c r="B733" s="40" t="s">
        <v>451</v>
      </c>
      <c r="C733" s="40" t="s">
        <v>273</v>
      </c>
      <c r="D733" s="40" t="s">
        <v>1</v>
      </c>
      <c r="E733" s="41">
        <v>80</v>
      </c>
      <c r="F733" s="41">
        <v>29</v>
      </c>
      <c r="G733" s="41">
        <v>41</v>
      </c>
      <c r="H733" s="41">
        <v>278</v>
      </c>
      <c r="I733" s="41">
        <v>81</v>
      </c>
      <c r="J733" s="41">
        <v>22</v>
      </c>
      <c r="K733" s="41">
        <v>10249</v>
      </c>
      <c r="L733" s="52">
        <v>1129</v>
      </c>
    </row>
    <row r="734" spans="1:20" x14ac:dyDescent="0.25">
      <c r="A734" s="68" t="s">
        <v>515</v>
      </c>
      <c r="B734" s="42" t="s">
        <v>451</v>
      </c>
      <c r="C734" s="42" t="s">
        <v>273</v>
      </c>
      <c r="D734" s="42" t="s">
        <v>1</v>
      </c>
      <c r="E734" s="43">
        <v>81</v>
      </c>
      <c r="F734" s="43">
        <v>29</v>
      </c>
      <c r="G734" s="43">
        <v>22</v>
      </c>
      <c r="H734" s="43">
        <v>3</v>
      </c>
      <c r="I734" s="43">
        <v>28</v>
      </c>
      <c r="J734" s="43">
        <v>29</v>
      </c>
      <c r="K734" s="43">
        <v>5782</v>
      </c>
      <c r="L734" s="53">
        <v>1139</v>
      </c>
      <c r="M734"/>
      <c r="N734" s="26"/>
      <c r="O734" s="26"/>
      <c r="P734" s="26"/>
      <c r="Q734" s="26"/>
      <c r="R734" s="26"/>
      <c r="S734" s="26"/>
      <c r="T734" s="26"/>
    </row>
    <row r="735" spans="1:20" x14ac:dyDescent="0.25">
      <c r="A735" s="68" t="s">
        <v>517</v>
      </c>
      <c r="B735" s="42" t="s">
        <v>451</v>
      </c>
      <c r="C735" s="42" t="s">
        <v>273</v>
      </c>
      <c r="D735" s="42" t="s">
        <v>1</v>
      </c>
      <c r="E735" s="43">
        <v>74</v>
      </c>
      <c r="F735" s="43">
        <v>29</v>
      </c>
      <c r="G735" s="43">
        <v>25</v>
      </c>
      <c r="H735" s="43">
        <v>33</v>
      </c>
      <c r="I735" s="43">
        <v>33</v>
      </c>
      <c r="J735" s="43">
        <v>34</v>
      </c>
      <c r="K735" s="43">
        <v>7412</v>
      </c>
      <c r="L735" s="53">
        <v>1171</v>
      </c>
      <c r="M735"/>
      <c r="N735" s="26"/>
      <c r="O735" s="26"/>
      <c r="P735" s="26"/>
      <c r="Q735" s="26"/>
      <c r="R735" s="26"/>
      <c r="S735" s="26"/>
      <c r="T735" s="26"/>
    </row>
    <row r="736" spans="1:20" x14ac:dyDescent="0.25">
      <c r="A736" s="67" t="s">
        <v>311</v>
      </c>
      <c r="B736" s="40" t="s">
        <v>33</v>
      </c>
      <c r="C736" s="40" t="s">
        <v>273</v>
      </c>
      <c r="D736" s="40" t="s">
        <v>1</v>
      </c>
      <c r="E736" s="41">
        <v>81</v>
      </c>
      <c r="F736" s="41">
        <v>28</v>
      </c>
      <c r="G736" s="41">
        <v>8</v>
      </c>
      <c r="H736" s="41">
        <v>87</v>
      </c>
      <c r="I736" s="41">
        <v>35</v>
      </c>
      <c r="J736" s="41">
        <v>34</v>
      </c>
      <c r="K736" s="41">
        <v>22</v>
      </c>
      <c r="L736" s="52">
        <v>1186</v>
      </c>
      <c r="M736"/>
      <c r="N736" s="26"/>
      <c r="O736" s="26"/>
      <c r="P736" s="26"/>
      <c r="Q736" s="26"/>
      <c r="R736" s="26"/>
      <c r="S736" s="26"/>
      <c r="T736" s="26"/>
    </row>
    <row r="737" spans="1:20" x14ac:dyDescent="0.25">
      <c r="A737" s="68" t="s">
        <v>382</v>
      </c>
      <c r="B737" s="42" t="s">
        <v>41</v>
      </c>
      <c r="C737" s="42" t="s">
        <v>273</v>
      </c>
      <c r="D737" s="42" t="s">
        <v>1</v>
      </c>
      <c r="E737" s="43">
        <v>74</v>
      </c>
      <c r="F737" s="43">
        <v>28</v>
      </c>
      <c r="G737" s="43">
        <v>64</v>
      </c>
      <c r="H737" s="43">
        <v>135</v>
      </c>
      <c r="I737" s="43">
        <v>7</v>
      </c>
      <c r="J737" s="43">
        <v>25</v>
      </c>
      <c r="K737" s="43">
        <v>0</v>
      </c>
      <c r="L737" s="53">
        <v>1049</v>
      </c>
    </row>
    <row r="738" spans="1:20" x14ac:dyDescent="0.25">
      <c r="A738" s="67" t="s">
        <v>524</v>
      </c>
      <c r="B738" s="40" t="s">
        <v>451</v>
      </c>
      <c r="C738" s="40" t="s">
        <v>273</v>
      </c>
      <c r="D738" s="40" t="s">
        <v>1</v>
      </c>
      <c r="E738" s="41">
        <v>70</v>
      </c>
      <c r="F738" s="41">
        <v>28</v>
      </c>
      <c r="G738" s="41">
        <v>81</v>
      </c>
      <c r="H738" s="41">
        <v>136</v>
      </c>
      <c r="I738" s="41">
        <v>27</v>
      </c>
      <c r="J738" s="41">
        <v>42</v>
      </c>
      <c r="K738" s="41">
        <v>7656</v>
      </c>
      <c r="L738" s="52">
        <v>1145</v>
      </c>
    </row>
    <row r="739" spans="1:20" x14ac:dyDescent="0.25">
      <c r="A739" s="67" t="s">
        <v>528</v>
      </c>
      <c r="B739" s="40" t="s">
        <v>451</v>
      </c>
      <c r="C739" s="40" t="s">
        <v>273</v>
      </c>
      <c r="D739" s="40" t="s">
        <v>1</v>
      </c>
      <c r="E739" s="41">
        <v>80</v>
      </c>
      <c r="F739" s="41">
        <v>27</v>
      </c>
      <c r="G739" s="41">
        <v>25</v>
      </c>
      <c r="H739" s="41">
        <v>128</v>
      </c>
      <c r="I739" s="41">
        <v>41</v>
      </c>
      <c r="J739" s="41">
        <v>21</v>
      </c>
      <c r="K739" s="41">
        <v>1285</v>
      </c>
      <c r="L739" s="52">
        <v>1124</v>
      </c>
    </row>
    <row r="740" spans="1:20" x14ac:dyDescent="0.25">
      <c r="A740" s="68" t="s">
        <v>245</v>
      </c>
      <c r="B740" s="42" t="s">
        <v>37</v>
      </c>
      <c r="C740" s="42" t="s">
        <v>273</v>
      </c>
      <c r="D740" s="42" t="s">
        <v>1</v>
      </c>
      <c r="E740" s="43">
        <v>71</v>
      </c>
      <c r="F740" s="43">
        <v>27</v>
      </c>
      <c r="G740" s="43">
        <v>93</v>
      </c>
      <c r="H740" s="43">
        <v>121</v>
      </c>
      <c r="I740" s="43">
        <v>27</v>
      </c>
      <c r="J740" s="43">
        <v>25</v>
      </c>
      <c r="K740" s="43">
        <v>817</v>
      </c>
      <c r="L740" s="53">
        <v>944</v>
      </c>
      <c r="M740"/>
      <c r="N740" s="26"/>
      <c r="O740" s="26"/>
      <c r="P740" s="26"/>
      <c r="Q740" s="26"/>
      <c r="R740" s="26"/>
      <c r="S740" s="26"/>
      <c r="T740" s="26"/>
    </row>
    <row r="741" spans="1:20" x14ac:dyDescent="0.25">
      <c r="A741" s="68" t="s">
        <v>146</v>
      </c>
      <c r="B741" s="42" t="s">
        <v>33</v>
      </c>
      <c r="C741" s="42" t="s">
        <v>273</v>
      </c>
      <c r="D741" s="42" t="s">
        <v>1</v>
      </c>
      <c r="E741" s="43">
        <v>65</v>
      </c>
      <c r="F741" s="43">
        <v>27</v>
      </c>
      <c r="G741" s="43">
        <v>14</v>
      </c>
      <c r="H741" s="43">
        <v>55</v>
      </c>
      <c r="I741" s="43">
        <v>50</v>
      </c>
      <c r="J741" s="43">
        <v>34</v>
      </c>
      <c r="K741" s="43">
        <v>7606</v>
      </c>
      <c r="L741" s="53">
        <v>1030</v>
      </c>
      <c r="M741"/>
      <c r="N741" s="26"/>
      <c r="O741" s="26"/>
      <c r="P741" s="26"/>
      <c r="Q741" s="26"/>
      <c r="R741" s="26"/>
      <c r="S741" s="26"/>
      <c r="T741" s="26"/>
    </row>
    <row r="742" spans="1:20" x14ac:dyDescent="0.25">
      <c r="A742" s="68" t="s">
        <v>308</v>
      </c>
      <c r="B742" s="42" t="s">
        <v>35</v>
      </c>
      <c r="C742" s="42" t="s">
        <v>273</v>
      </c>
      <c r="D742" s="42" t="s">
        <v>1</v>
      </c>
      <c r="E742" s="43">
        <v>81</v>
      </c>
      <c r="F742" s="43">
        <v>27</v>
      </c>
      <c r="G742" s="43">
        <v>35</v>
      </c>
      <c r="H742" s="43">
        <v>115</v>
      </c>
      <c r="I742" s="43">
        <v>51</v>
      </c>
      <c r="J742" s="43">
        <v>39</v>
      </c>
      <c r="K742" s="43">
        <v>61</v>
      </c>
      <c r="L742" s="53">
        <v>1097</v>
      </c>
    </row>
    <row r="743" spans="1:20" x14ac:dyDescent="0.25">
      <c r="A743" s="68" t="s">
        <v>331</v>
      </c>
      <c r="B743" s="42" t="s">
        <v>41</v>
      </c>
      <c r="C743" s="42" t="s">
        <v>273</v>
      </c>
      <c r="D743" s="42" t="s">
        <v>1</v>
      </c>
      <c r="E743" s="43">
        <v>80</v>
      </c>
      <c r="F743" s="43">
        <v>26</v>
      </c>
      <c r="G743" s="43">
        <v>17</v>
      </c>
      <c r="H743" s="43">
        <v>86</v>
      </c>
      <c r="I743" s="43">
        <v>31</v>
      </c>
      <c r="J743" s="43">
        <v>36</v>
      </c>
      <c r="K743" s="43">
        <v>7581</v>
      </c>
      <c r="L743" s="53">
        <v>921</v>
      </c>
    </row>
    <row r="744" spans="1:20" x14ac:dyDescent="0.25">
      <c r="A744" s="67" t="s">
        <v>536</v>
      </c>
      <c r="B744" s="40" t="s">
        <v>451</v>
      </c>
      <c r="C744" s="40" t="s">
        <v>273</v>
      </c>
      <c r="D744" s="40" t="s">
        <v>1</v>
      </c>
      <c r="E744" s="41">
        <v>82</v>
      </c>
      <c r="F744" s="41">
        <v>26</v>
      </c>
      <c r="G744" s="41">
        <v>58</v>
      </c>
      <c r="H744" s="41">
        <v>115</v>
      </c>
      <c r="I744" s="41">
        <v>51</v>
      </c>
      <c r="J744" s="41">
        <v>43</v>
      </c>
      <c r="K744" s="41">
        <v>11068</v>
      </c>
      <c r="L744" s="52">
        <v>1164</v>
      </c>
    </row>
    <row r="745" spans="1:20" x14ac:dyDescent="0.25">
      <c r="A745" s="68" t="s">
        <v>537</v>
      </c>
      <c r="B745" s="42" t="s">
        <v>451</v>
      </c>
      <c r="C745" s="42" t="s">
        <v>273</v>
      </c>
      <c r="D745" s="42" t="s">
        <v>1</v>
      </c>
      <c r="E745" s="43">
        <v>82</v>
      </c>
      <c r="F745" s="43">
        <v>26</v>
      </c>
      <c r="G745" s="43">
        <v>20</v>
      </c>
      <c r="H745" s="43">
        <v>137</v>
      </c>
      <c r="I745" s="43">
        <v>38</v>
      </c>
      <c r="J745" s="43">
        <v>54</v>
      </c>
      <c r="K745" s="43">
        <v>10945</v>
      </c>
      <c r="L745" s="53">
        <v>1173</v>
      </c>
      <c r="M745"/>
      <c r="N745" s="26"/>
      <c r="O745" s="26"/>
      <c r="P745" s="26"/>
      <c r="Q745" s="26"/>
      <c r="R745" s="26"/>
      <c r="S745" s="26"/>
      <c r="T745" s="26"/>
    </row>
    <row r="746" spans="1:20" x14ac:dyDescent="0.25">
      <c r="A746" s="68" t="s">
        <v>543</v>
      </c>
      <c r="B746" s="42" t="s">
        <v>451</v>
      </c>
      <c r="C746" s="42" t="s">
        <v>273</v>
      </c>
      <c r="D746" s="42" t="s">
        <v>1</v>
      </c>
      <c r="E746" s="43">
        <v>82</v>
      </c>
      <c r="F746" s="43">
        <v>25</v>
      </c>
      <c r="G746" s="43">
        <v>38</v>
      </c>
      <c r="H746" s="43">
        <v>199</v>
      </c>
      <c r="I746" s="43">
        <v>46</v>
      </c>
      <c r="J746" s="43">
        <v>53</v>
      </c>
      <c r="K746" s="43">
        <v>7955</v>
      </c>
      <c r="L746" s="53">
        <v>1188</v>
      </c>
    </row>
    <row r="747" spans="1:20" x14ac:dyDescent="0.25">
      <c r="A747" s="67" t="s">
        <v>544</v>
      </c>
      <c r="B747" s="40" t="s">
        <v>451</v>
      </c>
      <c r="C747" s="40" t="s">
        <v>273</v>
      </c>
      <c r="D747" s="40" t="s">
        <v>1</v>
      </c>
      <c r="E747" s="41">
        <v>59</v>
      </c>
      <c r="F747" s="41">
        <v>25</v>
      </c>
      <c r="G747" s="41">
        <v>20</v>
      </c>
      <c r="H747" s="41">
        <v>45</v>
      </c>
      <c r="I747" s="41">
        <v>11</v>
      </c>
      <c r="J747" s="41">
        <v>15</v>
      </c>
      <c r="K747" s="41">
        <v>21</v>
      </c>
      <c r="L747" s="52">
        <v>861</v>
      </c>
      <c r="M747"/>
      <c r="N747" s="26"/>
      <c r="O747" s="26"/>
      <c r="P747" s="26"/>
      <c r="Q747" s="26"/>
      <c r="R747" s="26"/>
      <c r="S747" s="26"/>
      <c r="T747" s="26"/>
    </row>
    <row r="748" spans="1:20" x14ac:dyDescent="0.25">
      <c r="A748" s="68" t="s">
        <v>185</v>
      </c>
      <c r="B748" s="42" t="s">
        <v>33</v>
      </c>
      <c r="C748" s="42" t="s">
        <v>273</v>
      </c>
      <c r="D748" s="42" t="s">
        <v>1</v>
      </c>
      <c r="E748" s="43">
        <v>76</v>
      </c>
      <c r="F748" s="43">
        <v>25</v>
      </c>
      <c r="G748" s="43">
        <v>14</v>
      </c>
      <c r="H748" s="43">
        <v>35</v>
      </c>
      <c r="I748" s="43">
        <v>29</v>
      </c>
      <c r="J748" s="43">
        <v>28</v>
      </c>
      <c r="K748" s="43">
        <v>223</v>
      </c>
      <c r="L748" s="53">
        <v>846</v>
      </c>
    </row>
    <row r="749" spans="1:20" x14ac:dyDescent="0.25">
      <c r="A749" s="68" t="s">
        <v>337</v>
      </c>
      <c r="B749" s="42" t="s">
        <v>41</v>
      </c>
      <c r="C749" s="42" t="s">
        <v>273</v>
      </c>
      <c r="D749" s="42" t="s">
        <v>1</v>
      </c>
      <c r="E749" s="43">
        <v>81</v>
      </c>
      <c r="F749" s="43">
        <v>25</v>
      </c>
      <c r="G749" s="43">
        <v>67</v>
      </c>
      <c r="H749" s="43">
        <v>288</v>
      </c>
      <c r="I749" s="43">
        <v>44</v>
      </c>
      <c r="J749" s="43">
        <v>25</v>
      </c>
      <c r="K749" s="43">
        <v>6287</v>
      </c>
      <c r="L749" s="53">
        <v>1049</v>
      </c>
      <c r="M749"/>
      <c r="N749" s="26"/>
      <c r="O749" s="26"/>
      <c r="P749" s="26"/>
      <c r="Q749" s="26"/>
      <c r="R749" s="26"/>
      <c r="S749" s="26"/>
      <c r="T749" s="26"/>
    </row>
    <row r="750" spans="1:20" x14ac:dyDescent="0.25">
      <c r="A750" s="68" t="s">
        <v>386</v>
      </c>
      <c r="B750" s="42" t="s">
        <v>31</v>
      </c>
      <c r="C750" s="42" t="s">
        <v>273</v>
      </c>
      <c r="D750" s="42" t="s">
        <v>1</v>
      </c>
      <c r="E750" s="43">
        <v>56</v>
      </c>
      <c r="F750" s="43">
        <v>25</v>
      </c>
      <c r="G750" s="43">
        <v>6</v>
      </c>
      <c r="H750" s="43">
        <v>24</v>
      </c>
      <c r="I750" s="43">
        <v>21</v>
      </c>
      <c r="J750" s="43">
        <v>30</v>
      </c>
      <c r="K750" s="43">
        <v>20</v>
      </c>
      <c r="L750" s="53">
        <v>767</v>
      </c>
      <c r="M750"/>
      <c r="N750" s="26"/>
      <c r="O750" s="26"/>
      <c r="P750" s="26"/>
      <c r="Q750" s="26"/>
      <c r="R750" s="26"/>
      <c r="S750" s="26"/>
      <c r="T750" s="26"/>
    </row>
    <row r="751" spans="1:20" x14ac:dyDescent="0.25">
      <c r="A751" s="67" t="s">
        <v>291</v>
      </c>
      <c r="B751" s="40" t="s">
        <v>33</v>
      </c>
      <c r="C751" s="40" t="s">
        <v>273</v>
      </c>
      <c r="D751" s="40" t="s">
        <v>1</v>
      </c>
      <c r="E751" s="41">
        <v>81</v>
      </c>
      <c r="F751" s="41">
        <v>25</v>
      </c>
      <c r="G751" s="41">
        <v>24</v>
      </c>
      <c r="H751" s="41">
        <v>28</v>
      </c>
      <c r="I751" s="41">
        <v>44</v>
      </c>
      <c r="J751" s="41">
        <v>30</v>
      </c>
      <c r="K751" s="41">
        <v>7259</v>
      </c>
      <c r="L751" s="52">
        <v>1233</v>
      </c>
      <c r="M751"/>
      <c r="N751" s="26"/>
      <c r="O751" s="26"/>
      <c r="P751" s="26"/>
      <c r="Q751" s="26"/>
      <c r="R751" s="26"/>
      <c r="S751" s="26"/>
      <c r="T751" s="26"/>
    </row>
    <row r="752" spans="1:20" x14ac:dyDescent="0.25">
      <c r="A752" s="68" t="s">
        <v>551</v>
      </c>
      <c r="B752" s="42" t="s">
        <v>451</v>
      </c>
      <c r="C752" s="42" t="s">
        <v>273</v>
      </c>
      <c r="D752" s="42" t="s">
        <v>1</v>
      </c>
      <c r="E752" s="43">
        <v>76</v>
      </c>
      <c r="F752" s="43">
        <v>24</v>
      </c>
      <c r="G752" s="43">
        <v>32</v>
      </c>
      <c r="H752" s="43">
        <v>44</v>
      </c>
      <c r="I752" s="43">
        <v>23</v>
      </c>
      <c r="J752" s="43">
        <v>37</v>
      </c>
      <c r="K752" s="43">
        <v>34</v>
      </c>
      <c r="L752" s="53">
        <v>1066</v>
      </c>
    </row>
    <row r="753" spans="1:20" x14ac:dyDescent="0.25">
      <c r="A753" s="68" t="s">
        <v>552</v>
      </c>
      <c r="B753" s="42" t="s">
        <v>451</v>
      </c>
      <c r="C753" s="42" t="s">
        <v>273</v>
      </c>
      <c r="D753" s="42" t="s">
        <v>1</v>
      </c>
      <c r="E753" s="43">
        <v>63</v>
      </c>
      <c r="F753" s="43">
        <v>24</v>
      </c>
      <c r="G753" s="43">
        <v>91</v>
      </c>
      <c r="H753" s="43">
        <v>97</v>
      </c>
      <c r="I753" s="43">
        <v>27</v>
      </c>
      <c r="J753" s="43">
        <v>19</v>
      </c>
      <c r="K753" s="43">
        <v>16</v>
      </c>
      <c r="L753" s="53">
        <v>863</v>
      </c>
    </row>
    <row r="754" spans="1:20" x14ac:dyDescent="0.25">
      <c r="A754" s="67" t="s">
        <v>554</v>
      </c>
      <c r="B754" s="40" t="s">
        <v>451</v>
      </c>
      <c r="C754" s="40" t="s">
        <v>273</v>
      </c>
      <c r="D754" s="40" t="s">
        <v>1</v>
      </c>
      <c r="E754" s="41">
        <v>63</v>
      </c>
      <c r="F754" s="41">
        <v>24</v>
      </c>
      <c r="G754" s="41">
        <v>34</v>
      </c>
      <c r="H754" s="41">
        <v>143</v>
      </c>
      <c r="I754" s="41">
        <v>14</v>
      </c>
      <c r="J754" s="41">
        <v>25</v>
      </c>
      <c r="K754" s="41">
        <v>192</v>
      </c>
      <c r="L754" s="52">
        <v>814</v>
      </c>
    </row>
    <row r="755" spans="1:20" x14ac:dyDescent="0.25">
      <c r="A755" s="67" t="s">
        <v>561</v>
      </c>
      <c r="B755" s="40" t="s">
        <v>451</v>
      </c>
      <c r="C755" s="40" t="s">
        <v>273</v>
      </c>
      <c r="D755" s="40" t="s">
        <v>1</v>
      </c>
      <c r="E755" s="41">
        <v>62</v>
      </c>
      <c r="F755" s="41">
        <v>23</v>
      </c>
      <c r="G755" s="41">
        <v>24</v>
      </c>
      <c r="H755" s="41">
        <v>56</v>
      </c>
      <c r="I755" s="41">
        <v>28</v>
      </c>
      <c r="J755" s="41">
        <v>22</v>
      </c>
      <c r="K755" s="41">
        <v>0</v>
      </c>
      <c r="L755" s="52">
        <v>855</v>
      </c>
      <c r="M755"/>
      <c r="N755" s="26"/>
      <c r="O755" s="26"/>
      <c r="P755" s="26"/>
      <c r="Q755" s="26"/>
      <c r="R755" s="26"/>
      <c r="S755" s="26"/>
      <c r="T755" s="26"/>
    </row>
    <row r="756" spans="1:20" x14ac:dyDescent="0.25">
      <c r="A756" s="68" t="s">
        <v>564</v>
      </c>
      <c r="B756" s="42" t="s">
        <v>451</v>
      </c>
      <c r="C756" s="42" t="s">
        <v>273</v>
      </c>
      <c r="D756" s="42" t="s">
        <v>1</v>
      </c>
      <c r="E756" s="43">
        <v>64</v>
      </c>
      <c r="F756" s="43">
        <v>23</v>
      </c>
      <c r="G756" s="43">
        <v>8</v>
      </c>
      <c r="H756" s="43">
        <v>50</v>
      </c>
      <c r="I756" s="43">
        <v>26</v>
      </c>
      <c r="J756" s="43">
        <v>19</v>
      </c>
      <c r="K756" s="43">
        <v>10094</v>
      </c>
      <c r="L756" s="53">
        <v>881</v>
      </c>
    </row>
    <row r="757" spans="1:20" x14ac:dyDescent="0.25">
      <c r="A757" s="67" t="s">
        <v>569</v>
      </c>
      <c r="B757" s="40" t="s">
        <v>451</v>
      </c>
      <c r="C757" s="40" t="s">
        <v>273</v>
      </c>
      <c r="D757" s="40" t="s">
        <v>1</v>
      </c>
      <c r="E757" s="41">
        <v>58</v>
      </c>
      <c r="F757" s="41">
        <v>22</v>
      </c>
      <c r="G757" s="41">
        <v>24</v>
      </c>
      <c r="H757" s="41">
        <v>87</v>
      </c>
      <c r="I757" s="41">
        <v>36</v>
      </c>
      <c r="J757" s="41">
        <v>33</v>
      </c>
      <c r="K757" s="41">
        <v>955</v>
      </c>
      <c r="L757" s="52">
        <v>815</v>
      </c>
      <c r="M757"/>
      <c r="N757" s="26"/>
      <c r="O757" s="26"/>
      <c r="P757" s="26"/>
      <c r="Q757" s="26"/>
      <c r="R757" s="26"/>
      <c r="S757" s="26"/>
      <c r="T757" s="26"/>
    </row>
    <row r="758" spans="1:20" x14ac:dyDescent="0.25">
      <c r="A758" s="67" t="s">
        <v>301</v>
      </c>
      <c r="B758" s="40" t="s">
        <v>37</v>
      </c>
      <c r="C758" s="40" t="s">
        <v>273</v>
      </c>
      <c r="D758" s="40" t="s">
        <v>1</v>
      </c>
      <c r="E758" s="41">
        <v>68</v>
      </c>
      <c r="F758" s="41">
        <v>21</v>
      </c>
      <c r="G758" s="41">
        <v>28</v>
      </c>
      <c r="H758" s="41">
        <v>51</v>
      </c>
      <c r="I758" s="41">
        <v>22</v>
      </c>
      <c r="J758" s="41">
        <v>11</v>
      </c>
      <c r="K758" s="41">
        <v>422</v>
      </c>
      <c r="L758" s="52">
        <v>789</v>
      </c>
    </row>
    <row r="759" spans="1:20" x14ac:dyDescent="0.25">
      <c r="A759" s="67" t="s">
        <v>575</v>
      </c>
      <c r="B759" s="40" t="s">
        <v>451</v>
      </c>
      <c r="C759" s="40" t="s">
        <v>273</v>
      </c>
      <c r="D759" s="40" t="s">
        <v>1</v>
      </c>
      <c r="E759" s="41">
        <v>62</v>
      </c>
      <c r="F759" s="41">
        <v>21</v>
      </c>
      <c r="G759" s="41">
        <v>16</v>
      </c>
      <c r="H759" s="41">
        <v>142</v>
      </c>
      <c r="I759" s="41">
        <v>9</v>
      </c>
      <c r="J759" s="41">
        <v>8</v>
      </c>
      <c r="K759" s="41">
        <v>0</v>
      </c>
      <c r="L759" s="52">
        <v>554</v>
      </c>
      <c r="M759"/>
      <c r="N759" s="26"/>
      <c r="O759" s="26"/>
      <c r="P759" s="26"/>
      <c r="Q759" s="26"/>
      <c r="R759" s="26"/>
      <c r="S759" s="26"/>
      <c r="T759" s="26"/>
    </row>
    <row r="760" spans="1:20" x14ac:dyDescent="0.25">
      <c r="A760" s="68" t="s">
        <v>576</v>
      </c>
      <c r="B760" s="42" t="s">
        <v>451</v>
      </c>
      <c r="C760" s="42" t="s">
        <v>273</v>
      </c>
      <c r="D760" s="42" t="s">
        <v>1</v>
      </c>
      <c r="E760" s="43">
        <v>72</v>
      </c>
      <c r="F760" s="43">
        <v>21</v>
      </c>
      <c r="G760" s="43">
        <v>96</v>
      </c>
      <c r="H760" s="43">
        <v>115</v>
      </c>
      <c r="I760" s="43">
        <v>24</v>
      </c>
      <c r="J760" s="43">
        <v>11</v>
      </c>
      <c r="K760" s="43">
        <v>55</v>
      </c>
      <c r="L760" s="53">
        <v>755</v>
      </c>
      <c r="M760"/>
      <c r="N760" s="26"/>
      <c r="O760" s="26"/>
      <c r="P760" s="26"/>
      <c r="Q760" s="26"/>
      <c r="R760" s="26"/>
      <c r="S760" s="26"/>
      <c r="T760" s="26"/>
    </row>
    <row r="761" spans="1:20" x14ac:dyDescent="0.25">
      <c r="A761" s="68" t="s">
        <v>581</v>
      </c>
      <c r="B761" s="42" t="s">
        <v>451</v>
      </c>
      <c r="C761" s="42" t="s">
        <v>273</v>
      </c>
      <c r="D761" s="42" t="s">
        <v>1</v>
      </c>
      <c r="E761" s="43">
        <v>55</v>
      </c>
      <c r="F761" s="43">
        <v>20</v>
      </c>
      <c r="G761" s="43">
        <v>28</v>
      </c>
      <c r="H761" s="43">
        <v>104</v>
      </c>
      <c r="I761" s="43">
        <v>27</v>
      </c>
      <c r="J761" s="43">
        <v>22</v>
      </c>
      <c r="K761" s="43">
        <v>513</v>
      </c>
      <c r="L761" s="53">
        <v>686</v>
      </c>
    </row>
    <row r="762" spans="1:20" x14ac:dyDescent="0.25">
      <c r="A762" s="68" t="s">
        <v>583</v>
      </c>
      <c r="B762" s="42" t="s">
        <v>451</v>
      </c>
      <c r="C762" s="42" t="s">
        <v>273</v>
      </c>
      <c r="D762" s="42" t="s">
        <v>1</v>
      </c>
      <c r="E762" s="43">
        <v>60</v>
      </c>
      <c r="F762" s="43">
        <v>20</v>
      </c>
      <c r="G762" s="43">
        <v>21</v>
      </c>
      <c r="H762" s="43">
        <v>48</v>
      </c>
      <c r="I762" s="43">
        <v>37</v>
      </c>
      <c r="J762" s="43">
        <v>31</v>
      </c>
      <c r="K762" s="43">
        <v>1962</v>
      </c>
      <c r="L762" s="53">
        <v>755</v>
      </c>
    </row>
    <row r="763" spans="1:20" x14ac:dyDescent="0.25">
      <c r="A763" s="68" t="s">
        <v>586</v>
      </c>
      <c r="B763" s="42" t="s">
        <v>451</v>
      </c>
      <c r="C763" s="42" t="s">
        <v>273</v>
      </c>
      <c r="D763" s="42" t="s">
        <v>1</v>
      </c>
      <c r="E763" s="43">
        <v>65</v>
      </c>
      <c r="F763" s="43">
        <v>20</v>
      </c>
      <c r="G763" s="43">
        <v>40</v>
      </c>
      <c r="H763" s="43">
        <v>159</v>
      </c>
      <c r="I763" s="43">
        <v>26</v>
      </c>
      <c r="J763" s="43">
        <v>16</v>
      </c>
      <c r="K763" s="43">
        <v>1155</v>
      </c>
      <c r="L763" s="53">
        <v>686</v>
      </c>
    </row>
    <row r="764" spans="1:20" x14ac:dyDescent="0.25">
      <c r="A764" s="67" t="s">
        <v>71</v>
      </c>
      <c r="B764" s="40" t="s">
        <v>37</v>
      </c>
      <c r="C764" s="40" t="s">
        <v>273</v>
      </c>
      <c r="D764" s="40" t="s">
        <v>1</v>
      </c>
      <c r="E764" s="41">
        <v>79</v>
      </c>
      <c r="F764" s="41">
        <v>20</v>
      </c>
      <c r="G764" s="41">
        <v>91</v>
      </c>
      <c r="H764" s="41">
        <v>259</v>
      </c>
      <c r="I764" s="41">
        <v>22</v>
      </c>
      <c r="J764" s="41">
        <v>27</v>
      </c>
      <c r="K764" s="41">
        <v>0</v>
      </c>
      <c r="L764" s="52">
        <v>1046</v>
      </c>
    </row>
    <row r="765" spans="1:20" x14ac:dyDescent="0.25">
      <c r="A765" s="67" t="s">
        <v>598</v>
      </c>
      <c r="B765" s="40" t="s">
        <v>451</v>
      </c>
      <c r="C765" s="40" t="s">
        <v>273</v>
      </c>
      <c r="D765" s="40" t="s">
        <v>1</v>
      </c>
      <c r="E765" s="41">
        <v>80</v>
      </c>
      <c r="F765" s="41">
        <v>19</v>
      </c>
      <c r="G765" s="41">
        <v>6</v>
      </c>
      <c r="H765" s="41">
        <v>65</v>
      </c>
      <c r="I765" s="41">
        <v>67</v>
      </c>
      <c r="J765" s="41">
        <v>18</v>
      </c>
      <c r="K765" s="41">
        <v>9402</v>
      </c>
      <c r="L765" s="52">
        <v>1078</v>
      </c>
    </row>
    <row r="766" spans="1:20" x14ac:dyDescent="0.25">
      <c r="A766" s="67" t="s">
        <v>600</v>
      </c>
      <c r="B766" s="40" t="s">
        <v>451</v>
      </c>
      <c r="C766" s="40" t="s">
        <v>273</v>
      </c>
      <c r="D766" s="40" t="s">
        <v>1</v>
      </c>
      <c r="E766" s="41">
        <v>64</v>
      </c>
      <c r="F766" s="41">
        <v>19</v>
      </c>
      <c r="G766" s="41">
        <v>20</v>
      </c>
      <c r="H766" s="41">
        <v>40</v>
      </c>
      <c r="I766" s="41">
        <v>29</v>
      </c>
      <c r="J766" s="41">
        <v>26</v>
      </c>
      <c r="K766" s="41">
        <v>2977</v>
      </c>
      <c r="L766" s="52">
        <v>699</v>
      </c>
      <c r="M766"/>
      <c r="N766" s="26"/>
      <c r="O766" s="26"/>
      <c r="P766" s="26"/>
      <c r="Q766" s="26"/>
      <c r="R766" s="26"/>
      <c r="S766" s="26"/>
      <c r="T766" s="26"/>
    </row>
    <row r="767" spans="1:20" x14ac:dyDescent="0.25">
      <c r="A767" s="67" t="s">
        <v>601</v>
      </c>
      <c r="B767" s="40" t="s">
        <v>451</v>
      </c>
      <c r="C767" s="40" t="s">
        <v>273</v>
      </c>
      <c r="D767" s="40" t="s">
        <v>1</v>
      </c>
      <c r="E767" s="41">
        <v>82</v>
      </c>
      <c r="F767" s="41">
        <v>19</v>
      </c>
      <c r="G767" s="41">
        <v>55</v>
      </c>
      <c r="H767" s="41">
        <v>206</v>
      </c>
      <c r="I767" s="41">
        <v>43</v>
      </c>
      <c r="J767" s="41">
        <v>31</v>
      </c>
      <c r="K767" s="41">
        <v>8859</v>
      </c>
      <c r="L767" s="52">
        <v>982</v>
      </c>
    </row>
    <row r="768" spans="1:20" x14ac:dyDescent="0.25">
      <c r="A768" s="67" t="s">
        <v>602</v>
      </c>
      <c r="B768" s="40" t="s">
        <v>451</v>
      </c>
      <c r="C768" s="40" t="s">
        <v>273</v>
      </c>
      <c r="D768" s="40" t="s">
        <v>1</v>
      </c>
      <c r="E768" s="41">
        <v>71</v>
      </c>
      <c r="F768" s="41">
        <v>19</v>
      </c>
      <c r="G768" s="41">
        <v>38</v>
      </c>
      <c r="H768" s="41">
        <v>185</v>
      </c>
      <c r="I768" s="41">
        <v>34</v>
      </c>
      <c r="J768" s="41">
        <v>9</v>
      </c>
      <c r="K768" s="41">
        <v>7972</v>
      </c>
      <c r="L768" s="52">
        <v>1093</v>
      </c>
    </row>
    <row r="769" spans="1:20" x14ac:dyDescent="0.25">
      <c r="A769" s="68" t="s">
        <v>603</v>
      </c>
      <c r="B769" s="42" t="s">
        <v>451</v>
      </c>
      <c r="C769" s="42" t="s">
        <v>273</v>
      </c>
      <c r="D769" s="42" t="s">
        <v>1</v>
      </c>
      <c r="E769" s="43">
        <v>58</v>
      </c>
      <c r="F769" s="43">
        <v>19</v>
      </c>
      <c r="G769" s="43">
        <v>30</v>
      </c>
      <c r="H769" s="43">
        <v>64</v>
      </c>
      <c r="I769" s="43">
        <v>20</v>
      </c>
      <c r="J769" s="43">
        <v>30</v>
      </c>
      <c r="K769" s="43">
        <v>6790</v>
      </c>
      <c r="L769" s="53">
        <v>854</v>
      </c>
      <c r="M769"/>
      <c r="N769" s="26"/>
      <c r="O769" s="26"/>
      <c r="P769" s="26"/>
      <c r="Q769" s="26"/>
      <c r="R769" s="26"/>
      <c r="S769" s="26"/>
      <c r="T769" s="26"/>
    </row>
    <row r="770" spans="1:20" x14ac:dyDescent="0.25">
      <c r="A770" s="68" t="s">
        <v>611</v>
      </c>
      <c r="B770" s="42" t="s">
        <v>451</v>
      </c>
      <c r="C770" s="42" t="s">
        <v>273</v>
      </c>
      <c r="D770" s="42" t="s">
        <v>1</v>
      </c>
      <c r="E770" s="43">
        <v>51</v>
      </c>
      <c r="F770" s="43">
        <v>18</v>
      </c>
      <c r="G770" s="43">
        <v>2</v>
      </c>
      <c r="H770" s="43">
        <v>49</v>
      </c>
      <c r="I770" s="43">
        <v>14</v>
      </c>
      <c r="J770" s="43">
        <v>19</v>
      </c>
      <c r="K770" s="43">
        <v>0</v>
      </c>
      <c r="L770" s="53">
        <v>507</v>
      </c>
    </row>
    <row r="771" spans="1:20" x14ac:dyDescent="0.25">
      <c r="A771" s="67" t="s">
        <v>377</v>
      </c>
      <c r="B771" s="40" t="s">
        <v>41</v>
      </c>
      <c r="C771" s="40" t="s">
        <v>273</v>
      </c>
      <c r="D771" s="40" t="s">
        <v>1</v>
      </c>
      <c r="E771" s="41">
        <v>62</v>
      </c>
      <c r="F771" s="41">
        <v>18</v>
      </c>
      <c r="G771" s="41">
        <v>29</v>
      </c>
      <c r="H771" s="41">
        <v>84</v>
      </c>
      <c r="I771" s="41">
        <v>28</v>
      </c>
      <c r="J771" s="41">
        <v>12</v>
      </c>
      <c r="K771" s="41">
        <v>23</v>
      </c>
      <c r="L771" s="52">
        <v>749</v>
      </c>
    </row>
    <row r="772" spans="1:20" x14ac:dyDescent="0.25">
      <c r="A772" s="68" t="s">
        <v>612</v>
      </c>
      <c r="B772" s="42" t="s">
        <v>451</v>
      </c>
      <c r="C772" s="42" t="s">
        <v>273</v>
      </c>
      <c r="D772" s="42" t="s">
        <v>1</v>
      </c>
      <c r="E772" s="43">
        <v>77</v>
      </c>
      <c r="F772" s="43">
        <v>18</v>
      </c>
      <c r="G772" s="43">
        <v>42</v>
      </c>
      <c r="H772" s="43">
        <v>208</v>
      </c>
      <c r="I772" s="43">
        <v>40</v>
      </c>
      <c r="J772" s="43">
        <v>39</v>
      </c>
      <c r="K772" s="43">
        <v>9597</v>
      </c>
      <c r="L772" s="53">
        <v>1211</v>
      </c>
      <c r="M772"/>
      <c r="N772" s="26"/>
      <c r="O772" s="26"/>
      <c r="P772" s="26"/>
      <c r="Q772" s="26"/>
      <c r="R772" s="26"/>
      <c r="S772" s="26"/>
      <c r="T772" s="26"/>
    </row>
    <row r="773" spans="1:20" x14ac:dyDescent="0.25">
      <c r="A773" s="68" t="s">
        <v>614</v>
      </c>
      <c r="B773" s="42" t="s">
        <v>451</v>
      </c>
      <c r="C773" s="42" t="s">
        <v>273</v>
      </c>
      <c r="D773" s="42" t="s">
        <v>1</v>
      </c>
      <c r="E773" s="43">
        <v>67</v>
      </c>
      <c r="F773" s="43">
        <v>18</v>
      </c>
      <c r="G773" s="43">
        <v>32</v>
      </c>
      <c r="H773" s="43">
        <v>96</v>
      </c>
      <c r="I773" s="43">
        <v>29</v>
      </c>
      <c r="J773" s="43">
        <v>28</v>
      </c>
      <c r="K773" s="43">
        <v>3720</v>
      </c>
      <c r="L773" s="53">
        <v>765</v>
      </c>
    </row>
    <row r="774" spans="1:20" x14ac:dyDescent="0.25">
      <c r="A774" s="68" t="s">
        <v>620</v>
      </c>
      <c r="B774" s="42" t="s">
        <v>451</v>
      </c>
      <c r="C774" s="42" t="s">
        <v>273</v>
      </c>
      <c r="D774" s="42" t="s">
        <v>1</v>
      </c>
      <c r="E774" s="43">
        <v>60</v>
      </c>
      <c r="F774" s="43">
        <v>18</v>
      </c>
      <c r="G774" s="43">
        <v>43</v>
      </c>
      <c r="H774" s="43">
        <v>123</v>
      </c>
      <c r="I774" s="43">
        <v>33</v>
      </c>
      <c r="J774" s="43">
        <v>22</v>
      </c>
      <c r="K774" s="43">
        <v>4151</v>
      </c>
      <c r="L774" s="53">
        <v>754</v>
      </c>
      <c r="M774"/>
      <c r="N774" s="26"/>
      <c r="O774" s="26"/>
      <c r="P774" s="26"/>
      <c r="Q774" s="26"/>
      <c r="R774" s="26"/>
      <c r="S774" s="26"/>
      <c r="T774" s="26"/>
    </row>
    <row r="775" spans="1:20" x14ac:dyDescent="0.25">
      <c r="A775" s="67" t="s">
        <v>325</v>
      </c>
      <c r="B775" s="40" t="s">
        <v>37</v>
      </c>
      <c r="C775" s="40" t="s">
        <v>273</v>
      </c>
      <c r="D775" s="40" t="s">
        <v>1</v>
      </c>
      <c r="E775" s="41">
        <v>63</v>
      </c>
      <c r="F775" s="41">
        <v>17</v>
      </c>
      <c r="G775" s="41">
        <v>108</v>
      </c>
      <c r="H775" s="41">
        <v>129</v>
      </c>
      <c r="I775" s="41">
        <v>31</v>
      </c>
      <c r="J775" s="41">
        <v>13</v>
      </c>
      <c r="K775" s="41">
        <v>189</v>
      </c>
      <c r="L775" s="52">
        <v>570</v>
      </c>
      <c r="M775"/>
      <c r="N775" s="26"/>
      <c r="O775" s="26"/>
      <c r="P775" s="26"/>
      <c r="Q775" s="26"/>
      <c r="R775" s="26"/>
      <c r="S775" s="26"/>
      <c r="T775" s="26"/>
    </row>
    <row r="776" spans="1:20" x14ac:dyDescent="0.25">
      <c r="A776" s="68" t="s">
        <v>623</v>
      </c>
      <c r="B776" s="42" t="s">
        <v>451</v>
      </c>
      <c r="C776" s="42" t="s">
        <v>273</v>
      </c>
      <c r="D776" s="42" t="s">
        <v>1</v>
      </c>
      <c r="E776" s="43">
        <v>68</v>
      </c>
      <c r="F776" s="43">
        <v>17</v>
      </c>
      <c r="G776" s="43">
        <v>18</v>
      </c>
      <c r="H776" s="43">
        <v>75</v>
      </c>
      <c r="I776" s="43">
        <v>23</v>
      </c>
      <c r="J776" s="43">
        <v>32</v>
      </c>
      <c r="K776" s="43">
        <v>6968</v>
      </c>
      <c r="L776" s="53">
        <v>848</v>
      </c>
    </row>
    <row r="777" spans="1:20" x14ac:dyDescent="0.25">
      <c r="A777" s="67" t="s">
        <v>384</v>
      </c>
      <c r="B777" s="40" t="s">
        <v>33</v>
      </c>
      <c r="C777" s="40" t="s">
        <v>273</v>
      </c>
      <c r="D777" s="40" t="s">
        <v>1</v>
      </c>
      <c r="E777" s="41">
        <v>43</v>
      </c>
      <c r="F777" s="41">
        <v>17</v>
      </c>
      <c r="G777" s="41">
        <v>26</v>
      </c>
      <c r="H777" s="41">
        <v>138</v>
      </c>
      <c r="I777" s="41">
        <v>37</v>
      </c>
      <c r="J777" s="41">
        <v>17</v>
      </c>
      <c r="K777" s="41">
        <v>4838</v>
      </c>
      <c r="L777" s="52">
        <v>587</v>
      </c>
      <c r="M777"/>
      <c r="N777" s="26"/>
      <c r="O777" s="26"/>
      <c r="P777" s="26"/>
      <c r="Q777" s="26"/>
      <c r="R777" s="26"/>
      <c r="S777" s="26"/>
      <c r="T777" s="26"/>
    </row>
    <row r="778" spans="1:20" x14ac:dyDescent="0.25">
      <c r="A778" s="68" t="s">
        <v>285</v>
      </c>
      <c r="B778" s="42" t="s">
        <v>41</v>
      </c>
      <c r="C778" s="42" t="s">
        <v>273</v>
      </c>
      <c r="D778" s="42" t="s">
        <v>1</v>
      </c>
      <c r="E778" s="43">
        <v>64</v>
      </c>
      <c r="F778" s="43">
        <v>17</v>
      </c>
      <c r="G778" s="43">
        <v>14</v>
      </c>
      <c r="H778" s="43">
        <v>29</v>
      </c>
      <c r="I778" s="43">
        <v>32</v>
      </c>
      <c r="J778" s="43">
        <v>22</v>
      </c>
      <c r="K778" s="43">
        <v>426</v>
      </c>
      <c r="L778" s="53">
        <v>708</v>
      </c>
    </row>
    <row r="779" spans="1:20" x14ac:dyDescent="0.25">
      <c r="A779" s="68" t="s">
        <v>625</v>
      </c>
      <c r="B779" s="42" t="s">
        <v>451</v>
      </c>
      <c r="C779" s="42" t="s">
        <v>273</v>
      </c>
      <c r="D779" s="42" t="s">
        <v>1</v>
      </c>
      <c r="E779" s="43">
        <v>61</v>
      </c>
      <c r="F779" s="43">
        <v>17</v>
      </c>
      <c r="G779" s="43">
        <v>20</v>
      </c>
      <c r="H779" s="43">
        <v>50</v>
      </c>
      <c r="I779" s="43">
        <v>26</v>
      </c>
      <c r="J779" s="43">
        <v>33</v>
      </c>
      <c r="K779" s="43">
        <v>6891</v>
      </c>
      <c r="L779" s="53">
        <v>889</v>
      </c>
    </row>
    <row r="780" spans="1:20" x14ac:dyDescent="0.25">
      <c r="A780" s="68" t="s">
        <v>252</v>
      </c>
      <c r="B780" s="42" t="s">
        <v>35</v>
      </c>
      <c r="C780" s="42" t="s">
        <v>273</v>
      </c>
      <c r="D780" s="42" t="s">
        <v>1</v>
      </c>
      <c r="E780" s="43">
        <v>74</v>
      </c>
      <c r="F780" s="43">
        <v>16</v>
      </c>
      <c r="G780" s="43">
        <v>10</v>
      </c>
      <c r="H780" s="43">
        <v>200</v>
      </c>
      <c r="I780" s="43">
        <v>52</v>
      </c>
      <c r="J780" s="43">
        <v>34</v>
      </c>
      <c r="K780" s="43">
        <v>7587</v>
      </c>
      <c r="L780" s="53">
        <v>945</v>
      </c>
      <c r="M780"/>
      <c r="N780" s="26"/>
      <c r="O780" s="26"/>
      <c r="P780" s="26"/>
      <c r="Q780" s="26"/>
      <c r="R780" s="26"/>
      <c r="S780" s="26"/>
      <c r="T780" s="26"/>
    </row>
    <row r="781" spans="1:20" x14ac:dyDescent="0.25">
      <c r="A781" s="68" t="s">
        <v>635</v>
      </c>
      <c r="B781" s="42" t="s">
        <v>451</v>
      </c>
      <c r="C781" s="42" t="s">
        <v>273</v>
      </c>
      <c r="D781" s="42" t="s">
        <v>1</v>
      </c>
      <c r="E781" s="43">
        <v>37</v>
      </c>
      <c r="F781" s="43">
        <v>16</v>
      </c>
      <c r="G781" s="43">
        <v>39</v>
      </c>
      <c r="H781" s="43">
        <v>109</v>
      </c>
      <c r="I781" s="43">
        <v>28</v>
      </c>
      <c r="J781" s="43">
        <v>12</v>
      </c>
      <c r="K781" s="43">
        <v>3810</v>
      </c>
      <c r="L781" s="53">
        <v>536</v>
      </c>
    </row>
    <row r="782" spans="1:20" x14ac:dyDescent="0.25">
      <c r="A782" s="68" t="s">
        <v>388</v>
      </c>
      <c r="B782" s="42" t="s">
        <v>33</v>
      </c>
      <c r="C782" s="42" t="s">
        <v>273</v>
      </c>
      <c r="D782" s="42" t="s">
        <v>1</v>
      </c>
      <c r="E782" s="43">
        <v>77</v>
      </c>
      <c r="F782" s="43">
        <v>15</v>
      </c>
      <c r="G782" s="43">
        <v>20</v>
      </c>
      <c r="H782" s="43">
        <v>126</v>
      </c>
      <c r="I782" s="43">
        <v>19</v>
      </c>
      <c r="J782" s="43">
        <v>36</v>
      </c>
      <c r="K782" s="43">
        <v>5977</v>
      </c>
      <c r="L782" s="53">
        <v>962</v>
      </c>
    </row>
    <row r="783" spans="1:20" x14ac:dyDescent="0.25">
      <c r="A783" s="68" t="s">
        <v>115</v>
      </c>
      <c r="B783" s="42" t="s">
        <v>33</v>
      </c>
      <c r="C783" s="42" t="s">
        <v>273</v>
      </c>
      <c r="D783" s="42" t="s">
        <v>1</v>
      </c>
      <c r="E783" s="43">
        <v>26</v>
      </c>
      <c r="F783" s="43">
        <v>14</v>
      </c>
      <c r="G783" s="43">
        <v>6</v>
      </c>
      <c r="H783" s="43">
        <v>18</v>
      </c>
      <c r="I783" s="43">
        <v>13</v>
      </c>
      <c r="J783" s="43">
        <v>10</v>
      </c>
      <c r="K783" s="43">
        <v>26</v>
      </c>
      <c r="L783" s="53">
        <v>394</v>
      </c>
    </row>
    <row r="784" spans="1:20" x14ac:dyDescent="0.25">
      <c r="A784" s="67" t="s">
        <v>654</v>
      </c>
      <c r="B784" s="40" t="s">
        <v>451</v>
      </c>
      <c r="C784" s="40" t="s">
        <v>273</v>
      </c>
      <c r="D784" s="40" t="s">
        <v>1</v>
      </c>
      <c r="E784" s="41">
        <v>67</v>
      </c>
      <c r="F784" s="41">
        <v>14</v>
      </c>
      <c r="G784" s="41">
        <v>53</v>
      </c>
      <c r="H784" s="41">
        <v>275</v>
      </c>
      <c r="I784" s="41">
        <v>42</v>
      </c>
      <c r="J784" s="41">
        <v>13</v>
      </c>
      <c r="K784" s="41">
        <v>889</v>
      </c>
      <c r="L784" s="52">
        <v>766</v>
      </c>
    </row>
    <row r="785" spans="1:20" x14ac:dyDescent="0.25">
      <c r="A785" s="68" t="s">
        <v>659</v>
      </c>
      <c r="B785" s="42" t="s">
        <v>451</v>
      </c>
      <c r="C785" s="42" t="s">
        <v>273</v>
      </c>
      <c r="D785" s="42" t="s">
        <v>1</v>
      </c>
      <c r="E785" s="43">
        <v>36</v>
      </c>
      <c r="F785" s="43">
        <v>14</v>
      </c>
      <c r="G785" s="43">
        <v>10</v>
      </c>
      <c r="H785" s="43">
        <v>18</v>
      </c>
      <c r="I785" s="43">
        <v>24</v>
      </c>
      <c r="J785" s="43">
        <v>11</v>
      </c>
      <c r="K785" s="43">
        <v>485</v>
      </c>
      <c r="L785" s="53">
        <v>445</v>
      </c>
    </row>
    <row r="786" spans="1:20" x14ac:dyDescent="0.25">
      <c r="A786" s="67" t="s">
        <v>667</v>
      </c>
      <c r="B786" s="40" t="s">
        <v>451</v>
      </c>
      <c r="C786" s="40" t="s">
        <v>273</v>
      </c>
      <c r="D786" s="40" t="s">
        <v>1</v>
      </c>
      <c r="E786" s="41">
        <v>44</v>
      </c>
      <c r="F786" s="41">
        <v>13</v>
      </c>
      <c r="G786" s="41">
        <v>12</v>
      </c>
      <c r="H786" s="41">
        <v>43</v>
      </c>
      <c r="I786" s="41">
        <v>17</v>
      </c>
      <c r="J786" s="41">
        <v>16</v>
      </c>
      <c r="K786" s="41">
        <v>154</v>
      </c>
      <c r="L786" s="52">
        <v>464</v>
      </c>
      <c r="M786"/>
      <c r="N786" s="26"/>
      <c r="O786" s="26"/>
      <c r="P786" s="26"/>
      <c r="Q786" s="26"/>
      <c r="R786" s="26"/>
      <c r="S786" s="26"/>
      <c r="T786" s="26"/>
    </row>
    <row r="787" spans="1:20" x14ac:dyDescent="0.25">
      <c r="A787" s="68" t="s">
        <v>676</v>
      </c>
      <c r="B787" s="42" t="s">
        <v>451</v>
      </c>
      <c r="C787" s="42" t="s">
        <v>273</v>
      </c>
      <c r="D787" s="42" t="s">
        <v>1</v>
      </c>
      <c r="E787" s="43">
        <v>51</v>
      </c>
      <c r="F787" s="43">
        <v>13</v>
      </c>
      <c r="G787" s="43">
        <v>31</v>
      </c>
      <c r="H787" s="43">
        <v>48</v>
      </c>
      <c r="I787" s="43">
        <v>15</v>
      </c>
      <c r="J787" s="43">
        <v>17</v>
      </c>
      <c r="K787" s="43">
        <v>152</v>
      </c>
      <c r="L787" s="53">
        <v>527</v>
      </c>
    </row>
    <row r="788" spans="1:20" x14ac:dyDescent="0.25">
      <c r="A788" s="67" t="s">
        <v>335</v>
      </c>
      <c r="B788" s="40" t="s">
        <v>31</v>
      </c>
      <c r="C788" s="40" t="s">
        <v>273</v>
      </c>
      <c r="D788" s="40" t="s">
        <v>1</v>
      </c>
      <c r="E788" s="41">
        <v>65</v>
      </c>
      <c r="F788" s="41">
        <v>12</v>
      </c>
      <c r="G788" s="41">
        <v>20</v>
      </c>
      <c r="H788" s="41">
        <v>66</v>
      </c>
      <c r="I788" s="41">
        <v>9</v>
      </c>
      <c r="J788" s="41">
        <v>24</v>
      </c>
      <c r="K788" s="41">
        <v>112</v>
      </c>
      <c r="L788" s="52">
        <v>788</v>
      </c>
    </row>
    <row r="789" spans="1:20" x14ac:dyDescent="0.25">
      <c r="A789" s="67" t="s">
        <v>707</v>
      </c>
      <c r="B789" s="40" t="s">
        <v>451</v>
      </c>
      <c r="C789" s="40" t="s">
        <v>273</v>
      </c>
      <c r="D789" s="40" t="s">
        <v>1</v>
      </c>
      <c r="E789" s="41">
        <v>26</v>
      </c>
      <c r="F789" s="41">
        <v>11</v>
      </c>
      <c r="G789" s="41">
        <v>16</v>
      </c>
      <c r="H789" s="41">
        <v>37</v>
      </c>
      <c r="I789" s="41">
        <v>8</v>
      </c>
      <c r="J789" s="41">
        <v>9</v>
      </c>
      <c r="K789" s="41">
        <v>634</v>
      </c>
      <c r="L789" s="52">
        <v>360</v>
      </c>
    </row>
    <row r="790" spans="1:20" x14ac:dyDescent="0.25">
      <c r="A790" s="68" t="s">
        <v>715</v>
      </c>
      <c r="B790" s="42" t="s">
        <v>451</v>
      </c>
      <c r="C790" s="42" t="s">
        <v>273</v>
      </c>
      <c r="D790" s="42" t="s">
        <v>1</v>
      </c>
      <c r="E790" s="43">
        <v>56</v>
      </c>
      <c r="F790" s="43">
        <v>10</v>
      </c>
      <c r="G790" s="43">
        <v>23</v>
      </c>
      <c r="H790" s="43">
        <v>85</v>
      </c>
      <c r="I790" s="43">
        <v>15</v>
      </c>
      <c r="J790" s="43">
        <v>13</v>
      </c>
      <c r="K790" s="43">
        <v>189</v>
      </c>
      <c r="L790" s="53">
        <v>507</v>
      </c>
    </row>
    <row r="791" spans="1:20" x14ac:dyDescent="0.25">
      <c r="A791" s="67" t="s">
        <v>718</v>
      </c>
      <c r="B791" s="40" t="s">
        <v>451</v>
      </c>
      <c r="C791" s="40" t="s">
        <v>273</v>
      </c>
      <c r="D791" s="40" t="s">
        <v>1</v>
      </c>
      <c r="E791" s="41">
        <v>31</v>
      </c>
      <c r="F791" s="41">
        <v>10</v>
      </c>
      <c r="G791" s="41">
        <v>8</v>
      </c>
      <c r="H791" s="41">
        <v>65</v>
      </c>
      <c r="I791" s="41">
        <v>9</v>
      </c>
      <c r="J791" s="41">
        <v>10</v>
      </c>
      <c r="K791" s="41">
        <v>29</v>
      </c>
      <c r="L791" s="52">
        <v>343</v>
      </c>
    </row>
    <row r="792" spans="1:20" x14ac:dyDescent="0.25">
      <c r="A792" s="67" t="s">
        <v>729</v>
      </c>
      <c r="B792" s="40" t="s">
        <v>451</v>
      </c>
      <c r="C792" s="40" t="s">
        <v>273</v>
      </c>
      <c r="D792" s="40" t="s">
        <v>1</v>
      </c>
      <c r="E792" s="41">
        <v>54</v>
      </c>
      <c r="F792" s="41">
        <v>9</v>
      </c>
      <c r="G792" s="41">
        <v>29</v>
      </c>
      <c r="H792" s="41">
        <v>277</v>
      </c>
      <c r="I792" s="41">
        <v>13</v>
      </c>
      <c r="J792" s="41">
        <v>31</v>
      </c>
      <c r="K792" s="41">
        <v>6</v>
      </c>
      <c r="L792" s="52">
        <v>537</v>
      </c>
    </row>
    <row r="793" spans="1:20" x14ac:dyDescent="0.25">
      <c r="A793" s="67" t="s">
        <v>752</v>
      </c>
      <c r="B793" s="40" t="s">
        <v>451</v>
      </c>
      <c r="C793" s="40" t="s">
        <v>273</v>
      </c>
      <c r="D793" s="40" t="s">
        <v>1</v>
      </c>
      <c r="E793" s="41">
        <v>25</v>
      </c>
      <c r="F793" s="41">
        <v>8</v>
      </c>
      <c r="G793" s="41">
        <v>2</v>
      </c>
      <c r="H793" s="41">
        <v>15</v>
      </c>
      <c r="I793" s="41">
        <v>7</v>
      </c>
      <c r="J793" s="41">
        <v>8</v>
      </c>
      <c r="K793" s="41">
        <v>46</v>
      </c>
      <c r="L793" s="52">
        <v>227</v>
      </c>
    </row>
    <row r="794" spans="1:20" x14ac:dyDescent="0.25">
      <c r="A794" s="67" t="s">
        <v>756</v>
      </c>
      <c r="B794" s="40" t="s">
        <v>451</v>
      </c>
      <c r="C794" s="40" t="s">
        <v>273</v>
      </c>
      <c r="D794" s="40" t="s">
        <v>1</v>
      </c>
      <c r="E794" s="41">
        <v>50</v>
      </c>
      <c r="F794" s="41">
        <v>8</v>
      </c>
      <c r="G794" s="41">
        <v>18</v>
      </c>
      <c r="H794" s="41">
        <v>114</v>
      </c>
      <c r="I794" s="41">
        <v>16</v>
      </c>
      <c r="J794" s="41">
        <v>5</v>
      </c>
      <c r="K794" s="41">
        <v>1754</v>
      </c>
      <c r="L794" s="52">
        <v>381</v>
      </c>
      <c r="M794"/>
      <c r="N794" s="26"/>
      <c r="O794" s="26"/>
      <c r="P794" s="26"/>
      <c r="Q794" s="26"/>
      <c r="R794" s="26"/>
      <c r="S794" s="26"/>
      <c r="T794" s="26"/>
    </row>
    <row r="795" spans="1:20" x14ac:dyDescent="0.25">
      <c r="A795" s="67" t="s">
        <v>758</v>
      </c>
      <c r="B795" s="40" t="s">
        <v>451</v>
      </c>
      <c r="C795" s="40" t="s">
        <v>273</v>
      </c>
      <c r="D795" s="40" t="s">
        <v>1</v>
      </c>
      <c r="E795" s="41">
        <v>55</v>
      </c>
      <c r="F795" s="41">
        <v>8</v>
      </c>
      <c r="G795" s="41">
        <v>10</v>
      </c>
      <c r="H795" s="41">
        <v>100</v>
      </c>
      <c r="I795" s="41">
        <v>48</v>
      </c>
      <c r="J795" s="41">
        <v>11</v>
      </c>
      <c r="K795" s="41">
        <v>8253</v>
      </c>
      <c r="L795" s="52">
        <v>536</v>
      </c>
    </row>
    <row r="796" spans="1:20" hidden="1" x14ac:dyDescent="0.25">
      <c r="A796" s="67" t="s">
        <v>761</v>
      </c>
      <c r="B796" s="40" t="s">
        <v>451</v>
      </c>
      <c r="C796" s="40" t="s">
        <v>273</v>
      </c>
      <c r="D796" s="40" t="s">
        <v>1</v>
      </c>
      <c r="E796" s="41">
        <v>19</v>
      </c>
      <c r="F796" s="41">
        <v>7</v>
      </c>
      <c r="G796" s="41">
        <v>6</v>
      </c>
      <c r="H796" s="41">
        <v>34</v>
      </c>
      <c r="I796" s="41">
        <v>3</v>
      </c>
      <c r="J796" s="41">
        <v>4</v>
      </c>
      <c r="K796" s="41">
        <v>7</v>
      </c>
      <c r="L796" s="52">
        <v>203</v>
      </c>
    </row>
    <row r="797" spans="1:20" x14ac:dyDescent="0.25">
      <c r="A797" s="68" t="s">
        <v>762</v>
      </c>
      <c r="B797" s="42" t="s">
        <v>451</v>
      </c>
      <c r="C797" s="42" t="s">
        <v>273</v>
      </c>
      <c r="D797" s="42" t="s">
        <v>1</v>
      </c>
      <c r="E797" s="43">
        <v>44</v>
      </c>
      <c r="F797" s="43">
        <v>7</v>
      </c>
      <c r="G797" s="43">
        <v>2</v>
      </c>
      <c r="H797" s="43">
        <v>63</v>
      </c>
      <c r="I797" s="43">
        <v>8</v>
      </c>
      <c r="J797" s="43">
        <v>15</v>
      </c>
      <c r="K797" s="43">
        <v>431</v>
      </c>
      <c r="L797" s="53">
        <v>417</v>
      </c>
    </row>
    <row r="798" spans="1:20" x14ac:dyDescent="0.25">
      <c r="A798" s="67" t="s">
        <v>769</v>
      </c>
      <c r="B798" s="40" t="s">
        <v>451</v>
      </c>
      <c r="C798" s="40" t="s">
        <v>273</v>
      </c>
      <c r="D798" s="40" t="s">
        <v>1</v>
      </c>
      <c r="E798" s="41">
        <v>28</v>
      </c>
      <c r="F798" s="41">
        <v>7</v>
      </c>
      <c r="G798" s="41">
        <v>2</v>
      </c>
      <c r="H798" s="41">
        <v>10</v>
      </c>
      <c r="I798" s="41">
        <v>8</v>
      </c>
      <c r="J798" s="41">
        <v>7</v>
      </c>
      <c r="K798" s="41">
        <v>0</v>
      </c>
      <c r="L798" s="52">
        <v>339</v>
      </c>
    </row>
    <row r="799" spans="1:20" hidden="1" x14ac:dyDescent="0.25">
      <c r="A799" s="68" t="s">
        <v>773</v>
      </c>
      <c r="B799" s="42" t="s">
        <v>451</v>
      </c>
      <c r="C799" s="42" t="s">
        <v>273</v>
      </c>
      <c r="D799" s="42" t="s">
        <v>1</v>
      </c>
      <c r="E799" s="43">
        <v>10</v>
      </c>
      <c r="F799" s="43">
        <v>7</v>
      </c>
      <c r="G799" s="43">
        <v>7</v>
      </c>
      <c r="H799" s="43">
        <v>27</v>
      </c>
      <c r="I799" s="43">
        <v>3</v>
      </c>
      <c r="J799" s="43">
        <v>2</v>
      </c>
      <c r="K799" s="43">
        <v>5</v>
      </c>
      <c r="L799" s="53">
        <v>146</v>
      </c>
      <c r="M799"/>
      <c r="N799" s="26"/>
      <c r="O799" s="26"/>
      <c r="P799" s="26"/>
      <c r="Q799" s="26"/>
      <c r="R799" s="26"/>
      <c r="S799" s="26"/>
      <c r="T799" s="26"/>
    </row>
    <row r="800" spans="1:20" hidden="1" x14ac:dyDescent="0.25">
      <c r="A800" s="68" t="s">
        <v>777</v>
      </c>
      <c r="B800" s="42" t="s">
        <v>451</v>
      </c>
      <c r="C800" s="42" t="s">
        <v>273</v>
      </c>
      <c r="D800" s="42" t="s">
        <v>1</v>
      </c>
      <c r="E800" s="43">
        <v>10</v>
      </c>
      <c r="F800" s="43">
        <v>7</v>
      </c>
      <c r="G800" s="43">
        <v>2</v>
      </c>
      <c r="H800" s="43">
        <v>1</v>
      </c>
      <c r="I800" s="43">
        <v>9</v>
      </c>
      <c r="J800" s="43">
        <v>5</v>
      </c>
      <c r="K800" s="43">
        <v>6</v>
      </c>
      <c r="L800" s="53">
        <v>153</v>
      </c>
    </row>
    <row r="801" spans="1:20" x14ac:dyDescent="0.25">
      <c r="A801" s="67" t="s">
        <v>786</v>
      </c>
      <c r="B801" s="40" t="s">
        <v>451</v>
      </c>
      <c r="C801" s="40" t="s">
        <v>273</v>
      </c>
      <c r="D801" s="40" t="s">
        <v>1</v>
      </c>
      <c r="E801" s="41">
        <v>20</v>
      </c>
      <c r="F801" s="41">
        <v>6</v>
      </c>
      <c r="G801" s="41">
        <v>6</v>
      </c>
      <c r="H801" s="41">
        <v>5</v>
      </c>
      <c r="I801" s="41">
        <v>7</v>
      </c>
      <c r="J801" s="41">
        <v>13</v>
      </c>
      <c r="K801" s="41">
        <v>4</v>
      </c>
      <c r="L801" s="52">
        <v>252</v>
      </c>
    </row>
    <row r="802" spans="1:20" x14ac:dyDescent="0.25">
      <c r="A802" s="68" t="s">
        <v>787</v>
      </c>
      <c r="B802" s="42" t="s">
        <v>451</v>
      </c>
      <c r="C802" s="42" t="s">
        <v>273</v>
      </c>
      <c r="D802" s="42" t="s">
        <v>1</v>
      </c>
      <c r="E802" s="43">
        <v>24</v>
      </c>
      <c r="F802" s="43">
        <v>6</v>
      </c>
      <c r="G802" s="43">
        <v>2</v>
      </c>
      <c r="H802" s="43">
        <v>21</v>
      </c>
      <c r="I802" s="43">
        <v>7</v>
      </c>
      <c r="J802" s="43">
        <v>9</v>
      </c>
      <c r="K802" s="43">
        <v>555</v>
      </c>
      <c r="L802" s="53">
        <v>254</v>
      </c>
      <c r="M802"/>
      <c r="N802" s="26"/>
      <c r="O802" s="26"/>
      <c r="P802" s="26"/>
      <c r="Q802" s="26"/>
      <c r="R802" s="26"/>
      <c r="S802" s="26"/>
      <c r="T802" s="26"/>
    </row>
    <row r="803" spans="1:20" x14ac:dyDescent="0.25">
      <c r="A803" s="67" t="s">
        <v>393</v>
      </c>
      <c r="B803" s="40" t="s">
        <v>35</v>
      </c>
      <c r="C803" s="40" t="s">
        <v>273</v>
      </c>
      <c r="D803" s="40" t="s">
        <v>1</v>
      </c>
      <c r="E803" s="41">
        <v>32</v>
      </c>
      <c r="F803" s="41">
        <v>6</v>
      </c>
      <c r="G803" s="41">
        <v>6</v>
      </c>
      <c r="H803" s="41">
        <v>30</v>
      </c>
      <c r="I803" s="41">
        <v>8</v>
      </c>
      <c r="J803" s="41">
        <v>5</v>
      </c>
      <c r="K803" s="41">
        <v>41</v>
      </c>
      <c r="L803" s="52">
        <v>405</v>
      </c>
      <c r="M803"/>
      <c r="N803" s="26"/>
      <c r="O803" s="26"/>
      <c r="P803" s="26"/>
      <c r="Q803" s="26"/>
      <c r="R803" s="26"/>
      <c r="S803" s="26"/>
      <c r="T803" s="26"/>
    </row>
    <row r="804" spans="1:20" x14ac:dyDescent="0.25">
      <c r="A804" s="67" t="s">
        <v>803</v>
      </c>
      <c r="B804" s="40" t="s">
        <v>451</v>
      </c>
      <c r="C804" s="40" t="s">
        <v>273</v>
      </c>
      <c r="D804" s="40" t="s">
        <v>1</v>
      </c>
      <c r="E804" s="41">
        <v>32</v>
      </c>
      <c r="F804" s="41">
        <v>5</v>
      </c>
      <c r="G804" s="41">
        <v>16</v>
      </c>
      <c r="H804" s="41">
        <v>73</v>
      </c>
      <c r="I804" s="41">
        <v>9</v>
      </c>
      <c r="J804" s="41">
        <v>9</v>
      </c>
      <c r="K804" s="41">
        <v>0</v>
      </c>
      <c r="L804" s="52">
        <v>374</v>
      </c>
      <c r="M804"/>
      <c r="N804" s="26"/>
      <c r="O804" s="26"/>
      <c r="P804" s="26"/>
      <c r="Q804" s="26"/>
      <c r="R804" s="26"/>
      <c r="S804" s="26"/>
      <c r="T804" s="26"/>
    </row>
    <row r="805" spans="1:20" x14ac:dyDescent="0.25">
      <c r="A805" s="67" t="s">
        <v>807</v>
      </c>
      <c r="B805" s="40" t="s">
        <v>451</v>
      </c>
      <c r="C805" s="40" t="s">
        <v>273</v>
      </c>
      <c r="D805" s="40" t="s">
        <v>1</v>
      </c>
      <c r="E805" s="41">
        <v>29</v>
      </c>
      <c r="F805" s="41">
        <v>5</v>
      </c>
      <c r="G805" s="41">
        <v>10</v>
      </c>
      <c r="H805" s="41">
        <v>49</v>
      </c>
      <c r="I805" s="41">
        <v>4</v>
      </c>
      <c r="J805" s="41">
        <v>6</v>
      </c>
      <c r="K805" s="41">
        <v>16</v>
      </c>
      <c r="L805" s="52">
        <v>233</v>
      </c>
    </row>
    <row r="806" spans="1:20" x14ac:dyDescent="0.25">
      <c r="A806" s="68" t="s">
        <v>347</v>
      </c>
      <c r="B806" s="42" t="s">
        <v>41</v>
      </c>
      <c r="C806" s="42" t="s">
        <v>273</v>
      </c>
      <c r="D806" s="42" t="s">
        <v>1</v>
      </c>
      <c r="E806" s="43">
        <v>23</v>
      </c>
      <c r="F806" s="43">
        <v>5</v>
      </c>
      <c r="G806" s="43">
        <v>10</v>
      </c>
      <c r="H806" s="43">
        <v>20</v>
      </c>
      <c r="I806" s="43">
        <v>4</v>
      </c>
      <c r="J806" s="43">
        <v>2</v>
      </c>
      <c r="K806" s="43">
        <v>940</v>
      </c>
      <c r="L806" s="53">
        <v>208</v>
      </c>
    </row>
    <row r="807" spans="1:20" x14ac:dyDescent="0.25">
      <c r="A807" s="68" t="s">
        <v>432</v>
      </c>
      <c r="B807" s="42" t="s">
        <v>37</v>
      </c>
      <c r="C807" s="42" t="s">
        <v>273</v>
      </c>
      <c r="D807" s="42" t="s">
        <v>1</v>
      </c>
      <c r="E807" s="43">
        <v>30</v>
      </c>
      <c r="F807" s="43">
        <v>5</v>
      </c>
      <c r="G807" s="43">
        <v>14</v>
      </c>
      <c r="H807" s="43">
        <v>30</v>
      </c>
      <c r="I807" s="43">
        <v>5</v>
      </c>
      <c r="J807" s="43">
        <v>12</v>
      </c>
      <c r="K807" s="43">
        <v>1375</v>
      </c>
      <c r="L807" s="53">
        <v>395</v>
      </c>
    </row>
    <row r="808" spans="1:20" x14ac:dyDescent="0.25">
      <c r="A808" s="67" t="s">
        <v>813</v>
      </c>
      <c r="B808" s="40" t="s">
        <v>451</v>
      </c>
      <c r="C808" s="40" t="s">
        <v>273</v>
      </c>
      <c r="D808" s="40" t="s">
        <v>1</v>
      </c>
      <c r="E808" s="41">
        <v>48</v>
      </c>
      <c r="F808" s="41">
        <v>5</v>
      </c>
      <c r="G808" s="41">
        <v>22</v>
      </c>
      <c r="H808" s="41">
        <v>135</v>
      </c>
      <c r="I808" s="41">
        <v>22</v>
      </c>
      <c r="J808" s="41">
        <v>11</v>
      </c>
      <c r="K808" s="41">
        <v>1116</v>
      </c>
      <c r="L808" s="52">
        <v>482</v>
      </c>
      <c r="M808"/>
      <c r="N808" s="26"/>
      <c r="O808" s="26"/>
      <c r="P808" s="26"/>
      <c r="Q808" s="26"/>
      <c r="R808" s="26"/>
      <c r="S808" s="26"/>
      <c r="T808" s="26"/>
    </row>
    <row r="809" spans="1:20" hidden="1" x14ac:dyDescent="0.25">
      <c r="A809" s="68" t="s">
        <v>437</v>
      </c>
      <c r="B809" s="42" t="s">
        <v>33</v>
      </c>
      <c r="C809" s="42" t="s">
        <v>273</v>
      </c>
      <c r="D809" s="42" t="s">
        <v>1</v>
      </c>
      <c r="E809" s="43">
        <v>12</v>
      </c>
      <c r="F809" s="43">
        <v>4</v>
      </c>
      <c r="G809" s="43">
        <v>4</v>
      </c>
      <c r="H809" s="43">
        <v>1</v>
      </c>
      <c r="I809" s="43">
        <v>1</v>
      </c>
      <c r="J809" s="43">
        <v>1</v>
      </c>
      <c r="K809" s="43">
        <v>0</v>
      </c>
      <c r="L809" s="53">
        <v>146</v>
      </c>
    </row>
    <row r="810" spans="1:20" hidden="1" x14ac:dyDescent="0.25">
      <c r="A810" s="68" t="s">
        <v>828</v>
      </c>
      <c r="B810" s="42" t="s">
        <v>451</v>
      </c>
      <c r="C810" s="42" t="s">
        <v>273</v>
      </c>
      <c r="D810" s="42" t="s">
        <v>1</v>
      </c>
      <c r="E810" s="43">
        <v>6</v>
      </c>
      <c r="F810" s="43">
        <v>4</v>
      </c>
      <c r="G810" s="43">
        <v>2</v>
      </c>
      <c r="H810" s="43">
        <v>2</v>
      </c>
      <c r="I810" s="43">
        <v>3</v>
      </c>
      <c r="J810" s="43">
        <v>1</v>
      </c>
      <c r="K810" s="43">
        <v>18</v>
      </c>
      <c r="L810" s="53">
        <v>108</v>
      </c>
    </row>
    <row r="811" spans="1:20" hidden="1" x14ac:dyDescent="0.25">
      <c r="A811" s="67" t="s">
        <v>833</v>
      </c>
      <c r="B811" s="40" t="s">
        <v>451</v>
      </c>
      <c r="C811" s="40" t="s">
        <v>273</v>
      </c>
      <c r="D811" s="40" t="s">
        <v>1</v>
      </c>
      <c r="E811" s="41">
        <v>14</v>
      </c>
      <c r="F811" s="41">
        <v>4</v>
      </c>
      <c r="G811" s="41">
        <v>9</v>
      </c>
      <c r="H811" s="41">
        <v>35</v>
      </c>
      <c r="I811" s="41">
        <v>6</v>
      </c>
      <c r="J811" s="41">
        <v>3</v>
      </c>
      <c r="K811" s="41">
        <v>0</v>
      </c>
      <c r="L811" s="52">
        <v>126</v>
      </c>
      <c r="M811"/>
      <c r="N811" s="26"/>
      <c r="O811" s="26"/>
      <c r="P811" s="26"/>
      <c r="Q811" s="26"/>
      <c r="R811" s="26"/>
      <c r="S811" s="26"/>
      <c r="T811" s="26"/>
    </row>
    <row r="812" spans="1:20" x14ac:dyDescent="0.25">
      <c r="A812" s="67" t="s">
        <v>838</v>
      </c>
      <c r="B812" s="40" t="s">
        <v>451</v>
      </c>
      <c r="C812" s="40" t="s">
        <v>273</v>
      </c>
      <c r="D812" s="40" t="s">
        <v>1</v>
      </c>
      <c r="E812" s="41">
        <v>24</v>
      </c>
      <c r="F812" s="41">
        <v>4</v>
      </c>
      <c r="G812" s="41">
        <v>14</v>
      </c>
      <c r="H812" s="41">
        <v>83</v>
      </c>
      <c r="I812" s="41">
        <v>9</v>
      </c>
      <c r="J812" s="41">
        <v>3</v>
      </c>
      <c r="K812" s="41">
        <v>338</v>
      </c>
      <c r="L812" s="52">
        <v>190</v>
      </c>
    </row>
    <row r="813" spans="1:20" hidden="1" x14ac:dyDescent="0.25">
      <c r="A813" s="68" t="s">
        <v>839</v>
      </c>
      <c r="B813" s="42" t="s">
        <v>451</v>
      </c>
      <c r="C813" s="42" t="s">
        <v>273</v>
      </c>
      <c r="D813" s="42" t="s">
        <v>1</v>
      </c>
      <c r="E813" s="43">
        <v>17</v>
      </c>
      <c r="F813" s="43">
        <v>4</v>
      </c>
      <c r="G813" s="43">
        <v>23</v>
      </c>
      <c r="H813" s="43">
        <v>43</v>
      </c>
      <c r="I813" s="43">
        <v>1</v>
      </c>
      <c r="J813" s="43">
        <v>2</v>
      </c>
      <c r="K813" s="43">
        <v>35</v>
      </c>
      <c r="L813" s="53">
        <v>135</v>
      </c>
    </row>
    <row r="814" spans="1:20" x14ac:dyDescent="0.25">
      <c r="A814" s="67" t="s">
        <v>840</v>
      </c>
      <c r="B814" s="40" t="s">
        <v>451</v>
      </c>
      <c r="C814" s="40" t="s">
        <v>273</v>
      </c>
      <c r="D814" s="40" t="s">
        <v>1</v>
      </c>
      <c r="E814" s="41">
        <v>24</v>
      </c>
      <c r="F814" s="41">
        <v>4</v>
      </c>
      <c r="G814" s="41">
        <v>8</v>
      </c>
      <c r="H814" s="41">
        <v>54</v>
      </c>
      <c r="I814" s="41">
        <v>9</v>
      </c>
      <c r="J814" s="41">
        <v>9</v>
      </c>
      <c r="K814" s="41">
        <v>54</v>
      </c>
      <c r="L814" s="52">
        <v>243</v>
      </c>
      <c r="M814"/>
      <c r="N814" s="26"/>
      <c r="O814" s="26"/>
      <c r="P814" s="26"/>
      <c r="Q814" s="26"/>
      <c r="R814" s="26"/>
      <c r="S814" s="26"/>
      <c r="T814" s="26"/>
    </row>
    <row r="815" spans="1:20" hidden="1" x14ac:dyDescent="0.25">
      <c r="A815" s="68" t="s">
        <v>848</v>
      </c>
      <c r="B815" s="42" t="s">
        <v>451</v>
      </c>
      <c r="C815" s="42" t="s">
        <v>273</v>
      </c>
      <c r="D815" s="42" t="s">
        <v>1</v>
      </c>
      <c r="E815" s="43">
        <v>13</v>
      </c>
      <c r="F815" s="43">
        <v>3</v>
      </c>
      <c r="G815" s="43">
        <v>2</v>
      </c>
      <c r="H815" s="43">
        <v>23</v>
      </c>
      <c r="I815" s="43">
        <v>7</v>
      </c>
      <c r="J815" s="43">
        <v>3</v>
      </c>
      <c r="K815" s="43">
        <v>3</v>
      </c>
      <c r="L815" s="53">
        <v>129</v>
      </c>
    </row>
    <row r="816" spans="1:20" x14ac:dyDescent="0.25">
      <c r="A816" s="67" t="s">
        <v>851</v>
      </c>
      <c r="B816" s="40" t="s">
        <v>451</v>
      </c>
      <c r="C816" s="40" t="s">
        <v>273</v>
      </c>
      <c r="D816" s="40" t="s">
        <v>1</v>
      </c>
      <c r="E816" s="41">
        <v>20</v>
      </c>
      <c r="F816" s="41">
        <v>3</v>
      </c>
      <c r="G816" s="41">
        <v>2</v>
      </c>
      <c r="H816" s="41">
        <v>9</v>
      </c>
      <c r="I816" s="41">
        <v>12</v>
      </c>
      <c r="J816" s="41">
        <v>11</v>
      </c>
      <c r="K816" s="41">
        <v>81</v>
      </c>
      <c r="L816" s="52">
        <v>236</v>
      </c>
    </row>
    <row r="817" spans="1:20" x14ac:dyDescent="0.25">
      <c r="A817" s="68" t="s">
        <v>852</v>
      </c>
      <c r="B817" s="42" t="s">
        <v>451</v>
      </c>
      <c r="C817" s="42" t="s">
        <v>273</v>
      </c>
      <c r="D817" s="42" t="s">
        <v>1</v>
      </c>
      <c r="E817" s="43">
        <v>23</v>
      </c>
      <c r="F817" s="43">
        <v>3</v>
      </c>
      <c r="G817" s="43">
        <v>20</v>
      </c>
      <c r="H817" s="43">
        <v>47</v>
      </c>
      <c r="I817" s="43">
        <v>8</v>
      </c>
      <c r="J817" s="43">
        <v>4</v>
      </c>
      <c r="K817" s="43">
        <v>0</v>
      </c>
      <c r="L817" s="53">
        <v>164</v>
      </c>
      <c r="M817"/>
      <c r="N817" s="26"/>
      <c r="O817" s="26"/>
      <c r="P817" s="26"/>
      <c r="Q817" s="26"/>
      <c r="R817" s="26"/>
      <c r="S817" s="26"/>
      <c r="T817" s="26"/>
    </row>
    <row r="818" spans="1:20" hidden="1" x14ac:dyDescent="0.25">
      <c r="A818" s="67" t="s">
        <v>250</v>
      </c>
      <c r="B818" s="40" t="s">
        <v>37</v>
      </c>
      <c r="C818" s="40" t="s">
        <v>273</v>
      </c>
      <c r="D818" s="40" t="s">
        <v>1</v>
      </c>
      <c r="E818" s="41">
        <v>18</v>
      </c>
      <c r="F818" s="41">
        <v>3</v>
      </c>
      <c r="G818" s="41">
        <v>2</v>
      </c>
      <c r="H818" s="41">
        <v>2</v>
      </c>
      <c r="I818" s="41">
        <v>4</v>
      </c>
      <c r="J818" s="41">
        <v>4</v>
      </c>
      <c r="K818" s="41">
        <v>9</v>
      </c>
      <c r="L818" s="52">
        <v>137</v>
      </c>
      <c r="M818"/>
      <c r="N818" s="26"/>
      <c r="O818" s="26"/>
      <c r="P818" s="26"/>
      <c r="Q818" s="26"/>
      <c r="R818" s="26"/>
      <c r="S818" s="26"/>
      <c r="T818" s="26"/>
    </row>
    <row r="819" spans="1:20" hidden="1" x14ac:dyDescent="0.25">
      <c r="A819" s="68" t="s">
        <v>859</v>
      </c>
      <c r="B819" s="42" t="s">
        <v>451</v>
      </c>
      <c r="C819" s="42" t="s">
        <v>273</v>
      </c>
      <c r="D819" s="42" t="s">
        <v>1</v>
      </c>
      <c r="E819" s="43">
        <v>15</v>
      </c>
      <c r="F819" s="43">
        <v>3</v>
      </c>
      <c r="G819" s="43">
        <v>4</v>
      </c>
      <c r="H819" s="43">
        <v>29</v>
      </c>
      <c r="I819" s="43">
        <v>2</v>
      </c>
      <c r="J819" s="43">
        <v>4</v>
      </c>
      <c r="K819" s="43">
        <v>1166</v>
      </c>
      <c r="L819" s="53">
        <v>172</v>
      </c>
      <c r="M819"/>
      <c r="N819" s="26"/>
      <c r="O819" s="26"/>
      <c r="P819" s="26"/>
      <c r="Q819" s="26"/>
      <c r="R819" s="26"/>
      <c r="S819" s="26"/>
      <c r="T819" s="26"/>
    </row>
    <row r="820" spans="1:20" hidden="1" x14ac:dyDescent="0.25">
      <c r="A820" s="68" t="s">
        <v>861</v>
      </c>
      <c r="B820" s="42" t="s">
        <v>451</v>
      </c>
      <c r="C820" s="42" t="s">
        <v>273</v>
      </c>
      <c r="D820" s="42" t="s">
        <v>1</v>
      </c>
      <c r="E820" s="43">
        <v>11</v>
      </c>
      <c r="F820" s="43">
        <v>2</v>
      </c>
      <c r="G820" s="43">
        <v>0</v>
      </c>
      <c r="H820" s="43">
        <v>4</v>
      </c>
      <c r="I820" s="43">
        <v>1</v>
      </c>
      <c r="J820" s="43">
        <v>2</v>
      </c>
      <c r="K820" s="43">
        <v>195</v>
      </c>
      <c r="L820" s="53">
        <v>117</v>
      </c>
    </row>
    <row r="821" spans="1:20" x14ac:dyDescent="0.25">
      <c r="A821" s="68" t="s">
        <v>866</v>
      </c>
      <c r="B821" s="42" t="s">
        <v>451</v>
      </c>
      <c r="C821" s="42" t="s">
        <v>273</v>
      </c>
      <c r="D821" s="42" t="s">
        <v>1</v>
      </c>
      <c r="E821" s="43">
        <v>20</v>
      </c>
      <c r="F821" s="43">
        <v>2</v>
      </c>
      <c r="G821" s="43">
        <v>4</v>
      </c>
      <c r="H821" s="43">
        <v>28</v>
      </c>
      <c r="I821" s="43">
        <v>4</v>
      </c>
      <c r="J821" s="43">
        <v>5</v>
      </c>
      <c r="K821" s="43">
        <v>0</v>
      </c>
      <c r="L821" s="53">
        <v>169</v>
      </c>
      <c r="M821"/>
      <c r="N821" s="26"/>
      <c r="O821" s="26"/>
      <c r="P821" s="26"/>
      <c r="Q821" s="26"/>
      <c r="R821" s="26"/>
      <c r="S821" s="26"/>
      <c r="T821" s="26"/>
    </row>
    <row r="822" spans="1:20" hidden="1" x14ac:dyDescent="0.25">
      <c r="A822" s="68" t="s">
        <v>870</v>
      </c>
      <c r="B822" s="42" t="s">
        <v>451</v>
      </c>
      <c r="C822" s="42" t="s">
        <v>273</v>
      </c>
      <c r="D822" s="42" t="s">
        <v>1</v>
      </c>
      <c r="E822" s="43">
        <v>15</v>
      </c>
      <c r="F822" s="43">
        <v>2</v>
      </c>
      <c r="G822" s="43">
        <v>14</v>
      </c>
      <c r="H822" s="43">
        <v>20</v>
      </c>
      <c r="I822" s="43">
        <v>5</v>
      </c>
      <c r="J822" s="43">
        <v>4</v>
      </c>
      <c r="K822" s="43">
        <v>0</v>
      </c>
      <c r="L822" s="53">
        <v>94</v>
      </c>
    </row>
    <row r="823" spans="1:20" hidden="1" x14ac:dyDescent="0.25">
      <c r="A823" s="67" t="s">
        <v>871</v>
      </c>
      <c r="B823" s="40" t="s">
        <v>451</v>
      </c>
      <c r="C823" s="40" t="s">
        <v>273</v>
      </c>
      <c r="D823" s="40" t="s">
        <v>1</v>
      </c>
      <c r="E823" s="41">
        <v>11</v>
      </c>
      <c r="F823" s="41">
        <v>2</v>
      </c>
      <c r="G823" s="41">
        <v>0</v>
      </c>
      <c r="H823" s="41">
        <v>14</v>
      </c>
      <c r="I823" s="41">
        <v>3</v>
      </c>
      <c r="J823" s="41">
        <v>1</v>
      </c>
      <c r="K823" s="41">
        <v>298</v>
      </c>
      <c r="L823" s="52">
        <v>86</v>
      </c>
    </row>
    <row r="824" spans="1:20" hidden="1" x14ac:dyDescent="0.25">
      <c r="A824" s="68" t="s">
        <v>876</v>
      </c>
      <c r="B824" s="42" t="s">
        <v>451</v>
      </c>
      <c r="C824" s="42" t="s">
        <v>273</v>
      </c>
      <c r="D824" s="42" t="s">
        <v>1</v>
      </c>
      <c r="E824" s="43">
        <v>9</v>
      </c>
      <c r="F824" s="43">
        <v>2</v>
      </c>
      <c r="G824" s="43">
        <v>8</v>
      </c>
      <c r="H824" s="43">
        <v>12</v>
      </c>
      <c r="I824" s="43">
        <v>1</v>
      </c>
      <c r="J824" s="43">
        <v>3</v>
      </c>
      <c r="K824" s="43">
        <v>82</v>
      </c>
      <c r="L824" s="53">
        <v>92</v>
      </c>
      <c r="M824"/>
      <c r="N824" s="26"/>
      <c r="O824" s="26"/>
      <c r="P824" s="26"/>
      <c r="Q824" s="26"/>
      <c r="R824" s="26"/>
      <c r="S824" s="26"/>
      <c r="T824" s="26"/>
    </row>
    <row r="825" spans="1:20" x14ac:dyDescent="0.25">
      <c r="A825" s="67" t="s">
        <v>877</v>
      </c>
      <c r="B825" s="40" t="s">
        <v>451</v>
      </c>
      <c r="C825" s="40" t="s">
        <v>273</v>
      </c>
      <c r="D825" s="40" t="s">
        <v>1</v>
      </c>
      <c r="E825" s="41">
        <v>37</v>
      </c>
      <c r="F825" s="41">
        <v>2</v>
      </c>
      <c r="G825" s="41">
        <v>2</v>
      </c>
      <c r="H825" s="41">
        <v>15</v>
      </c>
      <c r="I825" s="41">
        <v>46</v>
      </c>
      <c r="J825" s="41">
        <v>4</v>
      </c>
      <c r="K825" s="41">
        <v>3956</v>
      </c>
      <c r="L825" s="52">
        <v>433</v>
      </c>
    </row>
    <row r="826" spans="1:20" hidden="1" x14ac:dyDescent="0.25">
      <c r="A826" s="68" t="s">
        <v>407</v>
      </c>
      <c r="B826" s="42" t="s">
        <v>41</v>
      </c>
      <c r="C826" s="42" t="s">
        <v>273</v>
      </c>
      <c r="D826" s="42" t="s">
        <v>1</v>
      </c>
      <c r="E826" s="43">
        <v>15</v>
      </c>
      <c r="F826" s="43">
        <v>2</v>
      </c>
      <c r="G826" s="43">
        <v>2</v>
      </c>
      <c r="H826" s="43">
        <v>4</v>
      </c>
      <c r="I826" s="43">
        <v>5</v>
      </c>
      <c r="J826" s="43">
        <v>3</v>
      </c>
      <c r="K826" s="43">
        <v>715</v>
      </c>
      <c r="L826" s="53">
        <v>195</v>
      </c>
    </row>
    <row r="827" spans="1:20" hidden="1" x14ac:dyDescent="0.25">
      <c r="A827" s="67" t="s">
        <v>292</v>
      </c>
      <c r="B827" s="40" t="s">
        <v>37</v>
      </c>
      <c r="C827" s="40" t="s">
        <v>273</v>
      </c>
      <c r="D827" s="40" t="s">
        <v>1</v>
      </c>
      <c r="E827" s="41">
        <v>8</v>
      </c>
      <c r="F827" s="41">
        <v>1</v>
      </c>
      <c r="G827" s="41">
        <v>0</v>
      </c>
      <c r="H827" s="41">
        <v>5</v>
      </c>
      <c r="I827" s="41">
        <v>0</v>
      </c>
      <c r="J827" s="41">
        <v>0</v>
      </c>
      <c r="K827" s="41">
        <v>0</v>
      </c>
      <c r="L827" s="52">
        <v>67</v>
      </c>
    </row>
    <row r="828" spans="1:20" hidden="1" x14ac:dyDescent="0.25">
      <c r="A828" s="68" t="s">
        <v>889</v>
      </c>
      <c r="B828" s="42" t="s">
        <v>451</v>
      </c>
      <c r="C828" s="42" t="s">
        <v>273</v>
      </c>
      <c r="D828" s="42" t="s">
        <v>1</v>
      </c>
      <c r="E828" s="43">
        <v>4</v>
      </c>
      <c r="F828" s="43">
        <v>1</v>
      </c>
      <c r="G828" s="43">
        <v>5</v>
      </c>
      <c r="H828" s="43">
        <v>7</v>
      </c>
      <c r="I828" s="43">
        <v>1</v>
      </c>
      <c r="J828" s="43">
        <v>0</v>
      </c>
      <c r="K828" s="43">
        <v>0</v>
      </c>
      <c r="L828" s="53">
        <v>29</v>
      </c>
    </row>
    <row r="829" spans="1:20" hidden="1" x14ac:dyDescent="0.25">
      <c r="A829" s="67" t="s">
        <v>890</v>
      </c>
      <c r="B829" s="40" t="s">
        <v>451</v>
      </c>
      <c r="C829" s="40" t="s">
        <v>273</v>
      </c>
      <c r="D829" s="40" t="s">
        <v>1</v>
      </c>
      <c r="E829" s="41">
        <v>5</v>
      </c>
      <c r="F829" s="41">
        <v>1</v>
      </c>
      <c r="G829" s="41">
        <v>2</v>
      </c>
      <c r="H829" s="41">
        <v>6</v>
      </c>
      <c r="I829" s="41">
        <v>1</v>
      </c>
      <c r="J829" s="41">
        <v>0</v>
      </c>
      <c r="K829" s="41">
        <v>0</v>
      </c>
      <c r="L829" s="52">
        <v>48</v>
      </c>
      <c r="M829"/>
      <c r="N829" s="26"/>
      <c r="O829" s="26"/>
      <c r="P829" s="26"/>
      <c r="Q829" s="26"/>
      <c r="R829" s="26"/>
      <c r="S829" s="26"/>
      <c r="T829" s="26"/>
    </row>
    <row r="830" spans="1:20" hidden="1" x14ac:dyDescent="0.25">
      <c r="A830" s="68" t="s">
        <v>891</v>
      </c>
      <c r="B830" s="42" t="s">
        <v>451</v>
      </c>
      <c r="C830" s="42" t="s">
        <v>273</v>
      </c>
      <c r="D830" s="42" t="s">
        <v>1</v>
      </c>
      <c r="E830" s="43">
        <v>6</v>
      </c>
      <c r="F830" s="43">
        <v>1</v>
      </c>
      <c r="G830" s="43">
        <v>0</v>
      </c>
      <c r="H830" s="43">
        <v>9</v>
      </c>
      <c r="I830" s="43">
        <v>3</v>
      </c>
      <c r="J830" s="43">
        <v>3</v>
      </c>
      <c r="K830" s="43">
        <v>0</v>
      </c>
      <c r="L830" s="53">
        <v>59</v>
      </c>
    </row>
    <row r="831" spans="1:20" hidden="1" x14ac:dyDescent="0.25">
      <c r="A831" s="67" t="s">
        <v>892</v>
      </c>
      <c r="B831" s="40" t="s">
        <v>451</v>
      </c>
      <c r="C831" s="40" t="s">
        <v>273</v>
      </c>
      <c r="D831" s="40" t="s">
        <v>1</v>
      </c>
      <c r="E831" s="41">
        <v>14</v>
      </c>
      <c r="F831" s="41">
        <v>1</v>
      </c>
      <c r="G831" s="41">
        <v>4</v>
      </c>
      <c r="H831" s="41">
        <v>21</v>
      </c>
      <c r="I831" s="41">
        <v>6</v>
      </c>
      <c r="J831" s="41">
        <v>1</v>
      </c>
      <c r="K831" s="41">
        <v>231</v>
      </c>
      <c r="L831" s="52">
        <v>105</v>
      </c>
    </row>
    <row r="832" spans="1:20" hidden="1" x14ac:dyDescent="0.25">
      <c r="A832" s="67" t="s">
        <v>897</v>
      </c>
      <c r="B832" s="40" t="s">
        <v>451</v>
      </c>
      <c r="C832" s="40" t="s">
        <v>273</v>
      </c>
      <c r="D832" s="40" t="s">
        <v>1</v>
      </c>
      <c r="E832" s="41">
        <v>9</v>
      </c>
      <c r="F832" s="41">
        <v>1</v>
      </c>
      <c r="G832" s="41">
        <v>6</v>
      </c>
      <c r="H832" s="41">
        <v>11</v>
      </c>
      <c r="I832" s="41">
        <v>7</v>
      </c>
      <c r="J832" s="41">
        <v>4</v>
      </c>
      <c r="K832" s="41">
        <v>217</v>
      </c>
      <c r="L832" s="52">
        <v>105</v>
      </c>
      <c r="M832"/>
      <c r="N832" s="26"/>
      <c r="O832" s="26"/>
      <c r="P832" s="26"/>
      <c r="Q832" s="26"/>
      <c r="R832" s="26"/>
      <c r="S832" s="26"/>
      <c r="T832" s="26"/>
    </row>
    <row r="833" spans="1:20" x14ac:dyDescent="0.25">
      <c r="A833" s="68" t="s">
        <v>899</v>
      </c>
      <c r="B833" s="42" t="s">
        <v>451</v>
      </c>
      <c r="C833" s="42" t="s">
        <v>273</v>
      </c>
      <c r="D833" s="42" t="s">
        <v>1</v>
      </c>
      <c r="E833" s="43">
        <v>38</v>
      </c>
      <c r="F833" s="43">
        <v>1</v>
      </c>
      <c r="G833" s="43">
        <v>67</v>
      </c>
      <c r="H833" s="43">
        <v>112</v>
      </c>
      <c r="I833" s="43">
        <v>10</v>
      </c>
      <c r="J833" s="43">
        <v>5</v>
      </c>
      <c r="K833" s="43">
        <v>2</v>
      </c>
      <c r="L833" s="53">
        <v>246</v>
      </c>
    </row>
    <row r="834" spans="1:20" hidden="1" x14ac:dyDescent="0.25">
      <c r="A834" s="67" t="s">
        <v>442</v>
      </c>
      <c r="B834" s="40" t="s">
        <v>37</v>
      </c>
      <c r="C834" s="40" t="s">
        <v>273</v>
      </c>
      <c r="D834" s="40" t="s">
        <v>1</v>
      </c>
      <c r="E834" s="41">
        <v>8</v>
      </c>
      <c r="F834" s="41">
        <v>1</v>
      </c>
      <c r="G834" s="41">
        <v>2</v>
      </c>
      <c r="H834" s="41">
        <v>4</v>
      </c>
      <c r="I834" s="41">
        <v>5</v>
      </c>
      <c r="J834" s="41">
        <v>0</v>
      </c>
      <c r="K834" s="41">
        <v>6</v>
      </c>
      <c r="L834" s="52">
        <v>83</v>
      </c>
    </row>
    <row r="835" spans="1:20" hidden="1" x14ac:dyDescent="0.25">
      <c r="A835" s="68" t="s">
        <v>915</v>
      </c>
      <c r="B835" s="42" t="s">
        <v>451</v>
      </c>
      <c r="C835" s="42" t="s">
        <v>273</v>
      </c>
      <c r="D835" s="42" t="s">
        <v>1</v>
      </c>
      <c r="E835" s="43">
        <v>6</v>
      </c>
      <c r="F835" s="43">
        <v>1</v>
      </c>
      <c r="G835" s="43">
        <v>0</v>
      </c>
      <c r="H835" s="43">
        <v>11</v>
      </c>
      <c r="I835" s="43">
        <v>4</v>
      </c>
      <c r="J835" s="43">
        <v>3</v>
      </c>
      <c r="K835" s="43">
        <v>7</v>
      </c>
      <c r="L835" s="53">
        <v>83</v>
      </c>
    </row>
    <row r="836" spans="1:20" hidden="1" x14ac:dyDescent="0.25">
      <c r="A836" s="67" t="s">
        <v>922</v>
      </c>
      <c r="B836" s="40" t="s">
        <v>451</v>
      </c>
      <c r="C836" s="40" t="s">
        <v>273</v>
      </c>
      <c r="D836" s="40" t="s">
        <v>1</v>
      </c>
      <c r="E836" s="41">
        <v>16</v>
      </c>
      <c r="F836" s="41">
        <v>1</v>
      </c>
      <c r="G836" s="41">
        <v>2</v>
      </c>
      <c r="H836" s="41">
        <v>30</v>
      </c>
      <c r="I836" s="41">
        <v>3</v>
      </c>
      <c r="J836" s="41">
        <v>3</v>
      </c>
      <c r="K836" s="41">
        <v>1032</v>
      </c>
      <c r="L836" s="52">
        <v>166</v>
      </c>
    </row>
    <row r="837" spans="1:20" hidden="1" x14ac:dyDescent="0.25">
      <c r="A837" s="67" t="s">
        <v>924</v>
      </c>
      <c r="B837" s="40" t="s">
        <v>451</v>
      </c>
      <c r="C837" s="40" t="s">
        <v>273</v>
      </c>
      <c r="D837" s="40" t="s">
        <v>1</v>
      </c>
      <c r="E837" s="41">
        <v>19</v>
      </c>
      <c r="F837" s="41">
        <v>1</v>
      </c>
      <c r="G837" s="41">
        <v>6</v>
      </c>
      <c r="H837" s="41">
        <v>36</v>
      </c>
      <c r="I837" s="41">
        <v>8</v>
      </c>
      <c r="J837" s="41">
        <v>9</v>
      </c>
      <c r="K837" s="41">
        <v>960</v>
      </c>
      <c r="L837" s="52">
        <v>252</v>
      </c>
    </row>
    <row r="838" spans="1:20" hidden="1" x14ac:dyDescent="0.25">
      <c r="A838" s="67" t="s">
        <v>937</v>
      </c>
      <c r="B838" s="40" t="s">
        <v>451</v>
      </c>
      <c r="C838" s="40" t="s">
        <v>273</v>
      </c>
      <c r="D838" s="40" t="s">
        <v>1</v>
      </c>
      <c r="E838" s="41">
        <v>3</v>
      </c>
      <c r="F838" s="41">
        <v>1</v>
      </c>
      <c r="G838" s="41">
        <v>2</v>
      </c>
      <c r="H838" s="41">
        <v>5</v>
      </c>
      <c r="I838" s="41">
        <v>0</v>
      </c>
      <c r="J838" s="41">
        <v>0</v>
      </c>
      <c r="K838" s="41">
        <v>77</v>
      </c>
      <c r="L838" s="52">
        <v>24</v>
      </c>
    </row>
    <row r="839" spans="1:20" hidden="1" x14ac:dyDescent="0.25">
      <c r="A839" s="67" t="s">
        <v>943</v>
      </c>
      <c r="B839" s="40" t="s">
        <v>451</v>
      </c>
      <c r="C839" s="40" t="s">
        <v>273</v>
      </c>
      <c r="D839" s="40" t="s">
        <v>1</v>
      </c>
      <c r="E839" s="41">
        <v>13</v>
      </c>
      <c r="F839" s="41">
        <v>0</v>
      </c>
      <c r="G839" s="41">
        <v>0</v>
      </c>
      <c r="H839" s="41">
        <v>24</v>
      </c>
      <c r="I839" s="41">
        <v>1</v>
      </c>
      <c r="J839" s="41">
        <v>1</v>
      </c>
      <c r="K839" s="41">
        <v>0</v>
      </c>
      <c r="L839" s="52">
        <v>154</v>
      </c>
      <c r="M839"/>
      <c r="N839" s="26"/>
      <c r="O839" s="26"/>
      <c r="P839" s="26"/>
      <c r="Q839" s="26"/>
      <c r="R839" s="26"/>
      <c r="S839" s="26"/>
      <c r="T839" s="26"/>
    </row>
    <row r="840" spans="1:20" hidden="1" x14ac:dyDescent="0.25">
      <c r="A840" s="67" t="s">
        <v>948</v>
      </c>
      <c r="B840" s="40" t="s">
        <v>451</v>
      </c>
      <c r="C840" s="40" t="s">
        <v>273</v>
      </c>
      <c r="D840" s="40" t="s">
        <v>1</v>
      </c>
      <c r="E840" s="41">
        <v>4</v>
      </c>
      <c r="F840" s="41">
        <v>0</v>
      </c>
      <c r="G840" s="41">
        <v>0</v>
      </c>
      <c r="H840" s="41">
        <v>15</v>
      </c>
      <c r="I840" s="41">
        <v>3</v>
      </c>
      <c r="J840" s="41">
        <v>0</v>
      </c>
      <c r="K840" s="41">
        <v>0</v>
      </c>
      <c r="L840" s="52">
        <v>30</v>
      </c>
    </row>
    <row r="841" spans="1:20" hidden="1" x14ac:dyDescent="0.25">
      <c r="A841" s="68" t="s">
        <v>953</v>
      </c>
      <c r="B841" s="42" t="s">
        <v>451</v>
      </c>
      <c r="C841" s="42" t="s">
        <v>273</v>
      </c>
      <c r="D841" s="42" t="s">
        <v>1</v>
      </c>
      <c r="E841" s="43">
        <v>2</v>
      </c>
      <c r="F841" s="43">
        <v>0</v>
      </c>
      <c r="G841" s="43">
        <v>0</v>
      </c>
      <c r="H841" s="43">
        <v>6</v>
      </c>
      <c r="I841" s="43">
        <v>0</v>
      </c>
      <c r="J841" s="43">
        <v>1</v>
      </c>
      <c r="K841" s="43">
        <v>0</v>
      </c>
      <c r="L841" s="53">
        <v>15</v>
      </c>
      <c r="M841"/>
      <c r="N841" s="26"/>
      <c r="O841" s="26"/>
      <c r="P841" s="26"/>
      <c r="Q841" s="26"/>
      <c r="R841" s="26"/>
      <c r="S841" s="26"/>
      <c r="T841" s="26"/>
    </row>
    <row r="842" spans="1:20" hidden="1" x14ac:dyDescent="0.25">
      <c r="A842" s="68" t="s">
        <v>986</v>
      </c>
      <c r="B842" s="42" t="s">
        <v>451</v>
      </c>
      <c r="C842" s="42" t="s">
        <v>273</v>
      </c>
      <c r="D842" s="42" t="s">
        <v>1</v>
      </c>
      <c r="E842" s="43">
        <v>1</v>
      </c>
      <c r="F842" s="43">
        <v>0</v>
      </c>
      <c r="G842" s="43">
        <v>0</v>
      </c>
      <c r="H842" s="43">
        <v>6</v>
      </c>
      <c r="I842" s="43">
        <v>1</v>
      </c>
      <c r="J842" s="43">
        <v>1</v>
      </c>
      <c r="K842" s="43">
        <v>86</v>
      </c>
      <c r="L842" s="53">
        <v>14</v>
      </c>
    </row>
    <row r="843" spans="1:20" hidden="1" x14ac:dyDescent="0.25">
      <c r="A843" s="67" t="s">
        <v>1002</v>
      </c>
      <c r="B843" s="40" t="s">
        <v>451</v>
      </c>
      <c r="C843" s="40" t="s">
        <v>273</v>
      </c>
      <c r="D843" s="40" t="s">
        <v>1</v>
      </c>
      <c r="E843" s="41">
        <v>4</v>
      </c>
      <c r="F843" s="41">
        <v>0</v>
      </c>
      <c r="G843" s="41">
        <v>17</v>
      </c>
      <c r="H843" s="41">
        <v>12</v>
      </c>
      <c r="I843" s="41">
        <v>0</v>
      </c>
      <c r="J843" s="41">
        <v>1</v>
      </c>
      <c r="K843" s="41">
        <v>0</v>
      </c>
      <c r="L843" s="52">
        <v>28</v>
      </c>
    </row>
    <row r="844" spans="1:20" hidden="1" x14ac:dyDescent="0.25">
      <c r="A844" s="67" t="s">
        <v>414</v>
      </c>
      <c r="B844" s="40" t="s">
        <v>35</v>
      </c>
      <c r="C844" s="40" t="s">
        <v>273</v>
      </c>
      <c r="D844" s="40" t="s">
        <v>1</v>
      </c>
      <c r="E844" s="41">
        <v>2</v>
      </c>
      <c r="F844" s="41">
        <v>0</v>
      </c>
      <c r="G844" s="41">
        <v>0</v>
      </c>
      <c r="H844" s="41">
        <v>3</v>
      </c>
      <c r="I844" s="41">
        <v>1</v>
      </c>
      <c r="J844" s="41">
        <v>0</v>
      </c>
      <c r="K844" s="41">
        <v>0</v>
      </c>
      <c r="L844" s="52">
        <v>18</v>
      </c>
    </row>
    <row r="845" spans="1:20" hidden="1" x14ac:dyDescent="0.25">
      <c r="A845" s="68" t="s">
        <v>1010</v>
      </c>
      <c r="B845" s="42" t="s">
        <v>451</v>
      </c>
      <c r="C845" s="42" t="s">
        <v>273</v>
      </c>
      <c r="D845" s="42" t="s">
        <v>1</v>
      </c>
      <c r="E845" s="43">
        <v>7</v>
      </c>
      <c r="F845" s="43">
        <v>0</v>
      </c>
      <c r="G845" s="43">
        <v>4</v>
      </c>
      <c r="H845" s="43">
        <v>0</v>
      </c>
      <c r="I845" s="43">
        <v>3</v>
      </c>
      <c r="J845" s="43">
        <v>2</v>
      </c>
      <c r="K845" s="43">
        <v>48</v>
      </c>
      <c r="L845" s="53">
        <v>76</v>
      </c>
    </row>
    <row r="846" spans="1:20" hidden="1" x14ac:dyDescent="0.25">
      <c r="A846" s="67" t="s">
        <v>1016</v>
      </c>
      <c r="B846" s="40" t="s">
        <v>451</v>
      </c>
      <c r="C846" s="40" t="s">
        <v>273</v>
      </c>
      <c r="D846" s="40" t="s">
        <v>1</v>
      </c>
      <c r="E846" s="41">
        <v>3</v>
      </c>
      <c r="F846" s="41">
        <v>0</v>
      </c>
      <c r="G846" s="41">
        <v>0</v>
      </c>
      <c r="H846" s="41">
        <v>0</v>
      </c>
      <c r="I846" s="41">
        <v>2</v>
      </c>
      <c r="J846" s="41">
        <v>1</v>
      </c>
      <c r="K846" s="41">
        <v>0</v>
      </c>
      <c r="L846" s="52">
        <v>39</v>
      </c>
    </row>
    <row r="847" spans="1:20" hidden="1" x14ac:dyDescent="0.25">
      <c r="A847" s="68" t="s">
        <v>1027</v>
      </c>
      <c r="B847" s="42" t="s">
        <v>451</v>
      </c>
      <c r="C847" s="42" t="s">
        <v>273</v>
      </c>
      <c r="D847" s="42" t="s">
        <v>1</v>
      </c>
      <c r="E847" s="43">
        <v>10</v>
      </c>
      <c r="F847" s="43">
        <v>0</v>
      </c>
      <c r="G847" s="43">
        <v>0</v>
      </c>
      <c r="H847" s="43">
        <v>4</v>
      </c>
      <c r="I847" s="43">
        <v>5</v>
      </c>
      <c r="J847" s="43">
        <v>2</v>
      </c>
      <c r="K847" s="43">
        <v>0</v>
      </c>
      <c r="L847" s="53">
        <v>109</v>
      </c>
    </row>
    <row r="848" spans="1:20" x14ac:dyDescent="0.25">
      <c r="A848" s="67" t="s">
        <v>195</v>
      </c>
      <c r="B848" s="40" t="s">
        <v>35</v>
      </c>
      <c r="C848" s="40" t="s">
        <v>273</v>
      </c>
      <c r="D848" s="40" t="s">
        <v>3</v>
      </c>
      <c r="E848" s="41">
        <v>82</v>
      </c>
      <c r="F848" s="41">
        <v>128</v>
      </c>
      <c r="G848" s="41">
        <v>62</v>
      </c>
      <c r="H848" s="41">
        <v>44</v>
      </c>
      <c r="I848" s="41">
        <v>31</v>
      </c>
      <c r="J848" s="41">
        <v>58</v>
      </c>
      <c r="K848" s="41">
        <v>213</v>
      </c>
      <c r="L848" s="52">
        <v>1637</v>
      </c>
      <c r="M848"/>
      <c r="N848" s="26"/>
      <c r="O848" s="26"/>
      <c r="P848" s="26"/>
      <c r="Q848" s="26"/>
      <c r="R848" s="26"/>
      <c r="S848" s="26"/>
      <c r="T848" s="26"/>
    </row>
    <row r="849" spans="1:20" x14ac:dyDescent="0.25">
      <c r="A849" s="67" t="s">
        <v>55</v>
      </c>
      <c r="B849" s="40" t="s">
        <v>37</v>
      </c>
      <c r="C849" s="40" t="s">
        <v>273</v>
      </c>
      <c r="D849" s="40" t="s">
        <v>3</v>
      </c>
      <c r="E849" s="41">
        <v>81</v>
      </c>
      <c r="F849" s="41">
        <v>110</v>
      </c>
      <c r="G849" s="41">
        <v>22</v>
      </c>
      <c r="H849" s="41">
        <v>21</v>
      </c>
      <c r="I849" s="41">
        <v>18</v>
      </c>
      <c r="J849" s="41">
        <v>42</v>
      </c>
      <c r="K849" s="41">
        <v>248</v>
      </c>
      <c r="L849" s="52">
        <v>1822</v>
      </c>
      <c r="M849"/>
      <c r="N849" s="26"/>
      <c r="O849" s="26"/>
      <c r="P849" s="26"/>
      <c r="Q849" s="26"/>
      <c r="R849" s="26"/>
      <c r="S849" s="26"/>
      <c r="T849" s="26"/>
    </row>
    <row r="850" spans="1:20" x14ac:dyDescent="0.25">
      <c r="A850" s="67" t="s">
        <v>229</v>
      </c>
      <c r="B850" s="40" t="s">
        <v>41</v>
      </c>
      <c r="C850" s="40" t="s">
        <v>273</v>
      </c>
      <c r="D850" s="40" t="s">
        <v>3</v>
      </c>
      <c r="E850" s="41">
        <v>82</v>
      </c>
      <c r="F850" s="41">
        <v>94</v>
      </c>
      <c r="G850" s="41">
        <v>22</v>
      </c>
      <c r="H850" s="41">
        <v>29</v>
      </c>
      <c r="I850" s="41">
        <v>43</v>
      </c>
      <c r="J850" s="41">
        <v>78</v>
      </c>
      <c r="K850" s="41">
        <v>6669</v>
      </c>
      <c r="L850" s="52">
        <v>1625</v>
      </c>
    </row>
    <row r="851" spans="1:20" x14ac:dyDescent="0.25">
      <c r="A851" s="68" t="s">
        <v>62</v>
      </c>
      <c r="B851" s="42" t="s">
        <v>37</v>
      </c>
      <c r="C851" s="42" t="s">
        <v>273</v>
      </c>
      <c r="D851" s="42" t="s">
        <v>3</v>
      </c>
      <c r="E851" s="43">
        <v>82</v>
      </c>
      <c r="F851" s="43">
        <v>91</v>
      </c>
      <c r="G851" s="43">
        <v>60</v>
      </c>
      <c r="H851" s="43">
        <v>81</v>
      </c>
      <c r="I851" s="43">
        <v>53</v>
      </c>
      <c r="J851" s="43">
        <v>42</v>
      </c>
      <c r="K851" s="43">
        <v>5486</v>
      </c>
      <c r="L851" s="53">
        <v>1698</v>
      </c>
    </row>
    <row r="852" spans="1:20" x14ac:dyDescent="0.25">
      <c r="A852" s="67" t="s">
        <v>224</v>
      </c>
      <c r="B852" s="40" t="s">
        <v>33</v>
      </c>
      <c r="C852" s="40" t="s">
        <v>273</v>
      </c>
      <c r="D852" s="40" t="s">
        <v>3</v>
      </c>
      <c r="E852" s="41">
        <v>74</v>
      </c>
      <c r="F852" s="41">
        <v>87</v>
      </c>
      <c r="G852" s="41">
        <v>54</v>
      </c>
      <c r="H852" s="41">
        <v>59</v>
      </c>
      <c r="I852" s="41">
        <v>41</v>
      </c>
      <c r="J852" s="41">
        <v>39</v>
      </c>
      <c r="K852" s="41">
        <v>91</v>
      </c>
      <c r="L852" s="52">
        <v>1542</v>
      </c>
    </row>
    <row r="853" spans="1:20" x14ac:dyDescent="0.25">
      <c r="A853" s="67" t="s">
        <v>52</v>
      </c>
      <c r="B853" s="40" t="s">
        <v>33</v>
      </c>
      <c r="C853" s="40" t="s">
        <v>273</v>
      </c>
      <c r="D853" s="40" t="s">
        <v>3</v>
      </c>
      <c r="E853" s="41">
        <v>82</v>
      </c>
      <c r="F853" s="41">
        <v>82</v>
      </c>
      <c r="G853" s="41">
        <v>28</v>
      </c>
      <c r="H853" s="41">
        <v>12</v>
      </c>
      <c r="I853" s="41">
        <v>18</v>
      </c>
      <c r="J853" s="41">
        <v>33</v>
      </c>
      <c r="K853" s="41">
        <v>12</v>
      </c>
      <c r="L853" s="52">
        <v>1474</v>
      </c>
    </row>
    <row r="854" spans="1:20" x14ac:dyDescent="0.25">
      <c r="A854" s="68" t="s">
        <v>219</v>
      </c>
      <c r="B854" s="42" t="s">
        <v>35</v>
      </c>
      <c r="C854" s="42" t="s">
        <v>273</v>
      </c>
      <c r="D854" s="42" t="s">
        <v>3</v>
      </c>
      <c r="E854" s="43">
        <v>66</v>
      </c>
      <c r="F854" s="43">
        <v>81</v>
      </c>
      <c r="G854" s="43">
        <v>32</v>
      </c>
      <c r="H854" s="43">
        <v>57</v>
      </c>
      <c r="I854" s="43">
        <v>25</v>
      </c>
      <c r="J854" s="43">
        <v>36</v>
      </c>
      <c r="K854" s="43">
        <v>159</v>
      </c>
      <c r="L854" s="53">
        <v>1238</v>
      </c>
    </row>
    <row r="855" spans="1:20" x14ac:dyDescent="0.25">
      <c r="A855" s="68" t="s">
        <v>140</v>
      </c>
      <c r="B855" s="42" t="s">
        <v>41</v>
      </c>
      <c r="C855" s="42" t="s">
        <v>273</v>
      </c>
      <c r="D855" s="42" t="s">
        <v>3</v>
      </c>
      <c r="E855" s="43">
        <v>81</v>
      </c>
      <c r="F855" s="43">
        <v>78</v>
      </c>
      <c r="G855" s="43">
        <v>20</v>
      </c>
      <c r="H855" s="43">
        <v>82</v>
      </c>
      <c r="I855" s="43">
        <v>39</v>
      </c>
      <c r="J855" s="43">
        <v>50</v>
      </c>
      <c r="K855" s="43">
        <v>11138</v>
      </c>
      <c r="L855" s="53">
        <v>1623</v>
      </c>
      <c r="M855"/>
      <c r="N855" s="26"/>
      <c r="O855" s="26"/>
      <c r="P855" s="26"/>
      <c r="Q855" s="26"/>
      <c r="R855" s="26"/>
      <c r="S855" s="26"/>
      <c r="T855" s="26"/>
    </row>
    <row r="856" spans="1:20" x14ac:dyDescent="0.25">
      <c r="A856" s="67" t="s">
        <v>287</v>
      </c>
      <c r="B856" s="40" t="s">
        <v>31</v>
      </c>
      <c r="C856" s="40" t="s">
        <v>273</v>
      </c>
      <c r="D856" s="40" t="s">
        <v>3</v>
      </c>
      <c r="E856" s="41">
        <v>82</v>
      </c>
      <c r="F856" s="41">
        <v>76</v>
      </c>
      <c r="G856" s="41">
        <v>15</v>
      </c>
      <c r="H856" s="41">
        <v>35</v>
      </c>
      <c r="I856" s="41">
        <v>26</v>
      </c>
      <c r="J856" s="41">
        <v>51</v>
      </c>
      <c r="K856" s="41">
        <v>552</v>
      </c>
      <c r="L856" s="52">
        <v>1451</v>
      </c>
    </row>
    <row r="857" spans="1:20" x14ac:dyDescent="0.25">
      <c r="A857" s="68" t="s">
        <v>210</v>
      </c>
      <c r="B857" s="42" t="s">
        <v>35</v>
      </c>
      <c r="C857" s="42" t="s">
        <v>273</v>
      </c>
      <c r="D857" s="42" t="s">
        <v>3</v>
      </c>
      <c r="E857" s="43">
        <v>82</v>
      </c>
      <c r="F857" s="43">
        <v>76</v>
      </c>
      <c r="G857" s="43">
        <v>12</v>
      </c>
      <c r="H857" s="43">
        <v>35</v>
      </c>
      <c r="I857" s="43">
        <v>23</v>
      </c>
      <c r="J857" s="43">
        <v>55</v>
      </c>
      <c r="K857" s="43">
        <v>4382</v>
      </c>
      <c r="L857" s="53">
        <v>1469</v>
      </c>
      <c r="M857"/>
      <c r="N857" s="26"/>
      <c r="O857" s="26"/>
      <c r="P857" s="26"/>
      <c r="Q857" s="26"/>
      <c r="R857" s="26"/>
      <c r="S857" s="26"/>
      <c r="T857" s="26"/>
    </row>
    <row r="858" spans="1:20" x14ac:dyDescent="0.25">
      <c r="A858" s="67" t="s">
        <v>200</v>
      </c>
      <c r="B858" s="40" t="s">
        <v>33</v>
      </c>
      <c r="C858" s="40" t="s">
        <v>273</v>
      </c>
      <c r="D858" s="40" t="s">
        <v>3</v>
      </c>
      <c r="E858" s="41">
        <v>77</v>
      </c>
      <c r="F858" s="41">
        <v>73</v>
      </c>
      <c r="G858" s="41">
        <v>27</v>
      </c>
      <c r="H858" s="41">
        <v>72</v>
      </c>
      <c r="I858" s="41">
        <v>71</v>
      </c>
      <c r="J858" s="41">
        <v>122</v>
      </c>
      <c r="K858" s="41">
        <v>5155</v>
      </c>
      <c r="L858" s="52">
        <v>1531</v>
      </c>
    </row>
    <row r="859" spans="1:20" x14ac:dyDescent="0.25">
      <c r="A859" s="68" t="s">
        <v>238</v>
      </c>
      <c r="B859" s="42" t="s">
        <v>41</v>
      </c>
      <c r="C859" s="42" t="s">
        <v>273</v>
      </c>
      <c r="D859" s="42" t="s">
        <v>3</v>
      </c>
      <c r="E859" s="43">
        <v>70</v>
      </c>
      <c r="F859" s="43">
        <v>72</v>
      </c>
      <c r="G859" s="43">
        <v>54</v>
      </c>
      <c r="H859" s="43">
        <v>60</v>
      </c>
      <c r="I859" s="43">
        <v>83</v>
      </c>
      <c r="J859" s="43">
        <v>43</v>
      </c>
      <c r="K859" s="43">
        <v>130</v>
      </c>
      <c r="L859" s="53">
        <v>1385</v>
      </c>
    </row>
    <row r="860" spans="1:20" x14ac:dyDescent="0.25">
      <c r="A860" s="67" t="s">
        <v>277</v>
      </c>
      <c r="B860" s="40" t="s">
        <v>41</v>
      </c>
      <c r="C860" s="40" t="s">
        <v>273</v>
      </c>
      <c r="D860" s="40" t="s">
        <v>3</v>
      </c>
      <c r="E860" s="41">
        <v>82</v>
      </c>
      <c r="F860" s="41">
        <v>70</v>
      </c>
      <c r="G860" s="41">
        <v>8</v>
      </c>
      <c r="H860" s="41">
        <v>33</v>
      </c>
      <c r="I860" s="41">
        <v>42</v>
      </c>
      <c r="J860" s="41">
        <v>45</v>
      </c>
      <c r="K860" s="41">
        <v>46</v>
      </c>
      <c r="L860" s="52">
        <v>1506</v>
      </c>
    </row>
    <row r="861" spans="1:20" x14ac:dyDescent="0.25">
      <c r="A861" s="68" t="s">
        <v>118</v>
      </c>
      <c r="B861" s="42" t="s">
        <v>33</v>
      </c>
      <c r="C861" s="42" t="s">
        <v>273</v>
      </c>
      <c r="D861" s="42" t="s">
        <v>3</v>
      </c>
      <c r="E861" s="43">
        <v>80</v>
      </c>
      <c r="F861" s="43">
        <v>69</v>
      </c>
      <c r="G861" s="43">
        <v>20</v>
      </c>
      <c r="H861" s="43">
        <v>27</v>
      </c>
      <c r="I861" s="43">
        <v>25</v>
      </c>
      <c r="J861" s="43">
        <v>47</v>
      </c>
      <c r="K861" s="43">
        <v>6425</v>
      </c>
      <c r="L861" s="53">
        <v>1550</v>
      </c>
    </row>
    <row r="862" spans="1:20" x14ac:dyDescent="0.25">
      <c r="A862" s="68" t="s">
        <v>128</v>
      </c>
      <c r="B862" s="42" t="s">
        <v>31</v>
      </c>
      <c r="C862" s="42" t="s">
        <v>273</v>
      </c>
      <c r="D862" s="42" t="s">
        <v>3</v>
      </c>
      <c r="E862" s="43">
        <v>76</v>
      </c>
      <c r="F862" s="43">
        <v>68</v>
      </c>
      <c r="G862" s="43">
        <v>22</v>
      </c>
      <c r="H862" s="43">
        <v>88</v>
      </c>
      <c r="I862" s="43">
        <v>40</v>
      </c>
      <c r="J862" s="43">
        <v>34</v>
      </c>
      <c r="K862" s="43">
        <v>282</v>
      </c>
      <c r="L862" s="53">
        <v>1398</v>
      </c>
    </row>
    <row r="863" spans="1:20" x14ac:dyDescent="0.25">
      <c r="A863" s="68" t="s">
        <v>58</v>
      </c>
      <c r="B863" s="42" t="s">
        <v>37</v>
      </c>
      <c r="C863" s="42" t="s">
        <v>273</v>
      </c>
      <c r="D863" s="42" t="s">
        <v>3</v>
      </c>
      <c r="E863" s="43">
        <v>78</v>
      </c>
      <c r="F863" s="43">
        <v>66</v>
      </c>
      <c r="G863" s="43">
        <v>25</v>
      </c>
      <c r="H863" s="43">
        <v>17</v>
      </c>
      <c r="I863" s="43">
        <v>29</v>
      </c>
      <c r="J863" s="43">
        <v>32</v>
      </c>
      <c r="K863" s="43">
        <v>129</v>
      </c>
      <c r="L863" s="53">
        <v>1456</v>
      </c>
      <c r="M863"/>
      <c r="N863" s="26"/>
      <c r="O863" s="26"/>
      <c r="P863" s="26"/>
      <c r="Q863" s="26"/>
      <c r="R863" s="26"/>
      <c r="S863" s="26"/>
      <c r="T863" s="26"/>
    </row>
    <row r="864" spans="1:20" x14ac:dyDescent="0.25">
      <c r="A864" s="67" t="s">
        <v>199</v>
      </c>
      <c r="B864" s="40" t="s">
        <v>41</v>
      </c>
      <c r="C864" s="40" t="s">
        <v>273</v>
      </c>
      <c r="D864" s="40" t="s">
        <v>3</v>
      </c>
      <c r="E864" s="41">
        <v>82</v>
      </c>
      <c r="F864" s="41">
        <v>65</v>
      </c>
      <c r="G864" s="41">
        <v>16</v>
      </c>
      <c r="H864" s="41">
        <v>38</v>
      </c>
      <c r="I864" s="41">
        <v>47</v>
      </c>
      <c r="J864" s="41">
        <v>39</v>
      </c>
      <c r="K864" s="41">
        <v>354</v>
      </c>
      <c r="L864" s="52">
        <v>1555</v>
      </c>
    </row>
    <row r="865" spans="1:20" x14ac:dyDescent="0.25">
      <c r="A865" s="68" t="s">
        <v>34</v>
      </c>
      <c r="B865" s="42" t="s">
        <v>31</v>
      </c>
      <c r="C865" s="42" t="s">
        <v>273</v>
      </c>
      <c r="D865" s="42" t="s">
        <v>3</v>
      </c>
      <c r="E865" s="43">
        <v>75</v>
      </c>
      <c r="F865" s="43">
        <v>64</v>
      </c>
      <c r="G865" s="43">
        <v>22</v>
      </c>
      <c r="H865" s="43">
        <v>69</v>
      </c>
      <c r="I865" s="43">
        <v>61</v>
      </c>
      <c r="J865" s="43">
        <v>41</v>
      </c>
      <c r="K865" s="43">
        <v>3223</v>
      </c>
      <c r="L865" s="53">
        <v>1428</v>
      </c>
    </row>
    <row r="866" spans="1:20" x14ac:dyDescent="0.25">
      <c r="A866" s="67" t="s">
        <v>278</v>
      </c>
      <c r="B866" s="40" t="s">
        <v>33</v>
      </c>
      <c r="C866" s="40" t="s">
        <v>273</v>
      </c>
      <c r="D866" s="40" t="s">
        <v>3</v>
      </c>
      <c r="E866" s="41">
        <v>69</v>
      </c>
      <c r="F866" s="41">
        <v>56</v>
      </c>
      <c r="G866" s="41">
        <v>22</v>
      </c>
      <c r="H866" s="41">
        <v>14</v>
      </c>
      <c r="I866" s="41">
        <v>22</v>
      </c>
      <c r="J866" s="41">
        <v>40</v>
      </c>
      <c r="K866" s="41">
        <v>111</v>
      </c>
      <c r="L866" s="52">
        <v>1322</v>
      </c>
      <c r="M866"/>
      <c r="N866" s="26"/>
      <c r="O866" s="26"/>
      <c r="P866" s="26"/>
      <c r="Q866" s="26"/>
      <c r="R866" s="26"/>
      <c r="S866" s="26"/>
      <c r="T866" s="26"/>
    </row>
    <row r="867" spans="1:20" x14ac:dyDescent="0.25">
      <c r="A867" s="67" t="s">
        <v>359</v>
      </c>
      <c r="B867" s="40" t="s">
        <v>35</v>
      </c>
      <c r="C867" s="40" t="s">
        <v>273</v>
      </c>
      <c r="D867" s="40" t="s">
        <v>3</v>
      </c>
      <c r="E867" s="41">
        <v>82</v>
      </c>
      <c r="F867" s="41">
        <v>56</v>
      </c>
      <c r="G867" s="41">
        <v>21</v>
      </c>
      <c r="H867" s="41">
        <v>19</v>
      </c>
      <c r="I867" s="41">
        <v>32</v>
      </c>
      <c r="J867" s="41">
        <v>41</v>
      </c>
      <c r="K867" s="41">
        <v>170</v>
      </c>
      <c r="L867" s="52">
        <v>1380</v>
      </c>
    </row>
    <row r="868" spans="1:20" x14ac:dyDescent="0.25">
      <c r="A868" s="68" t="s">
        <v>223</v>
      </c>
      <c r="B868" s="42" t="s">
        <v>35</v>
      </c>
      <c r="C868" s="42" t="s">
        <v>273</v>
      </c>
      <c r="D868" s="42" t="s">
        <v>3</v>
      </c>
      <c r="E868" s="43">
        <v>76</v>
      </c>
      <c r="F868" s="43">
        <v>54</v>
      </c>
      <c r="G868" s="43">
        <v>38</v>
      </c>
      <c r="H868" s="43">
        <v>33</v>
      </c>
      <c r="I868" s="43">
        <v>26</v>
      </c>
      <c r="J868" s="43">
        <v>26</v>
      </c>
      <c r="K868" s="43">
        <v>390</v>
      </c>
      <c r="L868" s="53">
        <v>1290</v>
      </c>
      <c r="M868"/>
      <c r="N868" s="26"/>
      <c r="O868" s="26"/>
      <c r="P868" s="26"/>
      <c r="Q868" s="26"/>
      <c r="R868" s="26"/>
      <c r="S868" s="26"/>
      <c r="T868" s="26"/>
    </row>
    <row r="869" spans="1:20" x14ac:dyDescent="0.25">
      <c r="A869" s="67" t="s">
        <v>60</v>
      </c>
      <c r="B869" s="40" t="s">
        <v>35</v>
      </c>
      <c r="C869" s="40" t="s">
        <v>273</v>
      </c>
      <c r="D869" s="40" t="s">
        <v>3</v>
      </c>
      <c r="E869" s="41">
        <v>69</v>
      </c>
      <c r="F869" s="41">
        <v>54</v>
      </c>
      <c r="G869" s="41">
        <v>36</v>
      </c>
      <c r="H869" s="41">
        <v>133</v>
      </c>
      <c r="I869" s="41">
        <v>55</v>
      </c>
      <c r="J869" s="41">
        <v>46</v>
      </c>
      <c r="K869" s="41">
        <v>2420</v>
      </c>
      <c r="L869" s="52">
        <v>1284</v>
      </c>
    </row>
    <row r="870" spans="1:20" x14ac:dyDescent="0.25">
      <c r="A870" s="68" t="s">
        <v>456</v>
      </c>
      <c r="B870" s="42" t="s">
        <v>451</v>
      </c>
      <c r="C870" s="42" t="s">
        <v>273</v>
      </c>
      <c r="D870" s="42" t="s">
        <v>3</v>
      </c>
      <c r="E870" s="43">
        <v>71</v>
      </c>
      <c r="F870" s="43">
        <v>54</v>
      </c>
      <c r="G870" s="43">
        <v>12</v>
      </c>
      <c r="H870" s="43">
        <v>58</v>
      </c>
      <c r="I870" s="43">
        <v>15</v>
      </c>
      <c r="J870" s="43">
        <v>61</v>
      </c>
      <c r="K870" s="43">
        <v>7593</v>
      </c>
      <c r="L870" s="53">
        <v>1298</v>
      </c>
    </row>
    <row r="871" spans="1:20" x14ac:dyDescent="0.25">
      <c r="A871" s="68" t="s">
        <v>122</v>
      </c>
      <c r="B871" s="42" t="s">
        <v>31</v>
      </c>
      <c r="C871" s="42" t="s">
        <v>273</v>
      </c>
      <c r="D871" s="42" t="s">
        <v>3</v>
      </c>
      <c r="E871" s="43">
        <v>79</v>
      </c>
      <c r="F871" s="43">
        <v>54</v>
      </c>
      <c r="G871" s="43">
        <v>24</v>
      </c>
      <c r="H871" s="43">
        <v>46</v>
      </c>
      <c r="I871" s="43">
        <v>40</v>
      </c>
      <c r="J871" s="43">
        <v>47</v>
      </c>
      <c r="K871" s="43">
        <v>2941</v>
      </c>
      <c r="L871" s="53">
        <v>1449</v>
      </c>
    </row>
    <row r="872" spans="1:20" x14ac:dyDescent="0.25">
      <c r="A872" s="68" t="s">
        <v>458</v>
      </c>
      <c r="B872" s="42" t="s">
        <v>451</v>
      </c>
      <c r="C872" s="42" t="s">
        <v>273</v>
      </c>
      <c r="D872" s="42" t="s">
        <v>3</v>
      </c>
      <c r="E872" s="43">
        <v>82</v>
      </c>
      <c r="F872" s="43">
        <v>53</v>
      </c>
      <c r="G872" s="43">
        <v>44</v>
      </c>
      <c r="H872" s="43">
        <v>55</v>
      </c>
      <c r="I872" s="43">
        <v>32</v>
      </c>
      <c r="J872" s="43">
        <v>63</v>
      </c>
      <c r="K872" s="43">
        <v>85</v>
      </c>
      <c r="L872" s="53">
        <v>1430</v>
      </c>
      <c r="M872"/>
      <c r="N872" s="26"/>
      <c r="O872" s="26"/>
      <c r="P872" s="26"/>
      <c r="Q872" s="26"/>
      <c r="R872" s="26"/>
      <c r="S872" s="26"/>
      <c r="T872" s="26"/>
    </row>
    <row r="873" spans="1:20" x14ac:dyDescent="0.25">
      <c r="A873" s="68" t="s">
        <v>127</v>
      </c>
      <c r="B873" s="42" t="s">
        <v>31</v>
      </c>
      <c r="C873" s="42" t="s">
        <v>273</v>
      </c>
      <c r="D873" s="42" t="s">
        <v>3</v>
      </c>
      <c r="E873" s="43">
        <v>74</v>
      </c>
      <c r="F873" s="43">
        <v>53</v>
      </c>
      <c r="G873" s="43">
        <v>14</v>
      </c>
      <c r="H873" s="43">
        <v>39</v>
      </c>
      <c r="I873" s="43">
        <v>33</v>
      </c>
      <c r="J873" s="43">
        <v>67</v>
      </c>
      <c r="K873" s="43">
        <v>6845</v>
      </c>
      <c r="L873" s="53">
        <v>1352</v>
      </c>
    </row>
    <row r="874" spans="1:20" x14ac:dyDescent="0.25">
      <c r="A874" s="68" t="s">
        <v>121</v>
      </c>
      <c r="B874" s="42" t="s">
        <v>41</v>
      </c>
      <c r="C874" s="42" t="s">
        <v>273</v>
      </c>
      <c r="D874" s="42" t="s">
        <v>3</v>
      </c>
      <c r="E874" s="43">
        <v>82</v>
      </c>
      <c r="F874" s="43">
        <v>52</v>
      </c>
      <c r="G874" s="43">
        <v>49</v>
      </c>
      <c r="H874" s="43">
        <v>126</v>
      </c>
      <c r="I874" s="43">
        <v>31</v>
      </c>
      <c r="J874" s="43">
        <v>57</v>
      </c>
      <c r="K874" s="43">
        <v>150</v>
      </c>
      <c r="L874" s="53">
        <v>1345</v>
      </c>
    </row>
    <row r="875" spans="1:20" x14ac:dyDescent="0.25">
      <c r="A875" s="67" t="s">
        <v>294</v>
      </c>
      <c r="B875" s="40" t="s">
        <v>35</v>
      </c>
      <c r="C875" s="40" t="s">
        <v>273</v>
      </c>
      <c r="D875" s="40" t="s">
        <v>3</v>
      </c>
      <c r="E875" s="41">
        <v>74</v>
      </c>
      <c r="F875" s="41">
        <v>52</v>
      </c>
      <c r="G875" s="41">
        <v>8</v>
      </c>
      <c r="H875" s="41">
        <v>92</v>
      </c>
      <c r="I875" s="41">
        <v>40</v>
      </c>
      <c r="J875" s="41">
        <v>69</v>
      </c>
      <c r="K875" s="41">
        <v>27</v>
      </c>
      <c r="L875" s="52">
        <v>1238</v>
      </c>
    </row>
    <row r="876" spans="1:20" x14ac:dyDescent="0.25">
      <c r="A876" s="67" t="s">
        <v>460</v>
      </c>
      <c r="B876" s="40" t="s">
        <v>451</v>
      </c>
      <c r="C876" s="40" t="s">
        <v>273</v>
      </c>
      <c r="D876" s="40" t="s">
        <v>3</v>
      </c>
      <c r="E876" s="41">
        <v>72</v>
      </c>
      <c r="F876" s="41">
        <v>51</v>
      </c>
      <c r="G876" s="41">
        <v>24</v>
      </c>
      <c r="H876" s="41">
        <v>150</v>
      </c>
      <c r="I876" s="41">
        <v>29</v>
      </c>
      <c r="J876" s="41">
        <v>31</v>
      </c>
      <c r="K876" s="41">
        <v>7349</v>
      </c>
      <c r="L876" s="52">
        <v>1469</v>
      </c>
    </row>
    <row r="877" spans="1:20" x14ac:dyDescent="0.25">
      <c r="A877" s="67" t="s">
        <v>237</v>
      </c>
      <c r="B877" s="40" t="s">
        <v>35</v>
      </c>
      <c r="C877" s="40" t="s">
        <v>273</v>
      </c>
      <c r="D877" s="40" t="s">
        <v>3</v>
      </c>
      <c r="E877" s="41">
        <v>82</v>
      </c>
      <c r="F877" s="41">
        <v>50</v>
      </c>
      <c r="G877" s="41">
        <v>42</v>
      </c>
      <c r="H877" s="41">
        <v>70</v>
      </c>
      <c r="I877" s="41">
        <v>44</v>
      </c>
      <c r="J877" s="41">
        <v>28</v>
      </c>
      <c r="K877" s="41">
        <v>71</v>
      </c>
      <c r="L877" s="52">
        <v>1413</v>
      </c>
    </row>
    <row r="878" spans="1:20" x14ac:dyDescent="0.25">
      <c r="A878" s="67" t="s">
        <v>119</v>
      </c>
      <c r="B878" s="40" t="s">
        <v>35</v>
      </c>
      <c r="C878" s="40" t="s">
        <v>273</v>
      </c>
      <c r="D878" s="40" t="s">
        <v>3</v>
      </c>
      <c r="E878" s="41">
        <v>74</v>
      </c>
      <c r="F878" s="41">
        <v>50</v>
      </c>
      <c r="G878" s="41">
        <v>42</v>
      </c>
      <c r="H878" s="41">
        <v>98</v>
      </c>
      <c r="I878" s="41">
        <v>35</v>
      </c>
      <c r="J878" s="41">
        <v>36</v>
      </c>
      <c r="K878" s="41">
        <v>1306</v>
      </c>
      <c r="L878" s="52">
        <v>1343</v>
      </c>
    </row>
    <row r="879" spans="1:20" x14ac:dyDescent="0.25">
      <c r="A879" s="67" t="s">
        <v>297</v>
      </c>
      <c r="B879" s="40" t="s">
        <v>35</v>
      </c>
      <c r="C879" s="40" t="s">
        <v>273</v>
      </c>
      <c r="D879" s="40" t="s">
        <v>3</v>
      </c>
      <c r="E879" s="41">
        <v>82</v>
      </c>
      <c r="F879" s="41">
        <v>49</v>
      </c>
      <c r="G879" s="41">
        <v>40</v>
      </c>
      <c r="H879" s="41">
        <v>65</v>
      </c>
      <c r="I879" s="41">
        <v>45</v>
      </c>
      <c r="J879" s="41">
        <v>38</v>
      </c>
      <c r="K879" s="41">
        <v>60</v>
      </c>
      <c r="L879" s="52">
        <v>1251</v>
      </c>
    </row>
    <row r="880" spans="1:20" x14ac:dyDescent="0.25">
      <c r="A880" s="67" t="s">
        <v>222</v>
      </c>
      <c r="B880" s="40" t="s">
        <v>41</v>
      </c>
      <c r="C880" s="40" t="s">
        <v>273</v>
      </c>
      <c r="D880" s="40" t="s">
        <v>3</v>
      </c>
      <c r="E880" s="41">
        <v>58</v>
      </c>
      <c r="F880" s="41">
        <v>48</v>
      </c>
      <c r="G880" s="41">
        <v>26</v>
      </c>
      <c r="H880" s="41">
        <v>18</v>
      </c>
      <c r="I880" s="41">
        <v>23</v>
      </c>
      <c r="J880" s="41">
        <v>41</v>
      </c>
      <c r="K880" s="41">
        <v>4451</v>
      </c>
      <c r="L880" s="52">
        <v>1110</v>
      </c>
      <c r="M880"/>
      <c r="N880" s="26"/>
      <c r="O880" s="26"/>
      <c r="P880" s="26"/>
      <c r="Q880" s="26"/>
      <c r="R880" s="26"/>
      <c r="S880" s="26"/>
      <c r="T880" s="26"/>
    </row>
    <row r="881" spans="1:20" x14ac:dyDescent="0.25">
      <c r="A881" s="67" t="s">
        <v>276</v>
      </c>
      <c r="B881" s="40" t="s">
        <v>31</v>
      </c>
      <c r="C881" s="40" t="s">
        <v>273</v>
      </c>
      <c r="D881" s="40" t="s">
        <v>3</v>
      </c>
      <c r="E881" s="41">
        <v>67</v>
      </c>
      <c r="F881" s="41">
        <v>48</v>
      </c>
      <c r="G881" s="41">
        <v>30</v>
      </c>
      <c r="H881" s="41">
        <v>67</v>
      </c>
      <c r="I881" s="41">
        <v>23</v>
      </c>
      <c r="J881" s="41">
        <v>37</v>
      </c>
      <c r="K881" s="41">
        <v>18</v>
      </c>
      <c r="L881" s="52">
        <v>1194</v>
      </c>
      <c r="M881"/>
      <c r="N881" s="26"/>
      <c r="O881" s="26"/>
      <c r="P881" s="26"/>
      <c r="Q881" s="26"/>
      <c r="R881" s="26"/>
      <c r="S881" s="26"/>
      <c r="T881" s="26"/>
    </row>
    <row r="882" spans="1:20" x14ac:dyDescent="0.25">
      <c r="A882" s="68" t="s">
        <v>360</v>
      </c>
      <c r="B882" s="42" t="s">
        <v>31</v>
      </c>
      <c r="C882" s="42" t="s">
        <v>273</v>
      </c>
      <c r="D882" s="42" t="s">
        <v>3</v>
      </c>
      <c r="E882" s="43">
        <v>80</v>
      </c>
      <c r="F882" s="43">
        <v>48</v>
      </c>
      <c r="G882" s="43">
        <v>66</v>
      </c>
      <c r="H882" s="43">
        <v>83</v>
      </c>
      <c r="I882" s="43">
        <v>30</v>
      </c>
      <c r="J882" s="43">
        <v>50</v>
      </c>
      <c r="K882" s="43">
        <v>8340</v>
      </c>
      <c r="L882" s="53">
        <v>1267</v>
      </c>
      <c r="M882"/>
      <c r="N882" s="26"/>
      <c r="O882" s="26"/>
      <c r="P882" s="26"/>
      <c r="Q882" s="26"/>
      <c r="R882" s="26"/>
      <c r="S882" s="26"/>
      <c r="T882" s="26"/>
    </row>
    <row r="883" spans="1:20" x14ac:dyDescent="0.25">
      <c r="A883" s="68" t="s">
        <v>464</v>
      </c>
      <c r="B883" s="42" t="s">
        <v>451</v>
      </c>
      <c r="C883" s="42" t="s">
        <v>273</v>
      </c>
      <c r="D883" s="42" t="s">
        <v>3</v>
      </c>
      <c r="E883" s="43">
        <v>82</v>
      </c>
      <c r="F883" s="43">
        <v>47</v>
      </c>
      <c r="G883" s="43">
        <v>60</v>
      </c>
      <c r="H883" s="43">
        <v>214</v>
      </c>
      <c r="I883" s="43">
        <v>40</v>
      </c>
      <c r="J883" s="43">
        <v>46</v>
      </c>
      <c r="K883" s="43">
        <v>6590</v>
      </c>
      <c r="L883" s="53">
        <v>1396</v>
      </c>
      <c r="M883"/>
      <c r="N883" s="26"/>
      <c r="O883" s="26"/>
      <c r="P883" s="26"/>
      <c r="Q883" s="26"/>
      <c r="R883" s="26"/>
      <c r="S883" s="26"/>
      <c r="T883" s="26"/>
    </row>
    <row r="884" spans="1:20" x14ac:dyDescent="0.25">
      <c r="A884" s="67" t="s">
        <v>466</v>
      </c>
      <c r="B884" s="40" t="s">
        <v>451</v>
      </c>
      <c r="C884" s="40" t="s">
        <v>273</v>
      </c>
      <c r="D884" s="40" t="s">
        <v>3</v>
      </c>
      <c r="E884" s="41">
        <v>63</v>
      </c>
      <c r="F884" s="41">
        <v>47</v>
      </c>
      <c r="G884" s="41">
        <v>71</v>
      </c>
      <c r="H884" s="41">
        <v>128</v>
      </c>
      <c r="I884" s="41">
        <v>36</v>
      </c>
      <c r="J884" s="41">
        <v>16</v>
      </c>
      <c r="K884" s="41">
        <v>2789</v>
      </c>
      <c r="L884" s="52">
        <v>1003</v>
      </c>
      <c r="M884"/>
      <c r="N884" s="26"/>
      <c r="O884" s="26"/>
      <c r="P884" s="26"/>
      <c r="Q884" s="26"/>
      <c r="R884" s="26"/>
      <c r="S884" s="26"/>
      <c r="T884" s="26"/>
    </row>
    <row r="885" spans="1:20" x14ac:dyDescent="0.25">
      <c r="A885" s="67" t="s">
        <v>467</v>
      </c>
      <c r="B885" s="40" t="s">
        <v>451</v>
      </c>
      <c r="C885" s="40" t="s">
        <v>273</v>
      </c>
      <c r="D885" s="40" t="s">
        <v>3</v>
      </c>
      <c r="E885" s="41">
        <v>81</v>
      </c>
      <c r="F885" s="41">
        <v>46</v>
      </c>
      <c r="G885" s="41">
        <v>24</v>
      </c>
      <c r="H885" s="41">
        <v>53</v>
      </c>
      <c r="I885" s="41">
        <v>25</v>
      </c>
      <c r="J885" s="41">
        <v>33</v>
      </c>
      <c r="K885" s="41">
        <v>83</v>
      </c>
      <c r="L885" s="52">
        <v>1080</v>
      </c>
      <c r="M885"/>
      <c r="N885" s="26"/>
      <c r="O885" s="26"/>
      <c r="P885" s="26"/>
      <c r="Q885" s="26"/>
      <c r="R885" s="26"/>
      <c r="S885" s="26"/>
      <c r="T885" s="26"/>
    </row>
    <row r="886" spans="1:20" x14ac:dyDescent="0.25">
      <c r="A886" s="68" t="s">
        <v>330</v>
      </c>
      <c r="B886" s="42" t="s">
        <v>31</v>
      </c>
      <c r="C886" s="42" t="s">
        <v>273</v>
      </c>
      <c r="D886" s="42" t="s">
        <v>3</v>
      </c>
      <c r="E886" s="43">
        <v>78</v>
      </c>
      <c r="F886" s="43">
        <v>44</v>
      </c>
      <c r="G886" s="43">
        <v>27</v>
      </c>
      <c r="H886" s="43">
        <v>92</v>
      </c>
      <c r="I886" s="43">
        <v>19</v>
      </c>
      <c r="J886" s="43">
        <v>44</v>
      </c>
      <c r="K886" s="43">
        <v>7547</v>
      </c>
      <c r="L886" s="53">
        <v>1296</v>
      </c>
      <c r="M886"/>
      <c r="N886" s="26"/>
      <c r="O886" s="26"/>
      <c r="P886" s="26"/>
      <c r="Q886" s="26"/>
      <c r="R886" s="26"/>
      <c r="S886" s="26"/>
      <c r="T886" s="26"/>
    </row>
    <row r="887" spans="1:20" x14ac:dyDescent="0.25">
      <c r="A887" s="68" t="s">
        <v>145</v>
      </c>
      <c r="B887" s="42" t="s">
        <v>37</v>
      </c>
      <c r="C887" s="42" t="s">
        <v>273</v>
      </c>
      <c r="D887" s="42" t="s">
        <v>3</v>
      </c>
      <c r="E887" s="43">
        <v>73</v>
      </c>
      <c r="F887" s="43">
        <v>43</v>
      </c>
      <c r="G887" s="43">
        <v>28</v>
      </c>
      <c r="H887" s="43">
        <v>38</v>
      </c>
      <c r="I887" s="43">
        <v>43</v>
      </c>
      <c r="J887" s="43">
        <v>27</v>
      </c>
      <c r="K887" s="43">
        <v>7512</v>
      </c>
      <c r="L887" s="53">
        <v>1248</v>
      </c>
      <c r="M887"/>
      <c r="N887" s="26"/>
      <c r="O887" s="26"/>
      <c r="P887" s="26"/>
      <c r="Q887" s="26"/>
      <c r="R887" s="26"/>
      <c r="S887" s="26"/>
      <c r="T887" s="26"/>
    </row>
    <row r="888" spans="1:20" x14ac:dyDescent="0.25">
      <c r="A888" s="68" t="s">
        <v>471</v>
      </c>
      <c r="B888" s="42" t="s">
        <v>451</v>
      </c>
      <c r="C888" s="42" t="s">
        <v>273</v>
      </c>
      <c r="D888" s="42" t="s">
        <v>3</v>
      </c>
      <c r="E888" s="43">
        <v>78</v>
      </c>
      <c r="F888" s="43">
        <v>42</v>
      </c>
      <c r="G888" s="43">
        <v>35</v>
      </c>
      <c r="H888" s="43">
        <v>77</v>
      </c>
      <c r="I888" s="43">
        <v>49</v>
      </c>
      <c r="J888" s="43">
        <v>50</v>
      </c>
      <c r="K888" s="43">
        <v>417</v>
      </c>
      <c r="L888" s="53">
        <v>1223</v>
      </c>
      <c r="M888"/>
      <c r="N888" s="26"/>
      <c r="O888" s="26"/>
      <c r="P888" s="26"/>
      <c r="Q888" s="26"/>
      <c r="R888" s="26"/>
      <c r="S888" s="26"/>
      <c r="T888" s="26"/>
    </row>
    <row r="889" spans="1:20" x14ac:dyDescent="0.25">
      <c r="A889" s="68" t="s">
        <v>474</v>
      </c>
      <c r="B889" s="42" t="s">
        <v>451</v>
      </c>
      <c r="C889" s="42" t="s">
        <v>273</v>
      </c>
      <c r="D889" s="42" t="s">
        <v>3</v>
      </c>
      <c r="E889" s="43">
        <v>63</v>
      </c>
      <c r="F889" s="43">
        <v>40</v>
      </c>
      <c r="G889" s="43">
        <v>128</v>
      </c>
      <c r="H889" s="43">
        <v>200</v>
      </c>
      <c r="I889" s="43">
        <v>52</v>
      </c>
      <c r="J889" s="43">
        <v>43</v>
      </c>
      <c r="K889" s="43">
        <v>8458</v>
      </c>
      <c r="L889" s="53">
        <v>1143</v>
      </c>
    </row>
    <row r="890" spans="1:20" x14ac:dyDescent="0.25">
      <c r="A890" s="67" t="s">
        <v>65</v>
      </c>
      <c r="B890" s="40" t="s">
        <v>37</v>
      </c>
      <c r="C890" s="40" t="s">
        <v>273</v>
      </c>
      <c r="D890" s="40" t="s">
        <v>3</v>
      </c>
      <c r="E890" s="41">
        <v>48</v>
      </c>
      <c r="F890" s="41">
        <v>40</v>
      </c>
      <c r="G890" s="41">
        <v>24</v>
      </c>
      <c r="H890" s="41">
        <v>57</v>
      </c>
      <c r="I890" s="41">
        <v>43</v>
      </c>
      <c r="J890" s="41">
        <v>38</v>
      </c>
      <c r="K890" s="41">
        <v>4363</v>
      </c>
      <c r="L890" s="52">
        <v>953</v>
      </c>
    </row>
    <row r="891" spans="1:20" x14ac:dyDescent="0.25">
      <c r="A891" s="67" t="s">
        <v>479</v>
      </c>
      <c r="B891" s="40" t="s">
        <v>451</v>
      </c>
      <c r="C891" s="40" t="s">
        <v>273</v>
      </c>
      <c r="D891" s="40" t="s">
        <v>3</v>
      </c>
      <c r="E891" s="41">
        <v>73</v>
      </c>
      <c r="F891" s="41">
        <v>38</v>
      </c>
      <c r="G891" s="41">
        <v>32</v>
      </c>
      <c r="H891" s="41">
        <v>85</v>
      </c>
      <c r="I891" s="41">
        <v>31</v>
      </c>
      <c r="J891" s="41">
        <v>28</v>
      </c>
      <c r="K891" s="41">
        <v>2689</v>
      </c>
      <c r="L891" s="52">
        <v>1239</v>
      </c>
    </row>
    <row r="892" spans="1:20" x14ac:dyDescent="0.25">
      <c r="A892" s="68" t="s">
        <v>234</v>
      </c>
      <c r="B892" s="42" t="s">
        <v>33</v>
      </c>
      <c r="C892" s="42" t="s">
        <v>273</v>
      </c>
      <c r="D892" s="42" t="s">
        <v>3</v>
      </c>
      <c r="E892" s="43">
        <v>64</v>
      </c>
      <c r="F892" s="43">
        <v>38</v>
      </c>
      <c r="G892" s="43">
        <v>13</v>
      </c>
      <c r="H892" s="43">
        <v>60</v>
      </c>
      <c r="I892" s="43">
        <v>20</v>
      </c>
      <c r="J892" s="43">
        <v>29</v>
      </c>
      <c r="K892" s="43">
        <v>7</v>
      </c>
      <c r="L892" s="53">
        <v>971</v>
      </c>
      <c r="M892"/>
      <c r="N892" s="26"/>
      <c r="O892" s="26"/>
      <c r="P892" s="26"/>
      <c r="Q892" s="26"/>
      <c r="R892" s="26"/>
      <c r="S892" s="26"/>
      <c r="T892" s="26"/>
    </row>
    <row r="893" spans="1:20" x14ac:dyDescent="0.25">
      <c r="A893" s="67" t="s">
        <v>480</v>
      </c>
      <c r="B893" s="40" t="s">
        <v>451</v>
      </c>
      <c r="C893" s="40" t="s">
        <v>273</v>
      </c>
      <c r="D893" s="40" t="s">
        <v>3</v>
      </c>
      <c r="E893" s="41">
        <v>76</v>
      </c>
      <c r="F893" s="41">
        <v>38</v>
      </c>
      <c r="G893" s="41">
        <v>20</v>
      </c>
      <c r="H893" s="41">
        <v>77</v>
      </c>
      <c r="I893" s="41">
        <v>33</v>
      </c>
      <c r="J893" s="41">
        <v>43</v>
      </c>
      <c r="K893" s="41">
        <v>44</v>
      </c>
      <c r="L893" s="52">
        <v>1150</v>
      </c>
    </row>
    <row r="894" spans="1:20" x14ac:dyDescent="0.25">
      <c r="A894" s="68" t="s">
        <v>366</v>
      </c>
      <c r="B894" s="42" t="s">
        <v>31</v>
      </c>
      <c r="C894" s="42" t="s">
        <v>273</v>
      </c>
      <c r="D894" s="42" t="s">
        <v>3</v>
      </c>
      <c r="E894" s="43">
        <v>82</v>
      </c>
      <c r="F894" s="43">
        <v>37</v>
      </c>
      <c r="G894" s="43">
        <v>62</v>
      </c>
      <c r="H894" s="43">
        <v>123</v>
      </c>
      <c r="I894" s="43">
        <v>26</v>
      </c>
      <c r="J894" s="43">
        <v>34</v>
      </c>
      <c r="K894" s="43">
        <v>67</v>
      </c>
      <c r="L894" s="53">
        <v>1201</v>
      </c>
      <c r="M894"/>
      <c r="N894" s="26"/>
      <c r="O894" s="26"/>
      <c r="P894" s="26"/>
      <c r="Q894" s="26"/>
      <c r="R894" s="26"/>
      <c r="S894" s="26"/>
      <c r="T894" s="26"/>
    </row>
    <row r="895" spans="1:20" x14ac:dyDescent="0.25">
      <c r="A895" s="67" t="s">
        <v>56</v>
      </c>
      <c r="B895" s="40" t="s">
        <v>31</v>
      </c>
      <c r="C895" s="40" t="s">
        <v>273</v>
      </c>
      <c r="D895" s="40" t="s">
        <v>3</v>
      </c>
      <c r="E895" s="41">
        <v>78</v>
      </c>
      <c r="F895" s="41">
        <v>37</v>
      </c>
      <c r="G895" s="41">
        <v>17</v>
      </c>
      <c r="H895" s="41">
        <v>36</v>
      </c>
      <c r="I895" s="41">
        <v>35</v>
      </c>
      <c r="J895" s="41">
        <v>34</v>
      </c>
      <c r="K895" s="41">
        <v>111</v>
      </c>
      <c r="L895" s="52">
        <v>1289</v>
      </c>
    </row>
    <row r="896" spans="1:20" x14ac:dyDescent="0.25">
      <c r="A896" s="68" t="s">
        <v>59</v>
      </c>
      <c r="B896" s="42" t="s">
        <v>41</v>
      </c>
      <c r="C896" s="42" t="s">
        <v>273</v>
      </c>
      <c r="D896" s="42" t="s">
        <v>3</v>
      </c>
      <c r="E896" s="43">
        <v>69</v>
      </c>
      <c r="F896" s="43">
        <v>37</v>
      </c>
      <c r="G896" s="43">
        <v>26</v>
      </c>
      <c r="H896" s="43">
        <v>150</v>
      </c>
      <c r="I896" s="43">
        <v>34</v>
      </c>
      <c r="J896" s="43">
        <v>25</v>
      </c>
      <c r="K896" s="43">
        <v>46</v>
      </c>
      <c r="L896" s="53">
        <v>1068</v>
      </c>
      <c r="M896"/>
      <c r="N896" s="26"/>
      <c r="O896" s="26"/>
      <c r="P896" s="26"/>
      <c r="Q896" s="26"/>
      <c r="R896" s="26"/>
      <c r="S896" s="26"/>
      <c r="T896" s="26"/>
    </row>
    <row r="897" spans="1:20" x14ac:dyDescent="0.25">
      <c r="A897" s="67" t="s">
        <v>221</v>
      </c>
      <c r="B897" s="40" t="s">
        <v>33</v>
      </c>
      <c r="C897" s="40" t="s">
        <v>273</v>
      </c>
      <c r="D897" s="40" t="s">
        <v>3</v>
      </c>
      <c r="E897" s="41">
        <v>80</v>
      </c>
      <c r="F897" s="41">
        <v>37</v>
      </c>
      <c r="G897" s="41">
        <v>10</v>
      </c>
      <c r="H897" s="41">
        <v>36</v>
      </c>
      <c r="I897" s="41">
        <v>36</v>
      </c>
      <c r="J897" s="41">
        <v>24</v>
      </c>
      <c r="K897" s="41">
        <v>224</v>
      </c>
      <c r="L897" s="52">
        <v>1074</v>
      </c>
    </row>
    <row r="898" spans="1:20" x14ac:dyDescent="0.25">
      <c r="A898" s="68" t="s">
        <v>374</v>
      </c>
      <c r="B898" s="42" t="s">
        <v>35</v>
      </c>
      <c r="C898" s="42" t="s">
        <v>273</v>
      </c>
      <c r="D898" s="42" t="s">
        <v>3</v>
      </c>
      <c r="E898" s="43">
        <v>82</v>
      </c>
      <c r="F898" s="43">
        <v>37</v>
      </c>
      <c r="G898" s="43">
        <v>6</v>
      </c>
      <c r="H898" s="43">
        <v>13</v>
      </c>
      <c r="I898" s="43">
        <v>27</v>
      </c>
      <c r="J898" s="43">
        <v>32</v>
      </c>
      <c r="K898" s="43">
        <v>325</v>
      </c>
      <c r="L898" s="53">
        <v>1160</v>
      </c>
      <c r="M898"/>
      <c r="N898" s="26"/>
      <c r="O898" s="26"/>
      <c r="P898" s="26"/>
      <c r="Q898" s="26"/>
      <c r="R898" s="26"/>
      <c r="S898" s="26"/>
      <c r="T898" s="26"/>
    </row>
    <row r="899" spans="1:20" x14ac:dyDescent="0.25">
      <c r="A899" s="67" t="s">
        <v>233</v>
      </c>
      <c r="B899" s="40" t="s">
        <v>37</v>
      </c>
      <c r="C899" s="40" t="s">
        <v>273</v>
      </c>
      <c r="D899" s="40" t="s">
        <v>3</v>
      </c>
      <c r="E899" s="41">
        <v>77</v>
      </c>
      <c r="F899" s="41">
        <v>36</v>
      </c>
      <c r="G899" s="41">
        <v>8</v>
      </c>
      <c r="H899" s="41">
        <v>43</v>
      </c>
      <c r="I899" s="41">
        <v>34</v>
      </c>
      <c r="J899" s="41">
        <v>31</v>
      </c>
      <c r="K899" s="41">
        <v>35</v>
      </c>
      <c r="L899" s="52">
        <v>950</v>
      </c>
    </row>
    <row r="900" spans="1:20" x14ac:dyDescent="0.25">
      <c r="A900" s="68" t="s">
        <v>489</v>
      </c>
      <c r="B900" s="42" t="s">
        <v>451</v>
      </c>
      <c r="C900" s="42" t="s">
        <v>273</v>
      </c>
      <c r="D900" s="42" t="s">
        <v>3</v>
      </c>
      <c r="E900" s="43">
        <v>72</v>
      </c>
      <c r="F900" s="43">
        <v>35</v>
      </c>
      <c r="G900" s="43">
        <v>24</v>
      </c>
      <c r="H900" s="43">
        <v>119</v>
      </c>
      <c r="I900" s="43">
        <v>59</v>
      </c>
      <c r="J900" s="43">
        <v>30</v>
      </c>
      <c r="K900" s="43">
        <v>8521</v>
      </c>
      <c r="L900" s="53">
        <v>1145</v>
      </c>
    </row>
    <row r="901" spans="1:20" x14ac:dyDescent="0.25">
      <c r="A901" s="67" t="s">
        <v>494</v>
      </c>
      <c r="B901" s="40" t="s">
        <v>451</v>
      </c>
      <c r="C901" s="40" t="s">
        <v>273</v>
      </c>
      <c r="D901" s="40" t="s">
        <v>3</v>
      </c>
      <c r="E901" s="41">
        <v>65</v>
      </c>
      <c r="F901" s="41">
        <v>34</v>
      </c>
      <c r="G901" s="41">
        <v>26</v>
      </c>
      <c r="H901" s="41">
        <v>57</v>
      </c>
      <c r="I901" s="41">
        <v>22</v>
      </c>
      <c r="J901" s="41">
        <v>33</v>
      </c>
      <c r="K901" s="41">
        <v>2227</v>
      </c>
      <c r="L901" s="52">
        <v>868</v>
      </c>
    </row>
    <row r="902" spans="1:20" x14ac:dyDescent="0.25">
      <c r="A902" s="68" t="s">
        <v>147</v>
      </c>
      <c r="B902" s="42" t="s">
        <v>41</v>
      </c>
      <c r="C902" s="42" t="s">
        <v>273</v>
      </c>
      <c r="D902" s="42" t="s">
        <v>3</v>
      </c>
      <c r="E902" s="43">
        <v>82</v>
      </c>
      <c r="F902" s="43">
        <v>34</v>
      </c>
      <c r="G902" s="43">
        <v>23</v>
      </c>
      <c r="H902" s="43">
        <v>39</v>
      </c>
      <c r="I902" s="43">
        <v>23</v>
      </c>
      <c r="J902" s="43">
        <v>44</v>
      </c>
      <c r="K902" s="43">
        <v>6333</v>
      </c>
      <c r="L902" s="53">
        <v>1411</v>
      </c>
      <c r="M902"/>
      <c r="N902" s="26"/>
      <c r="O902" s="26"/>
      <c r="P902" s="26"/>
      <c r="Q902" s="26"/>
      <c r="R902" s="26"/>
      <c r="S902" s="26"/>
      <c r="T902" s="26"/>
    </row>
    <row r="903" spans="1:20" x14ac:dyDescent="0.25">
      <c r="A903" s="67" t="s">
        <v>136</v>
      </c>
      <c r="B903" s="40" t="s">
        <v>37</v>
      </c>
      <c r="C903" s="40" t="s">
        <v>273</v>
      </c>
      <c r="D903" s="40" t="s">
        <v>3</v>
      </c>
      <c r="E903" s="41">
        <v>81</v>
      </c>
      <c r="F903" s="41">
        <v>34</v>
      </c>
      <c r="G903" s="41">
        <v>20</v>
      </c>
      <c r="H903" s="41">
        <v>77</v>
      </c>
      <c r="I903" s="41">
        <v>56</v>
      </c>
      <c r="J903" s="41">
        <v>42</v>
      </c>
      <c r="K903" s="41">
        <v>5042</v>
      </c>
      <c r="L903" s="52">
        <v>1359</v>
      </c>
    </row>
    <row r="904" spans="1:20" x14ac:dyDescent="0.25">
      <c r="A904" s="68" t="s">
        <v>383</v>
      </c>
      <c r="B904" s="42" t="s">
        <v>31</v>
      </c>
      <c r="C904" s="42" t="s">
        <v>273</v>
      </c>
      <c r="D904" s="42" t="s">
        <v>3</v>
      </c>
      <c r="E904" s="43">
        <v>77</v>
      </c>
      <c r="F904" s="43">
        <v>34</v>
      </c>
      <c r="G904" s="43">
        <v>16</v>
      </c>
      <c r="H904" s="43">
        <v>54</v>
      </c>
      <c r="I904" s="43">
        <v>36</v>
      </c>
      <c r="J904" s="43">
        <v>43</v>
      </c>
      <c r="K904" s="43">
        <v>594</v>
      </c>
      <c r="L904" s="53">
        <v>1076</v>
      </c>
      <c r="M904"/>
      <c r="N904" s="26"/>
      <c r="O904" s="26"/>
      <c r="P904" s="26"/>
      <c r="Q904" s="26"/>
      <c r="R904" s="26"/>
      <c r="S904" s="26"/>
      <c r="T904" s="26"/>
    </row>
    <row r="905" spans="1:20" x14ac:dyDescent="0.25">
      <c r="A905" s="67" t="s">
        <v>188</v>
      </c>
      <c r="B905" s="40" t="s">
        <v>33</v>
      </c>
      <c r="C905" s="40" t="s">
        <v>273</v>
      </c>
      <c r="D905" s="40" t="s">
        <v>3</v>
      </c>
      <c r="E905" s="41">
        <v>74</v>
      </c>
      <c r="F905" s="41">
        <v>33</v>
      </c>
      <c r="G905" s="41">
        <v>14</v>
      </c>
      <c r="H905" s="41">
        <v>32</v>
      </c>
      <c r="I905" s="41">
        <v>33</v>
      </c>
      <c r="J905" s="41">
        <v>33</v>
      </c>
      <c r="K905" s="41">
        <v>129</v>
      </c>
      <c r="L905" s="52">
        <v>940</v>
      </c>
    </row>
    <row r="906" spans="1:20" x14ac:dyDescent="0.25">
      <c r="A906" s="67" t="s">
        <v>362</v>
      </c>
      <c r="B906" s="40" t="s">
        <v>35</v>
      </c>
      <c r="C906" s="40" t="s">
        <v>273</v>
      </c>
      <c r="D906" s="40" t="s">
        <v>3</v>
      </c>
      <c r="E906" s="41">
        <v>82</v>
      </c>
      <c r="F906" s="41">
        <v>33</v>
      </c>
      <c r="G906" s="41">
        <v>22</v>
      </c>
      <c r="H906" s="41">
        <v>87</v>
      </c>
      <c r="I906" s="41">
        <v>54</v>
      </c>
      <c r="J906" s="41">
        <v>26</v>
      </c>
      <c r="K906" s="41">
        <v>1958</v>
      </c>
      <c r="L906" s="52">
        <v>1380</v>
      </c>
    </row>
    <row r="907" spans="1:20" x14ac:dyDescent="0.25">
      <c r="A907" s="68" t="s">
        <v>497</v>
      </c>
      <c r="B907" s="42" t="s">
        <v>451</v>
      </c>
      <c r="C907" s="42" t="s">
        <v>273</v>
      </c>
      <c r="D907" s="42" t="s">
        <v>3</v>
      </c>
      <c r="E907" s="43">
        <v>75</v>
      </c>
      <c r="F907" s="43">
        <v>33</v>
      </c>
      <c r="G907" s="43">
        <v>44</v>
      </c>
      <c r="H907" s="43">
        <v>137</v>
      </c>
      <c r="I907" s="43">
        <v>52</v>
      </c>
      <c r="J907" s="43">
        <v>46</v>
      </c>
      <c r="K907" s="43">
        <v>5393</v>
      </c>
      <c r="L907" s="53">
        <v>1246</v>
      </c>
    </row>
    <row r="908" spans="1:20" x14ac:dyDescent="0.25">
      <c r="A908" s="68" t="s">
        <v>378</v>
      </c>
      <c r="B908" s="42" t="s">
        <v>37</v>
      </c>
      <c r="C908" s="42" t="s">
        <v>273</v>
      </c>
      <c r="D908" s="42" t="s">
        <v>3</v>
      </c>
      <c r="E908" s="43">
        <v>70</v>
      </c>
      <c r="F908" s="43">
        <v>33</v>
      </c>
      <c r="G908" s="43">
        <v>14</v>
      </c>
      <c r="H908" s="43">
        <v>13</v>
      </c>
      <c r="I908" s="43">
        <v>22</v>
      </c>
      <c r="J908" s="43">
        <v>36</v>
      </c>
      <c r="K908" s="43">
        <v>599</v>
      </c>
      <c r="L908" s="53">
        <v>915</v>
      </c>
    </row>
    <row r="909" spans="1:20" x14ac:dyDescent="0.25">
      <c r="A909" s="67" t="s">
        <v>313</v>
      </c>
      <c r="B909" s="40" t="s">
        <v>31</v>
      </c>
      <c r="C909" s="40" t="s">
        <v>273</v>
      </c>
      <c r="D909" s="40" t="s">
        <v>3</v>
      </c>
      <c r="E909" s="41">
        <v>66</v>
      </c>
      <c r="F909" s="41">
        <v>32</v>
      </c>
      <c r="G909" s="41">
        <v>31</v>
      </c>
      <c r="H909" s="41">
        <v>33</v>
      </c>
      <c r="I909" s="41">
        <v>59</v>
      </c>
      <c r="J909" s="41">
        <v>23</v>
      </c>
      <c r="K909" s="41">
        <v>7488</v>
      </c>
      <c r="L909" s="52">
        <v>1153</v>
      </c>
      <c r="M909"/>
      <c r="N909" s="26"/>
      <c r="O909" s="26"/>
      <c r="P909" s="26"/>
      <c r="Q909" s="26"/>
      <c r="R909" s="26"/>
      <c r="S909" s="26"/>
      <c r="T909" s="26"/>
    </row>
    <row r="910" spans="1:20" x14ac:dyDescent="0.25">
      <c r="A910" s="67" t="s">
        <v>502</v>
      </c>
      <c r="B910" s="40" t="s">
        <v>451</v>
      </c>
      <c r="C910" s="40" t="s">
        <v>273</v>
      </c>
      <c r="D910" s="40" t="s">
        <v>3</v>
      </c>
      <c r="E910" s="41">
        <v>73</v>
      </c>
      <c r="F910" s="41">
        <v>31</v>
      </c>
      <c r="G910" s="41">
        <v>4</v>
      </c>
      <c r="H910" s="41">
        <v>18</v>
      </c>
      <c r="I910" s="41">
        <v>20</v>
      </c>
      <c r="J910" s="41">
        <v>13</v>
      </c>
      <c r="K910" s="41">
        <v>34</v>
      </c>
      <c r="L910" s="52">
        <v>910</v>
      </c>
      <c r="M910"/>
      <c r="N910" s="26"/>
      <c r="O910" s="26"/>
      <c r="P910" s="26"/>
      <c r="Q910" s="26"/>
      <c r="R910" s="26"/>
      <c r="S910" s="26"/>
      <c r="T910" s="26"/>
    </row>
    <row r="911" spans="1:20" x14ac:dyDescent="0.25">
      <c r="A911" s="68" t="s">
        <v>61</v>
      </c>
      <c r="B911" s="42" t="s">
        <v>35</v>
      </c>
      <c r="C911" s="42" t="s">
        <v>273</v>
      </c>
      <c r="D911" s="42" t="s">
        <v>3</v>
      </c>
      <c r="E911" s="43">
        <v>79</v>
      </c>
      <c r="F911" s="43">
        <v>30</v>
      </c>
      <c r="G911" s="43">
        <v>99</v>
      </c>
      <c r="H911" s="43">
        <v>137</v>
      </c>
      <c r="I911" s="43">
        <v>28</v>
      </c>
      <c r="J911" s="43">
        <v>27</v>
      </c>
      <c r="K911" s="43">
        <v>27</v>
      </c>
      <c r="L911" s="53">
        <v>1238</v>
      </c>
    </row>
    <row r="912" spans="1:20" x14ac:dyDescent="0.25">
      <c r="A912" s="68" t="s">
        <v>64</v>
      </c>
      <c r="B912" s="42" t="s">
        <v>33</v>
      </c>
      <c r="C912" s="42" t="s">
        <v>273</v>
      </c>
      <c r="D912" s="42" t="s">
        <v>3</v>
      </c>
      <c r="E912" s="43">
        <v>78</v>
      </c>
      <c r="F912" s="43">
        <v>29</v>
      </c>
      <c r="G912" s="43">
        <v>41</v>
      </c>
      <c r="H912" s="43">
        <v>87</v>
      </c>
      <c r="I912" s="43">
        <v>27</v>
      </c>
      <c r="J912" s="43">
        <v>17</v>
      </c>
      <c r="K912" s="43">
        <v>65</v>
      </c>
      <c r="L912" s="53">
        <v>1075</v>
      </c>
    </row>
    <row r="913" spans="1:20" x14ac:dyDescent="0.25">
      <c r="A913" s="67" t="s">
        <v>518</v>
      </c>
      <c r="B913" s="40" t="s">
        <v>451</v>
      </c>
      <c r="C913" s="40" t="s">
        <v>273</v>
      </c>
      <c r="D913" s="40" t="s">
        <v>3</v>
      </c>
      <c r="E913" s="41">
        <v>82</v>
      </c>
      <c r="F913" s="41">
        <v>29</v>
      </c>
      <c r="G913" s="41">
        <v>16</v>
      </c>
      <c r="H913" s="41">
        <v>35</v>
      </c>
      <c r="I913" s="41">
        <v>37</v>
      </c>
      <c r="J913" s="41">
        <v>31</v>
      </c>
      <c r="K913" s="41">
        <v>9639</v>
      </c>
      <c r="L913" s="52">
        <v>1131</v>
      </c>
      <c r="M913"/>
      <c r="N913" s="26"/>
      <c r="O913" s="26"/>
      <c r="P913" s="26"/>
      <c r="Q913" s="26"/>
      <c r="R913" s="26"/>
      <c r="S913" s="26"/>
      <c r="T913" s="26"/>
    </row>
    <row r="914" spans="1:20" x14ac:dyDescent="0.25">
      <c r="A914" s="67" t="s">
        <v>283</v>
      </c>
      <c r="B914" s="40" t="s">
        <v>37</v>
      </c>
      <c r="C914" s="40" t="s">
        <v>273</v>
      </c>
      <c r="D914" s="40" t="s">
        <v>3</v>
      </c>
      <c r="E914" s="41">
        <v>54</v>
      </c>
      <c r="F914" s="41">
        <v>27</v>
      </c>
      <c r="G914" s="41">
        <v>16</v>
      </c>
      <c r="H914" s="41">
        <v>16</v>
      </c>
      <c r="I914" s="41">
        <v>14</v>
      </c>
      <c r="J914" s="41">
        <v>28</v>
      </c>
      <c r="K914" s="41">
        <v>151</v>
      </c>
      <c r="L914" s="52">
        <v>838</v>
      </c>
    </row>
    <row r="915" spans="1:20" x14ac:dyDescent="0.25">
      <c r="A915" s="67" t="s">
        <v>345</v>
      </c>
      <c r="B915" s="40" t="s">
        <v>35</v>
      </c>
      <c r="C915" s="40" t="s">
        <v>273</v>
      </c>
      <c r="D915" s="40" t="s">
        <v>3</v>
      </c>
      <c r="E915" s="41">
        <v>63</v>
      </c>
      <c r="F915" s="41">
        <v>27</v>
      </c>
      <c r="G915" s="41">
        <v>18</v>
      </c>
      <c r="H915" s="41">
        <v>15</v>
      </c>
      <c r="I915" s="41">
        <v>21</v>
      </c>
      <c r="J915" s="41">
        <v>20</v>
      </c>
      <c r="K915" s="41">
        <v>172</v>
      </c>
      <c r="L915" s="52">
        <v>944</v>
      </c>
    </row>
    <row r="916" spans="1:20" x14ac:dyDescent="0.25">
      <c r="A916" s="67" t="s">
        <v>532</v>
      </c>
      <c r="B916" s="40" t="s">
        <v>451</v>
      </c>
      <c r="C916" s="40" t="s">
        <v>273</v>
      </c>
      <c r="D916" s="40" t="s">
        <v>3</v>
      </c>
      <c r="E916" s="41">
        <v>79</v>
      </c>
      <c r="F916" s="41">
        <v>26</v>
      </c>
      <c r="G916" s="41">
        <v>102</v>
      </c>
      <c r="H916" s="41">
        <v>191</v>
      </c>
      <c r="I916" s="41">
        <v>15</v>
      </c>
      <c r="J916" s="41">
        <v>35</v>
      </c>
      <c r="K916" s="41">
        <v>5895</v>
      </c>
      <c r="L916" s="52">
        <v>1169</v>
      </c>
    </row>
    <row r="917" spans="1:20" x14ac:dyDescent="0.25">
      <c r="A917" s="68" t="s">
        <v>534</v>
      </c>
      <c r="B917" s="42" t="s">
        <v>451</v>
      </c>
      <c r="C917" s="42" t="s">
        <v>273</v>
      </c>
      <c r="D917" s="42" t="s">
        <v>3</v>
      </c>
      <c r="E917" s="43">
        <v>70</v>
      </c>
      <c r="F917" s="43">
        <v>26</v>
      </c>
      <c r="G917" s="43">
        <v>26</v>
      </c>
      <c r="H917" s="43">
        <v>129</v>
      </c>
      <c r="I917" s="43">
        <v>14</v>
      </c>
      <c r="J917" s="43">
        <v>28</v>
      </c>
      <c r="K917" s="43">
        <v>2902</v>
      </c>
      <c r="L917" s="53">
        <v>795</v>
      </c>
      <c r="M917"/>
      <c r="N917" s="26"/>
      <c r="O917" s="26"/>
      <c r="P917" s="26"/>
      <c r="Q917" s="26"/>
      <c r="R917" s="26"/>
      <c r="S917" s="26"/>
      <c r="T917" s="26"/>
    </row>
    <row r="918" spans="1:20" x14ac:dyDescent="0.25">
      <c r="A918" s="67" t="s">
        <v>535</v>
      </c>
      <c r="B918" s="40" t="s">
        <v>451</v>
      </c>
      <c r="C918" s="40" t="s">
        <v>273</v>
      </c>
      <c r="D918" s="40" t="s">
        <v>3</v>
      </c>
      <c r="E918" s="41">
        <v>83</v>
      </c>
      <c r="F918" s="41">
        <v>26</v>
      </c>
      <c r="G918" s="41">
        <v>74</v>
      </c>
      <c r="H918" s="41">
        <v>107</v>
      </c>
      <c r="I918" s="41">
        <v>39</v>
      </c>
      <c r="J918" s="41">
        <v>35</v>
      </c>
      <c r="K918" s="41">
        <v>2075</v>
      </c>
      <c r="L918" s="52">
        <v>1089</v>
      </c>
    </row>
    <row r="919" spans="1:20" x14ac:dyDescent="0.25">
      <c r="A919" s="67" t="s">
        <v>541</v>
      </c>
      <c r="B919" s="40" t="s">
        <v>451</v>
      </c>
      <c r="C919" s="40" t="s">
        <v>273</v>
      </c>
      <c r="D919" s="40" t="s">
        <v>3</v>
      </c>
      <c r="E919" s="41">
        <v>82</v>
      </c>
      <c r="F919" s="41">
        <v>26</v>
      </c>
      <c r="G919" s="41">
        <v>42</v>
      </c>
      <c r="H919" s="41">
        <v>203</v>
      </c>
      <c r="I919" s="41">
        <v>38</v>
      </c>
      <c r="J919" s="41">
        <v>28</v>
      </c>
      <c r="K919" s="41">
        <v>8541</v>
      </c>
      <c r="L919" s="52">
        <v>1139</v>
      </c>
    </row>
    <row r="920" spans="1:20" x14ac:dyDescent="0.25">
      <c r="A920" s="67" t="s">
        <v>260</v>
      </c>
      <c r="B920" s="40" t="s">
        <v>35</v>
      </c>
      <c r="C920" s="40" t="s">
        <v>273</v>
      </c>
      <c r="D920" s="40" t="s">
        <v>3</v>
      </c>
      <c r="E920" s="41">
        <v>70</v>
      </c>
      <c r="F920" s="41">
        <v>25</v>
      </c>
      <c r="G920" s="41">
        <v>44</v>
      </c>
      <c r="H920" s="41">
        <v>154</v>
      </c>
      <c r="I920" s="41">
        <v>37</v>
      </c>
      <c r="J920" s="41">
        <v>46</v>
      </c>
      <c r="K920" s="41">
        <v>104</v>
      </c>
      <c r="L920" s="52">
        <v>1037</v>
      </c>
      <c r="M920"/>
      <c r="N920" s="26"/>
      <c r="O920" s="26"/>
      <c r="P920" s="26"/>
      <c r="Q920" s="26"/>
      <c r="R920" s="26"/>
      <c r="S920" s="26"/>
      <c r="T920" s="26"/>
    </row>
    <row r="921" spans="1:20" x14ac:dyDescent="0.25">
      <c r="A921" s="67" t="s">
        <v>385</v>
      </c>
      <c r="B921" s="40" t="s">
        <v>31</v>
      </c>
      <c r="C921" s="40" t="s">
        <v>273</v>
      </c>
      <c r="D921" s="40" t="s">
        <v>3</v>
      </c>
      <c r="E921" s="41">
        <v>77</v>
      </c>
      <c r="F921" s="41">
        <v>24</v>
      </c>
      <c r="G921" s="41">
        <v>4</v>
      </c>
      <c r="H921" s="41">
        <v>32</v>
      </c>
      <c r="I921" s="41">
        <v>21</v>
      </c>
      <c r="J921" s="41">
        <v>25</v>
      </c>
      <c r="K921" s="41">
        <v>21</v>
      </c>
      <c r="L921" s="52">
        <v>750</v>
      </c>
    </row>
    <row r="922" spans="1:20" x14ac:dyDescent="0.25">
      <c r="A922" s="67" t="s">
        <v>350</v>
      </c>
      <c r="B922" s="40" t="s">
        <v>41</v>
      </c>
      <c r="C922" s="40" t="s">
        <v>273</v>
      </c>
      <c r="D922" s="40" t="s">
        <v>3</v>
      </c>
      <c r="E922" s="41">
        <v>63</v>
      </c>
      <c r="F922" s="41">
        <v>23</v>
      </c>
      <c r="G922" s="41">
        <v>10</v>
      </c>
      <c r="H922" s="41">
        <v>35</v>
      </c>
      <c r="I922" s="41">
        <v>14</v>
      </c>
      <c r="J922" s="41">
        <v>18</v>
      </c>
      <c r="K922" s="41">
        <v>15</v>
      </c>
      <c r="L922" s="52">
        <v>753</v>
      </c>
    </row>
    <row r="923" spans="1:20" x14ac:dyDescent="0.25">
      <c r="A923" s="68" t="s">
        <v>556</v>
      </c>
      <c r="B923" s="42" t="s">
        <v>451</v>
      </c>
      <c r="C923" s="42" t="s">
        <v>273</v>
      </c>
      <c r="D923" s="42" t="s">
        <v>3</v>
      </c>
      <c r="E923" s="43">
        <v>57</v>
      </c>
      <c r="F923" s="43">
        <v>23</v>
      </c>
      <c r="G923" s="43">
        <v>14</v>
      </c>
      <c r="H923" s="43">
        <v>113</v>
      </c>
      <c r="I923" s="43">
        <v>21</v>
      </c>
      <c r="J923" s="43">
        <v>46</v>
      </c>
      <c r="K923" s="43">
        <v>5350</v>
      </c>
      <c r="L923" s="53">
        <v>900</v>
      </c>
    </row>
    <row r="924" spans="1:20" x14ac:dyDescent="0.25">
      <c r="A924" s="67" t="s">
        <v>560</v>
      </c>
      <c r="B924" s="40" t="s">
        <v>451</v>
      </c>
      <c r="C924" s="40" t="s">
        <v>273</v>
      </c>
      <c r="D924" s="40" t="s">
        <v>3</v>
      </c>
      <c r="E924" s="41">
        <v>73</v>
      </c>
      <c r="F924" s="41">
        <v>23</v>
      </c>
      <c r="G924" s="41">
        <v>44</v>
      </c>
      <c r="H924" s="41">
        <v>209</v>
      </c>
      <c r="I924" s="41">
        <v>40</v>
      </c>
      <c r="J924" s="41">
        <v>20</v>
      </c>
      <c r="K924" s="41">
        <v>8028</v>
      </c>
      <c r="L924" s="52">
        <v>1020</v>
      </c>
    </row>
    <row r="925" spans="1:20" x14ac:dyDescent="0.25">
      <c r="A925" s="67" t="s">
        <v>568</v>
      </c>
      <c r="B925" s="40" t="s">
        <v>451</v>
      </c>
      <c r="C925" s="40" t="s">
        <v>273</v>
      </c>
      <c r="D925" s="40" t="s">
        <v>3</v>
      </c>
      <c r="E925" s="41">
        <v>68</v>
      </c>
      <c r="F925" s="41">
        <v>22</v>
      </c>
      <c r="G925" s="41">
        <v>15</v>
      </c>
      <c r="H925" s="41">
        <v>161</v>
      </c>
      <c r="I925" s="41">
        <v>39</v>
      </c>
      <c r="J925" s="41">
        <v>18</v>
      </c>
      <c r="K925" s="41">
        <v>6531</v>
      </c>
      <c r="L925" s="52">
        <v>923</v>
      </c>
    </row>
    <row r="926" spans="1:20" x14ac:dyDescent="0.25">
      <c r="A926" s="68" t="s">
        <v>574</v>
      </c>
      <c r="B926" s="42" t="s">
        <v>451</v>
      </c>
      <c r="C926" s="42" t="s">
        <v>273</v>
      </c>
      <c r="D926" s="42" t="s">
        <v>3</v>
      </c>
      <c r="E926" s="43">
        <v>75</v>
      </c>
      <c r="F926" s="43">
        <v>21</v>
      </c>
      <c r="G926" s="43">
        <v>47</v>
      </c>
      <c r="H926" s="43">
        <v>177</v>
      </c>
      <c r="I926" s="43">
        <v>38</v>
      </c>
      <c r="J926" s="43">
        <v>23</v>
      </c>
      <c r="K926" s="43">
        <v>7462</v>
      </c>
      <c r="L926" s="53">
        <v>952</v>
      </c>
      <c r="M926"/>
      <c r="N926" s="26"/>
      <c r="O926" s="26"/>
      <c r="P926" s="26"/>
      <c r="Q926" s="26"/>
      <c r="R926" s="26"/>
      <c r="S926" s="26"/>
      <c r="T926" s="26"/>
    </row>
    <row r="927" spans="1:20" x14ac:dyDescent="0.25">
      <c r="A927" s="67" t="s">
        <v>365</v>
      </c>
      <c r="B927" s="40" t="s">
        <v>37</v>
      </c>
      <c r="C927" s="40" t="s">
        <v>273</v>
      </c>
      <c r="D927" s="40" t="s">
        <v>3</v>
      </c>
      <c r="E927" s="41">
        <v>30</v>
      </c>
      <c r="F927" s="41">
        <v>20</v>
      </c>
      <c r="G927" s="41">
        <v>2</v>
      </c>
      <c r="H927" s="41">
        <v>17</v>
      </c>
      <c r="I927" s="41">
        <v>11</v>
      </c>
      <c r="J927" s="41">
        <v>15</v>
      </c>
      <c r="K927" s="41">
        <v>46</v>
      </c>
      <c r="L927" s="52">
        <v>470</v>
      </c>
    </row>
    <row r="928" spans="1:20" x14ac:dyDescent="0.25">
      <c r="A928" s="67" t="s">
        <v>582</v>
      </c>
      <c r="B928" s="40" t="s">
        <v>451</v>
      </c>
      <c r="C928" s="40" t="s">
        <v>273</v>
      </c>
      <c r="D928" s="40" t="s">
        <v>3</v>
      </c>
      <c r="E928" s="41">
        <v>80</v>
      </c>
      <c r="F928" s="41">
        <v>20</v>
      </c>
      <c r="G928" s="41">
        <v>74</v>
      </c>
      <c r="H928" s="41">
        <v>305</v>
      </c>
      <c r="I928" s="41">
        <v>24</v>
      </c>
      <c r="J928" s="41">
        <v>37</v>
      </c>
      <c r="K928" s="41">
        <v>0</v>
      </c>
      <c r="L928" s="52">
        <v>870</v>
      </c>
    </row>
    <row r="929" spans="1:20" x14ac:dyDescent="0.25">
      <c r="A929" s="67" t="s">
        <v>584</v>
      </c>
      <c r="B929" s="40" t="s">
        <v>451</v>
      </c>
      <c r="C929" s="40" t="s">
        <v>273</v>
      </c>
      <c r="D929" s="40" t="s">
        <v>3</v>
      </c>
      <c r="E929" s="41">
        <v>66</v>
      </c>
      <c r="F929" s="41">
        <v>20</v>
      </c>
      <c r="G929" s="41">
        <v>26</v>
      </c>
      <c r="H929" s="41">
        <v>120</v>
      </c>
      <c r="I929" s="41">
        <v>47</v>
      </c>
      <c r="J929" s="41">
        <v>25</v>
      </c>
      <c r="K929" s="41">
        <v>6842</v>
      </c>
      <c r="L929" s="52">
        <v>1038</v>
      </c>
    </row>
    <row r="930" spans="1:20" x14ac:dyDescent="0.25">
      <c r="A930" s="67" t="s">
        <v>47</v>
      </c>
      <c r="B930" s="40" t="s">
        <v>37</v>
      </c>
      <c r="C930" s="40" t="s">
        <v>273</v>
      </c>
      <c r="D930" s="40" t="s">
        <v>3</v>
      </c>
      <c r="E930" s="41">
        <v>70</v>
      </c>
      <c r="F930" s="41">
        <v>20</v>
      </c>
      <c r="G930" s="41">
        <v>31</v>
      </c>
      <c r="H930" s="41">
        <v>140</v>
      </c>
      <c r="I930" s="41">
        <v>30</v>
      </c>
      <c r="J930" s="41">
        <v>33</v>
      </c>
      <c r="K930" s="41">
        <v>719</v>
      </c>
      <c r="L930" s="52">
        <v>913</v>
      </c>
    </row>
    <row r="931" spans="1:20" x14ac:dyDescent="0.25">
      <c r="A931" s="67" t="s">
        <v>596</v>
      </c>
      <c r="B931" s="40" t="s">
        <v>451</v>
      </c>
      <c r="C931" s="40" t="s">
        <v>273</v>
      </c>
      <c r="D931" s="40" t="s">
        <v>3</v>
      </c>
      <c r="E931" s="41">
        <v>76</v>
      </c>
      <c r="F931" s="41">
        <v>19</v>
      </c>
      <c r="G931" s="41">
        <v>51</v>
      </c>
      <c r="H931" s="41">
        <v>247</v>
      </c>
      <c r="I931" s="41">
        <v>38</v>
      </c>
      <c r="J931" s="41">
        <v>21</v>
      </c>
      <c r="K931" s="41">
        <v>6604</v>
      </c>
      <c r="L931" s="52">
        <v>1022</v>
      </c>
      <c r="M931"/>
      <c r="N931" s="26"/>
      <c r="O931" s="26"/>
      <c r="P931" s="26"/>
      <c r="Q931" s="26"/>
      <c r="R931" s="26"/>
      <c r="S931" s="26"/>
      <c r="T931" s="26"/>
    </row>
    <row r="932" spans="1:20" x14ac:dyDescent="0.25">
      <c r="A932" s="68" t="s">
        <v>597</v>
      </c>
      <c r="B932" s="42" t="s">
        <v>451</v>
      </c>
      <c r="C932" s="42" t="s">
        <v>273</v>
      </c>
      <c r="D932" s="42" t="s">
        <v>3</v>
      </c>
      <c r="E932" s="43">
        <v>76</v>
      </c>
      <c r="F932" s="43">
        <v>19</v>
      </c>
      <c r="G932" s="43">
        <v>56</v>
      </c>
      <c r="H932" s="43">
        <v>200</v>
      </c>
      <c r="I932" s="43">
        <v>36</v>
      </c>
      <c r="J932" s="43">
        <v>23</v>
      </c>
      <c r="K932" s="43">
        <v>7773</v>
      </c>
      <c r="L932" s="53">
        <v>800</v>
      </c>
    </row>
    <row r="933" spans="1:20" x14ac:dyDescent="0.25">
      <c r="A933" s="68" t="s">
        <v>69</v>
      </c>
      <c r="B933" s="42" t="s">
        <v>33</v>
      </c>
      <c r="C933" s="42" t="s">
        <v>273</v>
      </c>
      <c r="D933" s="42" t="s">
        <v>3</v>
      </c>
      <c r="E933" s="43">
        <v>63</v>
      </c>
      <c r="F933" s="43">
        <v>19</v>
      </c>
      <c r="G933" s="43">
        <v>28</v>
      </c>
      <c r="H933" s="43">
        <v>46</v>
      </c>
      <c r="I933" s="43">
        <v>19</v>
      </c>
      <c r="J933" s="43">
        <v>11</v>
      </c>
      <c r="K933" s="43">
        <v>61</v>
      </c>
      <c r="L933" s="53">
        <v>942</v>
      </c>
    </row>
    <row r="934" spans="1:20" x14ac:dyDescent="0.25">
      <c r="A934" s="68" t="s">
        <v>609</v>
      </c>
      <c r="B934" s="42" t="s">
        <v>451</v>
      </c>
      <c r="C934" s="42" t="s">
        <v>273</v>
      </c>
      <c r="D934" s="42" t="s">
        <v>3</v>
      </c>
      <c r="E934" s="43">
        <v>47</v>
      </c>
      <c r="F934" s="43">
        <v>18</v>
      </c>
      <c r="G934" s="43">
        <v>12</v>
      </c>
      <c r="H934" s="43">
        <v>33</v>
      </c>
      <c r="I934" s="43">
        <v>17</v>
      </c>
      <c r="J934" s="43">
        <v>25</v>
      </c>
      <c r="K934" s="43">
        <v>1</v>
      </c>
      <c r="L934" s="53">
        <v>601</v>
      </c>
      <c r="M934"/>
      <c r="N934" s="26"/>
      <c r="O934" s="26"/>
      <c r="P934" s="26"/>
      <c r="Q934" s="26"/>
      <c r="R934" s="26"/>
      <c r="S934" s="26"/>
      <c r="T934" s="26"/>
    </row>
    <row r="935" spans="1:20" x14ac:dyDescent="0.25">
      <c r="A935" s="67" t="s">
        <v>299</v>
      </c>
      <c r="B935" s="40" t="s">
        <v>37</v>
      </c>
      <c r="C935" s="40" t="s">
        <v>273</v>
      </c>
      <c r="D935" s="40" t="s">
        <v>3</v>
      </c>
      <c r="E935" s="41">
        <v>71</v>
      </c>
      <c r="F935" s="41">
        <v>18</v>
      </c>
      <c r="G935" s="41">
        <v>27</v>
      </c>
      <c r="H935" s="41">
        <v>124</v>
      </c>
      <c r="I935" s="41">
        <v>19</v>
      </c>
      <c r="J935" s="41">
        <v>12</v>
      </c>
      <c r="K935" s="41">
        <v>47</v>
      </c>
      <c r="L935" s="52">
        <v>935</v>
      </c>
      <c r="M935"/>
      <c r="N935" s="26"/>
      <c r="O935" s="26"/>
      <c r="P935" s="26"/>
      <c r="Q935" s="26"/>
      <c r="R935" s="26"/>
      <c r="S935" s="26"/>
      <c r="T935" s="26"/>
    </row>
    <row r="936" spans="1:20" x14ac:dyDescent="0.25">
      <c r="A936" s="67" t="s">
        <v>624</v>
      </c>
      <c r="B936" s="40" t="s">
        <v>451</v>
      </c>
      <c r="C936" s="40" t="s">
        <v>273</v>
      </c>
      <c r="D936" s="40" t="s">
        <v>3</v>
      </c>
      <c r="E936" s="41">
        <v>52</v>
      </c>
      <c r="F936" s="41">
        <v>17</v>
      </c>
      <c r="G936" s="41">
        <v>14</v>
      </c>
      <c r="H936" s="41">
        <v>89</v>
      </c>
      <c r="I936" s="41">
        <v>25</v>
      </c>
      <c r="J936" s="41">
        <v>22</v>
      </c>
      <c r="K936" s="41">
        <v>3180</v>
      </c>
      <c r="L936" s="52">
        <v>579</v>
      </c>
      <c r="M936"/>
      <c r="N936" s="26"/>
      <c r="O936" s="26"/>
      <c r="P936" s="26"/>
      <c r="Q936" s="26"/>
      <c r="R936" s="26"/>
      <c r="S936" s="26"/>
      <c r="T936" s="26"/>
    </row>
    <row r="937" spans="1:20" x14ac:dyDescent="0.25">
      <c r="A937" s="67" t="s">
        <v>312</v>
      </c>
      <c r="B937" s="40" t="s">
        <v>31</v>
      </c>
      <c r="C937" s="40" t="s">
        <v>273</v>
      </c>
      <c r="D937" s="40" t="s">
        <v>3</v>
      </c>
      <c r="E937" s="41">
        <v>49</v>
      </c>
      <c r="F937" s="41">
        <v>17</v>
      </c>
      <c r="G937" s="41">
        <v>27</v>
      </c>
      <c r="H937" s="41">
        <v>67</v>
      </c>
      <c r="I937" s="41">
        <v>34</v>
      </c>
      <c r="J937" s="41">
        <v>12</v>
      </c>
      <c r="K937" s="41">
        <v>4260</v>
      </c>
      <c r="L937" s="52">
        <v>778</v>
      </c>
    </row>
    <row r="938" spans="1:20" x14ac:dyDescent="0.25">
      <c r="A938" s="67" t="s">
        <v>634</v>
      </c>
      <c r="B938" s="40" t="s">
        <v>451</v>
      </c>
      <c r="C938" s="40" t="s">
        <v>273</v>
      </c>
      <c r="D938" s="40" t="s">
        <v>3</v>
      </c>
      <c r="E938" s="41">
        <v>41</v>
      </c>
      <c r="F938" s="41">
        <v>16</v>
      </c>
      <c r="G938" s="41">
        <v>8</v>
      </c>
      <c r="H938" s="41">
        <v>28</v>
      </c>
      <c r="I938" s="41">
        <v>15</v>
      </c>
      <c r="J938" s="41">
        <v>31</v>
      </c>
      <c r="K938" s="41">
        <v>5800</v>
      </c>
      <c r="L938" s="52">
        <v>590</v>
      </c>
    </row>
    <row r="939" spans="1:20" x14ac:dyDescent="0.25">
      <c r="A939" s="67" t="s">
        <v>636</v>
      </c>
      <c r="B939" s="40" t="s">
        <v>451</v>
      </c>
      <c r="C939" s="40" t="s">
        <v>273</v>
      </c>
      <c r="D939" s="40" t="s">
        <v>3</v>
      </c>
      <c r="E939" s="41">
        <v>82</v>
      </c>
      <c r="F939" s="41">
        <v>16</v>
      </c>
      <c r="G939" s="41">
        <v>76</v>
      </c>
      <c r="H939" s="41">
        <v>125</v>
      </c>
      <c r="I939" s="41">
        <v>68</v>
      </c>
      <c r="J939" s="41">
        <v>35</v>
      </c>
      <c r="K939" s="41">
        <v>7087</v>
      </c>
      <c r="L939" s="52">
        <v>903</v>
      </c>
    </row>
    <row r="940" spans="1:20" x14ac:dyDescent="0.25">
      <c r="A940" s="67" t="s">
        <v>675</v>
      </c>
      <c r="B940" s="40" t="s">
        <v>451</v>
      </c>
      <c r="C940" s="40" t="s">
        <v>273</v>
      </c>
      <c r="D940" s="40" t="s">
        <v>3</v>
      </c>
      <c r="E940" s="41">
        <v>57</v>
      </c>
      <c r="F940" s="41">
        <v>13</v>
      </c>
      <c r="G940" s="41">
        <v>18</v>
      </c>
      <c r="H940" s="41">
        <v>50</v>
      </c>
      <c r="I940" s="41">
        <v>19</v>
      </c>
      <c r="J940" s="41">
        <v>15</v>
      </c>
      <c r="K940" s="41">
        <v>135</v>
      </c>
      <c r="L940" s="52">
        <v>699</v>
      </c>
    </row>
    <row r="941" spans="1:20" x14ac:dyDescent="0.25">
      <c r="A941" s="68" t="s">
        <v>678</v>
      </c>
      <c r="B941" s="42" t="s">
        <v>451</v>
      </c>
      <c r="C941" s="42" t="s">
        <v>273</v>
      </c>
      <c r="D941" s="42" t="s">
        <v>3</v>
      </c>
      <c r="E941" s="43">
        <v>32</v>
      </c>
      <c r="F941" s="43">
        <v>13</v>
      </c>
      <c r="G941" s="43">
        <v>2</v>
      </c>
      <c r="H941" s="43">
        <v>4</v>
      </c>
      <c r="I941" s="43">
        <v>12</v>
      </c>
      <c r="J941" s="43">
        <v>14</v>
      </c>
      <c r="K941" s="43">
        <v>75</v>
      </c>
      <c r="L941" s="53">
        <v>446</v>
      </c>
    </row>
    <row r="942" spans="1:20" x14ac:dyDescent="0.25">
      <c r="A942" s="68" t="s">
        <v>687</v>
      </c>
      <c r="B942" s="42" t="s">
        <v>451</v>
      </c>
      <c r="C942" s="42" t="s">
        <v>273</v>
      </c>
      <c r="D942" s="42" t="s">
        <v>3</v>
      </c>
      <c r="E942" s="43">
        <v>50</v>
      </c>
      <c r="F942" s="43">
        <v>12</v>
      </c>
      <c r="G942" s="43">
        <v>8</v>
      </c>
      <c r="H942" s="43">
        <v>79</v>
      </c>
      <c r="I942" s="43">
        <v>19</v>
      </c>
      <c r="J942" s="43">
        <v>17</v>
      </c>
      <c r="K942" s="43">
        <v>810</v>
      </c>
      <c r="L942" s="53">
        <v>569</v>
      </c>
    </row>
    <row r="943" spans="1:20" x14ac:dyDescent="0.25">
      <c r="A943" s="68" t="s">
        <v>700</v>
      </c>
      <c r="B943" s="42" t="s">
        <v>451</v>
      </c>
      <c r="C943" s="42" t="s">
        <v>273</v>
      </c>
      <c r="D943" s="42" t="s">
        <v>3</v>
      </c>
      <c r="E943" s="43">
        <v>33</v>
      </c>
      <c r="F943" s="43">
        <v>11</v>
      </c>
      <c r="G943" s="43">
        <v>9</v>
      </c>
      <c r="H943" s="43">
        <v>17</v>
      </c>
      <c r="I943" s="43">
        <v>19</v>
      </c>
      <c r="J943" s="43">
        <v>4</v>
      </c>
      <c r="K943" s="43">
        <v>0</v>
      </c>
      <c r="L943" s="53">
        <v>367</v>
      </c>
    </row>
    <row r="944" spans="1:20" x14ac:dyDescent="0.25">
      <c r="A944" s="68" t="s">
        <v>703</v>
      </c>
      <c r="B944" s="42" t="s">
        <v>451</v>
      </c>
      <c r="C944" s="42" t="s">
        <v>273</v>
      </c>
      <c r="D944" s="42" t="s">
        <v>3</v>
      </c>
      <c r="E944" s="43">
        <v>51</v>
      </c>
      <c r="F944" s="43">
        <v>11</v>
      </c>
      <c r="G944" s="43">
        <v>19</v>
      </c>
      <c r="H944" s="43">
        <v>88</v>
      </c>
      <c r="I944" s="43">
        <v>21</v>
      </c>
      <c r="J944" s="43">
        <v>9</v>
      </c>
      <c r="K944" s="43">
        <v>3966</v>
      </c>
      <c r="L944" s="53">
        <v>601</v>
      </c>
    </row>
    <row r="945" spans="1:20" x14ac:dyDescent="0.25">
      <c r="A945" s="68" t="s">
        <v>387</v>
      </c>
      <c r="B945" s="42" t="s">
        <v>41</v>
      </c>
      <c r="C945" s="42" t="s">
        <v>273</v>
      </c>
      <c r="D945" s="42" t="s">
        <v>3</v>
      </c>
      <c r="E945" s="43">
        <v>50</v>
      </c>
      <c r="F945" s="43">
        <v>11</v>
      </c>
      <c r="G945" s="43">
        <v>4</v>
      </c>
      <c r="H945" s="43">
        <v>57</v>
      </c>
      <c r="I945" s="43">
        <v>7</v>
      </c>
      <c r="J945" s="43">
        <v>22</v>
      </c>
      <c r="K945" s="43">
        <v>7</v>
      </c>
      <c r="L945" s="53">
        <v>567</v>
      </c>
    </row>
    <row r="946" spans="1:20" x14ac:dyDescent="0.25">
      <c r="A946" s="68" t="s">
        <v>712</v>
      </c>
      <c r="B946" s="42" t="s">
        <v>451</v>
      </c>
      <c r="C946" s="42" t="s">
        <v>273</v>
      </c>
      <c r="D946" s="42" t="s">
        <v>3</v>
      </c>
      <c r="E946" s="43">
        <v>67</v>
      </c>
      <c r="F946" s="43">
        <v>11</v>
      </c>
      <c r="G946" s="43">
        <v>8</v>
      </c>
      <c r="H946" s="43">
        <v>69</v>
      </c>
      <c r="I946" s="43">
        <v>44</v>
      </c>
      <c r="J946" s="43">
        <v>35</v>
      </c>
      <c r="K946" s="43">
        <v>5332</v>
      </c>
      <c r="L946" s="53">
        <v>847</v>
      </c>
    </row>
    <row r="947" spans="1:20" x14ac:dyDescent="0.25">
      <c r="A947" s="67" t="s">
        <v>430</v>
      </c>
      <c r="B947" s="40" t="s">
        <v>33</v>
      </c>
      <c r="C947" s="40" t="s">
        <v>273</v>
      </c>
      <c r="D947" s="40" t="s">
        <v>3</v>
      </c>
      <c r="E947" s="41">
        <v>31</v>
      </c>
      <c r="F947" s="41">
        <v>10</v>
      </c>
      <c r="G947" s="41">
        <v>27</v>
      </c>
      <c r="H947" s="41">
        <v>21</v>
      </c>
      <c r="I947" s="41">
        <v>14</v>
      </c>
      <c r="J947" s="41">
        <v>12</v>
      </c>
      <c r="K947" s="41">
        <v>18</v>
      </c>
      <c r="L947" s="52">
        <v>460</v>
      </c>
    </row>
    <row r="948" spans="1:20" x14ac:dyDescent="0.25">
      <c r="A948" s="67" t="s">
        <v>389</v>
      </c>
      <c r="B948" s="40" t="s">
        <v>41</v>
      </c>
      <c r="C948" s="40" t="s">
        <v>273</v>
      </c>
      <c r="D948" s="40" t="s">
        <v>3</v>
      </c>
      <c r="E948" s="41">
        <v>57</v>
      </c>
      <c r="F948" s="41">
        <v>10</v>
      </c>
      <c r="G948" s="41">
        <v>0</v>
      </c>
      <c r="H948" s="41">
        <v>71</v>
      </c>
      <c r="I948" s="41">
        <v>32</v>
      </c>
      <c r="J948" s="41">
        <v>24</v>
      </c>
      <c r="K948" s="41">
        <v>1029</v>
      </c>
      <c r="L948" s="52">
        <v>679</v>
      </c>
      <c r="M948"/>
      <c r="N948" s="26"/>
      <c r="O948" s="26"/>
      <c r="P948" s="26"/>
      <c r="Q948" s="26"/>
      <c r="R948" s="26"/>
      <c r="S948" s="26"/>
      <c r="T948" s="26"/>
    </row>
    <row r="949" spans="1:20" x14ac:dyDescent="0.25">
      <c r="A949" s="67" t="s">
        <v>731</v>
      </c>
      <c r="B949" s="40" t="s">
        <v>451</v>
      </c>
      <c r="C949" s="40" t="s">
        <v>273</v>
      </c>
      <c r="D949" s="40" t="s">
        <v>3</v>
      </c>
      <c r="E949" s="41">
        <v>52</v>
      </c>
      <c r="F949" s="41">
        <v>9</v>
      </c>
      <c r="G949" s="41">
        <v>18</v>
      </c>
      <c r="H949" s="41">
        <v>105</v>
      </c>
      <c r="I949" s="41">
        <v>30</v>
      </c>
      <c r="J949" s="41">
        <v>11</v>
      </c>
      <c r="K949" s="41">
        <v>2272</v>
      </c>
      <c r="L949" s="52">
        <v>582</v>
      </c>
    </row>
    <row r="950" spans="1:20" x14ac:dyDescent="0.25">
      <c r="A950" s="68" t="s">
        <v>732</v>
      </c>
      <c r="B950" s="42" t="s">
        <v>451</v>
      </c>
      <c r="C950" s="42" t="s">
        <v>273</v>
      </c>
      <c r="D950" s="42" t="s">
        <v>3</v>
      </c>
      <c r="E950" s="43">
        <v>36</v>
      </c>
      <c r="F950" s="43">
        <v>9</v>
      </c>
      <c r="G950" s="43">
        <v>10</v>
      </c>
      <c r="H950" s="43">
        <v>48</v>
      </c>
      <c r="I950" s="43">
        <v>41</v>
      </c>
      <c r="J950" s="43">
        <v>8</v>
      </c>
      <c r="K950" s="43">
        <v>2174</v>
      </c>
      <c r="L950" s="53">
        <v>457</v>
      </c>
      <c r="M950"/>
      <c r="N950" s="26"/>
      <c r="O950" s="26"/>
      <c r="P950" s="26"/>
      <c r="Q950" s="26"/>
      <c r="R950" s="26"/>
      <c r="S950" s="26"/>
      <c r="T950" s="26"/>
    </row>
    <row r="951" spans="1:20" x14ac:dyDescent="0.25">
      <c r="A951" s="67" t="s">
        <v>251</v>
      </c>
      <c r="B951" s="40" t="s">
        <v>37</v>
      </c>
      <c r="C951" s="40" t="s">
        <v>273</v>
      </c>
      <c r="D951" s="40" t="s">
        <v>3</v>
      </c>
      <c r="E951" s="41">
        <v>46</v>
      </c>
      <c r="F951" s="41">
        <v>9</v>
      </c>
      <c r="G951" s="41">
        <v>16</v>
      </c>
      <c r="H951" s="41">
        <v>46</v>
      </c>
      <c r="I951" s="41">
        <v>26</v>
      </c>
      <c r="J951" s="41">
        <v>20</v>
      </c>
      <c r="K951" s="41">
        <v>86</v>
      </c>
      <c r="L951" s="52">
        <v>550</v>
      </c>
    </row>
    <row r="952" spans="1:20" x14ac:dyDescent="0.25">
      <c r="A952" s="68" t="s">
        <v>735</v>
      </c>
      <c r="B952" s="42" t="s">
        <v>451</v>
      </c>
      <c r="C952" s="42" t="s">
        <v>273</v>
      </c>
      <c r="D952" s="42" t="s">
        <v>3</v>
      </c>
      <c r="E952" s="43">
        <v>20</v>
      </c>
      <c r="F952" s="43">
        <v>9</v>
      </c>
      <c r="G952" s="43">
        <v>6</v>
      </c>
      <c r="H952" s="43">
        <v>17</v>
      </c>
      <c r="I952" s="43">
        <v>21</v>
      </c>
      <c r="J952" s="43">
        <v>7</v>
      </c>
      <c r="K952" s="43">
        <v>0</v>
      </c>
      <c r="L952" s="53">
        <v>268</v>
      </c>
    </row>
    <row r="953" spans="1:20" x14ac:dyDescent="0.25">
      <c r="A953" s="67" t="s">
        <v>745</v>
      </c>
      <c r="B953" s="40" t="s">
        <v>451</v>
      </c>
      <c r="C953" s="40" t="s">
        <v>273</v>
      </c>
      <c r="D953" s="40" t="s">
        <v>3</v>
      </c>
      <c r="E953" s="41">
        <v>34</v>
      </c>
      <c r="F953" s="41">
        <v>8</v>
      </c>
      <c r="G953" s="41">
        <v>20</v>
      </c>
      <c r="H953" s="41">
        <v>45</v>
      </c>
      <c r="I953" s="41">
        <v>10</v>
      </c>
      <c r="J953" s="41">
        <v>12</v>
      </c>
      <c r="K953" s="41">
        <v>712</v>
      </c>
      <c r="L953" s="52">
        <v>321</v>
      </c>
    </row>
    <row r="954" spans="1:20" x14ac:dyDescent="0.25">
      <c r="A954" s="68" t="s">
        <v>746</v>
      </c>
      <c r="B954" s="42" t="s">
        <v>451</v>
      </c>
      <c r="C954" s="42" t="s">
        <v>273</v>
      </c>
      <c r="D954" s="42" t="s">
        <v>3</v>
      </c>
      <c r="E954" s="43">
        <v>54</v>
      </c>
      <c r="F954" s="43">
        <v>8</v>
      </c>
      <c r="G954" s="43">
        <v>15</v>
      </c>
      <c r="H954" s="43">
        <v>78</v>
      </c>
      <c r="I954" s="43">
        <v>36</v>
      </c>
      <c r="J954" s="43">
        <v>7</v>
      </c>
      <c r="K954" s="43">
        <v>5388</v>
      </c>
      <c r="L954" s="53">
        <v>586</v>
      </c>
      <c r="M954"/>
      <c r="N954" s="26"/>
      <c r="O954" s="26"/>
      <c r="P954" s="26"/>
      <c r="Q954" s="26"/>
      <c r="R954" s="26"/>
      <c r="S954" s="26"/>
      <c r="T954" s="26"/>
    </row>
    <row r="955" spans="1:20" x14ac:dyDescent="0.25">
      <c r="A955" s="68" t="s">
        <v>747</v>
      </c>
      <c r="B955" s="42" t="s">
        <v>451</v>
      </c>
      <c r="C955" s="42" t="s">
        <v>273</v>
      </c>
      <c r="D955" s="42" t="s">
        <v>3</v>
      </c>
      <c r="E955" s="43">
        <v>41</v>
      </c>
      <c r="F955" s="43">
        <v>8</v>
      </c>
      <c r="G955" s="43">
        <v>28</v>
      </c>
      <c r="H955" s="43">
        <v>95</v>
      </c>
      <c r="I955" s="43">
        <v>21</v>
      </c>
      <c r="J955" s="43">
        <v>17</v>
      </c>
      <c r="K955" s="43">
        <v>49</v>
      </c>
      <c r="L955" s="53">
        <v>522</v>
      </c>
      <c r="M955"/>
      <c r="N955" s="26"/>
      <c r="O955" s="26"/>
      <c r="P955" s="26"/>
      <c r="Q955" s="26"/>
      <c r="R955" s="26"/>
      <c r="S955" s="26"/>
      <c r="T955" s="26"/>
    </row>
    <row r="956" spans="1:20" x14ac:dyDescent="0.25">
      <c r="A956" s="67" t="s">
        <v>750</v>
      </c>
      <c r="B956" s="40" t="s">
        <v>451</v>
      </c>
      <c r="C956" s="40" t="s">
        <v>273</v>
      </c>
      <c r="D956" s="40" t="s">
        <v>3</v>
      </c>
      <c r="E956" s="41">
        <v>56</v>
      </c>
      <c r="F956" s="41">
        <v>8</v>
      </c>
      <c r="G956" s="41">
        <v>29</v>
      </c>
      <c r="H956" s="41">
        <v>99</v>
      </c>
      <c r="I956" s="41">
        <v>16</v>
      </c>
      <c r="J956" s="41">
        <v>16</v>
      </c>
      <c r="K956" s="41">
        <v>767</v>
      </c>
      <c r="L956" s="52">
        <v>514</v>
      </c>
    </row>
    <row r="957" spans="1:20" x14ac:dyDescent="0.25">
      <c r="A957" s="67" t="s">
        <v>754</v>
      </c>
      <c r="B957" s="40" t="s">
        <v>451</v>
      </c>
      <c r="C957" s="40" t="s">
        <v>273</v>
      </c>
      <c r="D957" s="40" t="s">
        <v>3</v>
      </c>
      <c r="E957" s="41">
        <v>37</v>
      </c>
      <c r="F957" s="41">
        <v>8</v>
      </c>
      <c r="G957" s="41">
        <v>6</v>
      </c>
      <c r="H957" s="41">
        <v>87</v>
      </c>
      <c r="I957" s="41">
        <v>14</v>
      </c>
      <c r="J957" s="41">
        <v>13</v>
      </c>
      <c r="K957" s="41">
        <v>521</v>
      </c>
      <c r="L957" s="52">
        <v>373</v>
      </c>
    </row>
    <row r="958" spans="1:20" x14ac:dyDescent="0.25">
      <c r="A958" s="67" t="s">
        <v>763</v>
      </c>
      <c r="B958" s="40" t="s">
        <v>451</v>
      </c>
      <c r="C958" s="40" t="s">
        <v>273</v>
      </c>
      <c r="D958" s="40" t="s">
        <v>3</v>
      </c>
      <c r="E958" s="41">
        <v>34</v>
      </c>
      <c r="F958" s="41">
        <v>7</v>
      </c>
      <c r="G958" s="41">
        <v>6</v>
      </c>
      <c r="H958" s="41">
        <v>42</v>
      </c>
      <c r="I958" s="41">
        <v>11</v>
      </c>
      <c r="J958" s="41">
        <v>12</v>
      </c>
      <c r="K958" s="41">
        <v>2605</v>
      </c>
      <c r="L958" s="52">
        <v>439</v>
      </c>
    </row>
    <row r="959" spans="1:20" x14ac:dyDescent="0.25">
      <c r="A959" s="68" t="s">
        <v>768</v>
      </c>
      <c r="B959" s="42" t="s">
        <v>451</v>
      </c>
      <c r="C959" s="42" t="s">
        <v>273</v>
      </c>
      <c r="D959" s="42" t="s">
        <v>3</v>
      </c>
      <c r="E959" s="43">
        <v>37</v>
      </c>
      <c r="F959" s="43">
        <v>7</v>
      </c>
      <c r="G959" s="43">
        <v>8</v>
      </c>
      <c r="H959" s="43">
        <v>72</v>
      </c>
      <c r="I959" s="43">
        <v>20</v>
      </c>
      <c r="J959" s="43">
        <v>6</v>
      </c>
      <c r="K959" s="43">
        <v>254</v>
      </c>
      <c r="L959" s="53">
        <v>387</v>
      </c>
      <c r="M959"/>
      <c r="N959" s="26"/>
      <c r="O959" s="26"/>
      <c r="P959" s="26"/>
      <c r="Q959" s="26"/>
      <c r="R959" s="26"/>
      <c r="S959" s="26"/>
      <c r="T959" s="26"/>
    </row>
    <row r="960" spans="1:20" hidden="1" x14ac:dyDescent="0.25">
      <c r="A960" s="68" t="s">
        <v>781</v>
      </c>
      <c r="B960" s="42" t="s">
        <v>451</v>
      </c>
      <c r="C960" s="42" t="s">
        <v>273</v>
      </c>
      <c r="D960" s="42" t="s">
        <v>3</v>
      </c>
      <c r="E960" s="43">
        <v>15</v>
      </c>
      <c r="F960" s="43">
        <v>6</v>
      </c>
      <c r="G960" s="43">
        <v>6</v>
      </c>
      <c r="H960" s="43">
        <v>38</v>
      </c>
      <c r="I960" s="43">
        <v>3</v>
      </c>
      <c r="J960" s="43">
        <v>8</v>
      </c>
      <c r="K960" s="43">
        <v>11</v>
      </c>
      <c r="L960" s="53">
        <v>225</v>
      </c>
    </row>
    <row r="961" spans="1:20" x14ac:dyDescent="0.25">
      <c r="A961" s="67" t="s">
        <v>782</v>
      </c>
      <c r="B961" s="40" t="s">
        <v>451</v>
      </c>
      <c r="C961" s="40" t="s">
        <v>273</v>
      </c>
      <c r="D961" s="40" t="s">
        <v>3</v>
      </c>
      <c r="E961" s="41">
        <v>53</v>
      </c>
      <c r="F961" s="41">
        <v>6</v>
      </c>
      <c r="G961" s="41">
        <v>57</v>
      </c>
      <c r="H961" s="41">
        <v>126</v>
      </c>
      <c r="I961" s="41">
        <v>13</v>
      </c>
      <c r="J961" s="41">
        <v>7</v>
      </c>
      <c r="K961" s="41">
        <v>73</v>
      </c>
      <c r="L961" s="52">
        <v>509</v>
      </c>
    </row>
    <row r="962" spans="1:20" x14ac:dyDescent="0.25">
      <c r="A962" s="68" t="s">
        <v>796</v>
      </c>
      <c r="B962" s="42" t="s">
        <v>451</v>
      </c>
      <c r="C962" s="42" t="s">
        <v>273</v>
      </c>
      <c r="D962" s="42" t="s">
        <v>3</v>
      </c>
      <c r="E962" s="43">
        <v>30</v>
      </c>
      <c r="F962" s="43">
        <v>6</v>
      </c>
      <c r="G962" s="43">
        <v>4</v>
      </c>
      <c r="H962" s="43">
        <v>35</v>
      </c>
      <c r="I962" s="43">
        <v>4</v>
      </c>
      <c r="J962" s="43">
        <v>3</v>
      </c>
      <c r="K962" s="43">
        <v>0</v>
      </c>
      <c r="L962" s="53">
        <v>276</v>
      </c>
      <c r="M962"/>
      <c r="N962" s="26"/>
      <c r="O962" s="26"/>
      <c r="P962" s="26"/>
      <c r="Q962" s="26"/>
      <c r="R962" s="26"/>
      <c r="S962" s="26"/>
      <c r="T962" s="26"/>
    </row>
    <row r="963" spans="1:20" x14ac:dyDescent="0.25">
      <c r="A963" s="67" t="s">
        <v>801</v>
      </c>
      <c r="B963" s="40" t="s">
        <v>451</v>
      </c>
      <c r="C963" s="40" t="s">
        <v>273</v>
      </c>
      <c r="D963" s="40" t="s">
        <v>3</v>
      </c>
      <c r="E963" s="41">
        <v>40</v>
      </c>
      <c r="F963" s="41">
        <v>6</v>
      </c>
      <c r="G963" s="41">
        <v>6</v>
      </c>
      <c r="H963" s="41">
        <v>45</v>
      </c>
      <c r="I963" s="41">
        <v>21</v>
      </c>
      <c r="J963" s="41">
        <v>12</v>
      </c>
      <c r="K963" s="41">
        <v>4143</v>
      </c>
      <c r="L963" s="52">
        <v>437</v>
      </c>
    </row>
    <row r="964" spans="1:20" x14ac:dyDescent="0.25">
      <c r="A964" s="68" t="s">
        <v>804</v>
      </c>
      <c r="B964" s="42" t="s">
        <v>451</v>
      </c>
      <c r="C964" s="42" t="s">
        <v>273</v>
      </c>
      <c r="D964" s="42" t="s">
        <v>3</v>
      </c>
      <c r="E964" s="43">
        <v>54</v>
      </c>
      <c r="F964" s="43">
        <v>5</v>
      </c>
      <c r="G964" s="43">
        <v>27</v>
      </c>
      <c r="H964" s="43">
        <v>97</v>
      </c>
      <c r="I964" s="43">
        <v>23</v>
      </c>
      <c r="J964" s="43">
        <v>15</v>
      </c>
      <c r="K964" s="43">
        <v>669</v>
      </c>
      <c r="L964" s="53">
        <v>495</v>
      </c>
      <c r="M964"/>
      <c r="N964" s="26"/>
      <c r="O964" s="26"/>
      <c r="P964" s="26"/>
      <c r="Q964" s="26"/>
      <c r="R964" s="26"/>
      <c r="S964" s="26"/>
      <c r="T964" s="26"/>
    </row>
    <row r="965" spans="1:20" x14ac:dyDescent="0.25">
      <c r="A965" s="67" t="s">
        <v>811</v>
      </c>
      <c r="B965" s="40" t="s">
        <v>451</v>
      </c>
      <c r="C965" s="40" t="s">
        <v>273</v>
      </c>
      <c r="D965" s="40" t="s">
        <v>3</v>
      </c>
      <c r="E965" s="41">
        <v>21</v>
      </c>
      <c r="F965" s="41">
        <v>5</v>
      </c>
      <c r="G965" s="41">
        <v>2</v>
      </c>
      <c r="H965" s="41">
        <v>39</v>
      </c>
      <c r="I965" s="41">
        <v>17</v>
      </c>
      <c r="J965" s="41">
        <v>3</v>
      </c>
      <c r="K965" s="41">
        <v>0</v>
      </c>
      <c r="L965" s="52">
        <v>183</v>
      </c>
    </row>
    <row r="966" spans="1:20" x14ac:dyDescent="0.25">
      <c r="A966" s="68" t="s">
        <v>400</v>
      </c>
      <c r="B966" s="42" t="s">
        <v>37</v>
      </c>
      <c r="C966" s="42" t="s">
        <v>273</v>
      </c>
      <c r="D966" s="42" t="s">
        <v>3</v>
      </c>
      <c r="E966" s="43">
        <v>28</v>
      </c>
      <c r="F966" s="43">
        <v>5</v>
      </c>
      <c r="G966" s="43">
        <v>2</v>
      </c>
      <c r="H966" s="43">
        <v>26</v>
      </c>
      <c r="I966" s="43">
        <v>6</v>
      </c>
      <c r="J966" s="43">
        <v>9</v>
      </c>
      <c r="K966" s="43">
        <v>0</v>
      </c>
      <c r="L966" s="53">
        <v>279</v>
      </c>
      <c r="M966"/>
      <c r="N966" s="26"/>
      <c r="O966" s="26"/>
      <c r="P966" s="26"/>
      <c r="Q966" s="26"/>
      <c r="R966" s="26"/>
      <c r="S966" s="26"/>
      <c r="T966" s="26"/>
    </row>
    <row r="967" spans="1:20" x14ac:dyDescent="0.25">
      <c r="A967" s="67" t="s">
        <v>409</v>
      </c>
      <c r="B967" s="40" t="s">
        <v>35</v>
      </c>
      <c r="C967" s="40" t="s">
        <v>273</v>
      </c>
      <c r="D967" s="40" t="s">
        <v>3</v>
      </c>
      <c r="E967" s="41">
        <v>32</v>
      </c>
      <c r="F967" s="41">
        <v>4</v>
      </c>
      <c r="G967" s="41">
        <v>6</v>
      </c>
      <c r="H967" s="41">
        <v>93</v>
      </c>
      <c r="I967" s="41">
        <v>12</v>
      </c>
      <c r="J967" s="41">
        <v>11</v>
      </c>
      <c r="K967" s="41">
        <v>0</v>
      </c>
      <c r="L967" s="52">
        <v>315</v>
      </c>
      <c r="M967"/>
      <c r="N967" s="26"/>
      <c r="O967" s="26"/>
      <c r="P967" s="26"/>
      <c r="Q967" s="26"/>
      <c r="R967" s="26"/>
      <c r="S967" s="26"/>
      <c r="T967" s="26"/>
    </row>
    <row r="968" spans="1:20" hidden="1" x14ac:dyDescent="0.25">
      <c r="A968" s="68" t="s">
        <v>830</v>
      </c>
      <c r="B968" s="42" t="s">
        <v>451</v>
      </c>
      <c r="C968" s="42" t="s">
        <v>273</v>
      </c>
      <c r="D968" s="42" t="s">
        <v>3</v>
      </c>
      <c r="E968" s="43">
        <v>12</v>
      </c>
      <c r="F968" s="43">
        <v>4</v>
      </c>
      <c r="G968" s="43">
        <v>0</v>
      </c>
      <c r="H968" s="43">
        <v>0</v>
      </c>
      <c r="I968" s="43">
        <v>5</v>
      </c>
      <c r="J968" s="43">
        <v>1</v>
      </c>
      <c r="K968" s="43">
        <v>0</v>
      </c>
      <c r="L968" s="53">
        <v>150</v>
      </c>
    </row>
    <row r="969" spans="1:20" x14ac:dyDescent="0.25">
      <c r="A969" s="67" t="s">
        <v>831</v>
      </c>
      <c r="B969" s="40" t="s">
        <v>451</v>
      </c>
      <c r="C969" s="40" t="s">
        <v>273</v>
      </c>
      <c r="D969" s="40" t="s">
        <v>3</v>
      </c>
      <c r="E969" s="41">
        <v>22</v>
      </c>
      <c r="F969" s="41">
        <v>4</v>
      </c>
      <c r="G969" s="41">
        <v>59</v>
      </c>
      <c r="H969" s="41">
        <v>78</v>
      </c>
      <c r="I969" s="41">
        <v>8</v>
      </c>
      <c r="J969" s="41">
        <v>2</v>
      </c>
      <c r="K969" s="41">
        <v>5</v>
      </c>
      <c r="L969" s="52">
        <v>162</v>
      </c>
    </row>
    <row r="970" spans="1:20" hidden="1" x14ac:dyDescent="0.25">
      <c r="A970" s="68" t="s">
        <v>395</v>
      </c>
      <c r="B970" s="42" t="s">
        <v>31</v>
      </c>
      <c r="C970" s="42" t="s">
        <v>273</v>
      </c>
      <c r="D970" s="42" t="s">
        <v>3</v>
      </c>
      <c r="E970" s="43">
        <v>17</v>
      </c>
      <c r="F970" s="43">
        <v>4</v>
      </c>
      <c r="G970" s="43">
        <v>2</v>
      </c>
      <c r="H970" s="43">
        <v>6</v>
      </c>
      <c r="I970" s="43">
        <v>5</v>
      </c>
      <c r="J970" s="43">
        <v>9</v>
      </c>
      <c r="K970" s="43">
        <v>0</v>
      </c>
      <c r="L970" s="53">
        <v>200</v>
      </c>
      <c r="M970"/>
      <c r="N970" s="26"/>
      <c r="O970" s="26"/>
      <c r="P970" s="26"/>
      <c r="Q970" s="26"/>
      <c r="R970" s="26"/>
      <c r="S970" s="26"/>
      <c r="T970" s="26"/>
    </row>
    <row r="971" spans="1:20" x14ac:dyDescent="0.25">
      <c r="A971" s="68" t="s">
        <v>399</v>
      </c>
      <c r="B971" s="42" t="s">
        <v>31</v>
      </c>
      <c r="C971" s="42" t="s">
        <v>273</v>
      </c>
      <c r="D971" s="42" t="s">
        <v>3</v>
      </c>
      <c r="E971" s="43">
        <v>21</v>
      </c>
      <c r="F971" s="43">
        <v>4</v>
      </c>
      <c r="G971" s="43">
        <v>0</v>
      </c>
      <c r="H971" s="43">
        <v>23</v>
      </c>
      <c r="I971" s="43">
        <v>9</v>
      </c>
      <c r="J971" s="43">
        <v>2</v>
      </c>
      <c r="K971" s="43">
        <v>57</v>
      </c>
      <c r="L971" s="53">
        <v>228</v>
      </c>
      <c r="M971"/>
      <c r="N971" s="26"/>
      <c r="O971" s="26"/>
      <c r="P971" s="26"/>
      <c r="Q971" s="26"/>
      <c r="R971" s="26"/>
      <c r="S971" s="26"/>
      <c r="T971" s="26"/>
    </row>
    <row r="972" spans="1:20" hidden="1" x14ac:dyDescent="0.25">
      <c r="A972" s="67" t="s">
        <v>845</v>
      </c>
      <c r="B972" s="40" t="s">
        <v>451</v>
      </c>
      <c r="C972" s="40" t="s">
        <v>273</v>
      </c>
      <c r="D972" s="40" t="s">
        <v>3</v>
      </c>
      <c r="E972" s="41">
        <v>7</v>
      </c>
      <c r="F972" s="41">
        <v>3</v>
      </c>
      <c r="G972" s="41">
        <v>10</v>
      </c>
      <c r="H972" s="41">
        <v>24</v>
      </c>
      <c r="I972" s="41">
        <v>1</v>
      </c>
      <c r="J972" s="41">
        <v>1</v>
      </c>
      <c r="K972" s="41">
        <v>0</v>
      </c>
      <c r="L972" s="52">
        <v>89</v>
      </c>
    </row>
    <row r="973" spans="1:20" hidden="1" x14ac:dyDescent="0.25">
      <c r="A973" s="68" t="s">
        <v>405</v>
      </c>
      <c r="B973" s="42" t="s">
        <v>37</v>
      </c>
      <c r="C973" s="42" t="s">
        <v>273</v>
      </c>
      <c r="D973" s="42" t="s">
        <v>3</v>
      </c>
      <c r="E973" s="43">
        <v>16</v>
      </c>
      <c r="F973" s="43">
        <v>3</v>
      </c>
      <c r="G973" s="43">
        <v>4</v>
      </c>
      <c r="H973" s="43">
        <v>2</v>
      </c>
      <c r="I973" s="43">
        <v>3</v>
      </c>
      <c r="J973" s="43">
        <v>3</v>
      </c>
      <c r="K973" s="43">
        <v>0</v>
      </c>
      <c r="L973" s="53">
        <v>155</v>
      </c>
    </row>
    <row r="974" spans="1:20" hidden="1" x14ac:dyDescent="0.25">
      <c r="A974" s="68" t="s">
        <v>438</v>
      </c>
      <c r="B974" s="42" t="s">
        <v>33</v>
      </c>
      <c r="C974" s="42" t="s">
        <v>273</v>
      </c>
      <c r="D974" s="42" t="s">
        <v>3</v>
      </c>
      <c r="E974" s="43">
        <v>9</v>
      </c>
      <c r="F974" s="43">
        <v>3</v>
      </c>
      <c r="G974" s="43">
        <v>0</v>
      </c>
      <c r="H974" s="43">
        <v>6</v>
      </c>
      <c r="I974" s="43">
        <v>3</v>
      </c>
      <c r="J974" s="43">
        <v>5</v>
      </c>
      <c r="K974" s="43">
        <v>0</v>
      </c>
      <c r="L974" s="53">
        <v>138</v>
      </c>
      <c r="M974"/>
      <c r="N974" s="26"/>
      <c r="O974" s="26"/>
      <c r="P974" s="26"/>
      <c r="Q974" s="26"/>
      <c r="R974" s="26"/>
      <c r="S974" s="26"/>
      <c r="T974" s="26"/>
    </row>
    <row r="975" spans="1:20" hidden="1" x14ac:dyDescent="0.25">
      <c r="A975" s="68" t="s">
        <v>403</v>
      </c>
      <c r="B975" s="42" t="s">
        <v>41</v>
      </c>
      <c r="C975" s="42" t="s">
        <v>273</v>
      </c>
      <c r="D975" s="42" t="s">
        <v>3</v>
      </c>
      <c r="E975" s="43">
        <v>4</v>
      </c>
      <c r="F975" s="43">
        <v>2</v>
      </c>
      <c r="G975" s="43">
        <v>0</v>
      </c>
      <c r="H975" s="43">
        <v>4</v>
      </c>
      <c r="I975" s="43">
        <v>2</v>
      </c>
      <c r="J975" s="43">
        <v>3</v>
      </c>
      <c r="K975" s="43">
        <v>0</v>
      </c>
      <c r="L975" s="53">
        <v>53</v>
      </c>
    </row>
    <row r="976" spans="1:20" hidden="1" x14ac:dyDescent="0.25">
      <c r="A976" s="67" t="s">
        <v>305</v>
      </c>
      <c r="B976" s="40" t="s">
        <v>41</v>
      </c>
      <c r="C976" s="40" t="s">
        <v>273</v>
      </c>
      <c r="D976" s="40" t="s">
        <v>3</v>
      </c>
      <c r="E976" s="41">
        <v>10</v>
      </c>
      <c r="F976" s="41">
        <v>2</v>
      </c>
      <c r="G976" s="41">
        <v>6</v>
      </c>
      <c r="H976" s="41">
        <v>0</v>
      </c>
      <c r="I976" s="41">
        <v>3</v>
      </c>
      <c r="J976" s="41">
        <v>3</v>
      </c>
      <c r="K976" s="41">
        <v>0</v>
      </c>
      <c r="L976" s="52">
        <v>145</v>
      </c>
    </row>
    <row r="977" spans="1:20" hidden="1" x14ac:dyDescent="0.25">
      <c r="A977" s="68" t="s">
        <v>319</v>
      </c>
      <c r="B977" s="42" t="s">
        <v>33</v>
      </c>
      <c r="C977" s="42" t="s">
        <v>273</v>
      </c>
      <c r="D977" s="42" t="s">
        <v>3</v>
      </c>
      <c r="E977" s="43">
        <v>17</v>
      </c>
      <c r="F977" s="43">
        <v>2</v>
      </c>
      <c r="G977" s="43">
        <v>2</v>
      </c>
      <c r="H977" s="43">
        <v>18</v>
      </c>
      <c r="I977" s="43">
        <v>11</v>
      </c>
      <c r="J977" s="43">
        <v>3</v>
      </c>
      <c r="K977" s="43">
        <v>408</v>
      </c>
      <c r="L977" s="53">
        <v>222</v>
      </c>
    </row>
    <row r="978" spans="1:20" hidden="1" x14ac:dyDescent="0.25">
      <c r="A978" s="68" t="s">
        <v>872</v>
      </c>
      <c r="B978" s="42" t="s">
        <v>451</v>
      </c>
      <c r="C978" s="42" t="s">
        <v>273</v>
      </c>
      <c r="D978" s="42" t="s">
        <v>3</v>
      </c>
      <c r="E978" s="43">
        <v>12</v>
      </c>
      <c r="F978" s="43">
        <v>2</v>
      </c>
      <c r="G978" s="43">
        <v>12</v>
      </c>
      <c r="H978" s="43">
        <v>10</v>
      </c>
      <c r="I978" s="43">
        <v>4</v>
      </c>
      <c r="J978" s="43">
        <v>1</v>
      </c>
      <c r="K978" s="43">
        <v>3</v>
      </c>
      <c r="L978" s="53">
        <v>88</v>
      </c>
      <c r="M978"/>
      <c r="N978" s="26"/>
      <c r="O978" s="26"/>
      <c r="P978" s="26"/>
      <c r="Q978" s="26"/>
      <c r="R978" s="26"/>
      <c r="S978" s="26"/>
      <c r="T978" s="26"/>
    </row>
    <row r="979" spans="1:20" x14ac:dyDescent="0.25">
      <c r="A979" s="67" t="s">
        <v>880</v>
      </c>
      <c r="B979" s="40" t="s">
        <v>451</v>
      </c>
      <c r="C979" s="40" t="s">
        <v>273</v>
      </c>
      <c r="D979" s="40" t="s">
        <v>3</v>
      </c>
      <c r="E979" s="41">
        <v>34</v>
      </c>
      <c r="F979" s="41">
        <v>2</v>
      </c>
      <c r="G979" s="41">
        <v>23</v>
      </c>
      <c r="H979" s="41">
        <v>67</v>
      </c>
      <c r="I979" s="41">
        <v>27</v>
      </c>
      <c r="J979" s="41">
        <v>3</v>
      </c>
      <c r="K979" s="41">
        <v>1269</v>
      </c>
      <c r="L979" s="52">
        <v>326</v>
      </c>
    </row>
    <row r="980" spans="1:20" hidden="1" x14ac:dyDescent="0.25">
      <c r="A980" s="68" t="s">
        <v>441</v>
      </c>
      <c r="B980" s="42" t="s">
        <v>41</v>
      </c>
      <c r="C980" s="42" t="s">
        <v>273</v>
      </c>
      <c r="D980" s="42" t="s">
        <v>3</v>
      </c>
      <c r="E980" s="43">
        <v>2</v>
      </c>
      <c r="F980" s="43">
        <v>1</v>
      </c>
      <c r="G980" s="43">
        <v>0</v>
      </c>
      <c r="H980" s="43">
        <v>1</v>
      </c>
      <c r="I980" s="43">
        <v>0</v>
      </c>
      <c r="J980" s="43">
        <v>0</v>
      </c>
      <c r="K980" s="43">
        <v>42</v>
      </c>
      <c r="L980" s="53">
        <v>23</v>
      </c>
    </row>
    <row r="981" spans="1:20" hidden="1" x14ac:dyDescent="0.25">
      <c r="A981" s="68" t="s">
        <v>893</v>
      </c>
      <c r="B981" s="42" t="s">
        <v>451</v>
      </c>
      <c r="C981" s="42" t="s">
        <v>273</v>
      </c>
      <c r="D981" s="42" t="s">
        <v>3</v>
      </c>
      <c r="E981" s="43">
        <v>12</v>
      </c>
      <c r="F981" s="43">
        <v>1</v>
      </c>
      <c r="G981" s="43">
        <v>2</v>
      </c>
      <c r="H981" s="43">
        <v>11</v>
      </c>
      <c r="I981" s="43">
        <v>8</v>
      </c>
      <c r="J981" s="43">
        <v>5</v>
      </c>
      <c r="K981" s="43">
        <v>440</v>
      </c>
      <c r="L981" s="53">
        <v>141</v>
      </c>
      <c r="M981"/>
      <c r="N981" s="26"/>
      <c r="O981" s="26"/>
      <c r="P981" s="26"/>
      <c r="Q981" s="26"/>
      <c r="R981" s="26"/>
      <c r="S981" s="26"/>
      <c r="T981" s="26"/>
    </row>
    <row r="982" spans="1:20" hidden="1" x14ac:dyDescent="0.25">
      <c r="A982" s="67" t="s">
        <v>333</v>
      </c>
      <c r="B982" s="40" t="s">
        <v>31</v>
      </c>
      <c r="C982" s="40" t="s">
        <v>273</v>
      </c>
      <c r="D982" s="40" t="s">
        <v>3</v>
      </c>
      <c r="E982" s="41">
        <v>8</v>
      </c>
      <c r="F982" s="41">
        <v>1</v>
      </c>
      <c r="G982" s="41">
        <v>2</v>
      </c>
      <c r="H982" s="41">
        <v>9</v>
      </c>
      <c r="I982" s="41">
        <v>1</v>
      </c>
      <c r="J982" s="41">
        <v>0</v>
      </c>
      <c r="K982" s="41">
        <v>0</v>
      </c>
      <c r="L982" s="52">
        <v>81</v>
      </c>
      <c r="M982"/>
      <c r="N982" s="26"/>
      <c r="O982" s="26"/>
      <c r="P982" s="26"/>
      <c r="Q982" s="26"/>
      <c r="R982" s="26"/>
      <c r="S982" s="26"/>
      <c r="T982" s="26"/>
    </row>
    <row r="983" spans="1:20" hidden="1" x14ac:dyDescent="0.25">
      <c r="A983" s="68" t="s">
        <v>902</v>
      </c>
      <c r="B983" s="42" t="s">
        <v>451</v>
      </c>
      <c r="C983" s="42" t="s">
        <v>273</v>
      </c>
      <c r="D983" s="42" t="s">
        <v>3</v>
      </c>
      <c r="E983" s="43">
        <v>6</v>
      </c>
      <c r="F983" s="43">
        <v>1</v>
      </c>
      <c r="G983" s="43">
        <v>2</v>
      </c>
      <c r="H983" s="43">
        <v>3</v>
      </c>
      <c r="I983" s="43">
        <v>1</v>
      </c>
      <c r="J983" s="43">
        <v>0</v>
      </c>
      <c r="K983" s="43">
        <v>0</v>
      </c>
      <c r="L983" s="53">
        <v>76</v>
      </c>
    </row>
    <row r="984" spans="1:20" hidden="1" x14ac:dyDescent="0.25">
      <c r="A984" s="68" t="s">
        <v>410</v>
      </c>
      <c r="B984" s="42" t="s">
        <v>31</v>
      </c>
      <c r="C984" s="42" t="s">
        <v>273</v>
      </c>
      <c r="D984" s="42" t="s">
        <v>3</v>
      </c>
      <c r="E984" s="43">
        <v>5</v>
      </c>
      <c r="F984" s="43">
        <v>1</v>
      </c>
      <c r="G984" s="43">
        <v>0</v>
      </c>
      <c r="H984" s="43">
        <v>1</v>
      </c>
      <c r="I984" s="43">
        <v>1</v>
      </c>
      <c r="J984" s="43">
        <v>0</v>
      </c>
      <c r="K984" s="43">
        <v>0</v>
      </c>
      <c r="L984" s="53">
        <v>34</v>
      </c>
    </row>
    <row r="985" spans="1:20" hidden="1" x14ac:dyDescent="0.25">
      <c r="A985" s="68" t="s">
        <v>917</v>
      </c>
      <c r="B985" s="42" t="s">
        <v>451</v>
      </c>
      <c r="C985" s="42" t="s">
        <v>273</v>
      </c>
      <c r="D985" s="42" t="s">
        <v>3</v>
      </c>
      <c r="E985" s="43">
        <v>11</v>
      </c>
      <c r="F985" s="43">
        <v>1</v>
      </c>
      <c r="G985" s="43">
        <v>2</v>
      </c>
      <c r="H985" s="43">
        <v>9</v>
      </c>
      <c r="I985" s="43">
        <v>5</v>
      </c>
      <c r="J985" s="43">
        <v>3</v>
      </c>
      <c r="K985" s="43">
        <v>0</v>
      </c>
      <c r="L985" s="53">
        <v>63</v>
      </c>
      <c r="M985"/>
      <c r="N985" s="26"/>
      <c r="O985" s="26"/>
      <c r="P985" s="26"/>
      <c r="Q985" s="26"/>
      <c r="R985" s="26"/>
      <c r="S985" s="26"/>
      <c r="T985" s="26"/>
    </row>
    <row r="986" spans="1:20" hidden="1" x14ac:dyDescent="0.25">
      <c r="A986" s="67" t="s">
        <v>952</v>
      </c>
      <c r="B986" s="40" t="s">
        <v>451</v>
      </c>
      <c r="C986" s="40" t="s">
        <v>273</v>
      </c>
      <c r="D986" s="40" t="s">
        <v>3</v>
      </c>
      <c r="E986" s="41">
        <v>4</v>
      </c>
      <c r="F986" s="41">
        <v>0</v>
      </c>
      <c r="G986" s="41">
        <v>7</v>
      </c>
      <c r="H986" s="41">
        <v>4</v>
      </c>
      <c r="I986" s="41">
        <v>0</v>
      </c>
      <c r="J986" s="41">
        <v>2</v>
      </c>
      <c r="K986" s="41">
        <v>0</v>
      </c>
      <c r="L986" s="52">
        <v>16</v>
      </c>
      <c r="M986"/>
      <c r="N986" s="26"/>
      <c r="O986" s="26"/>
      <c r="P986" s="26"/>
      <c r="Q986" s="26"/>
      <c r="R986" s="26"/>
      <c r="S986" s="26"/>
      <c r="T986" s="26"/>
    </row>
    <row r="987" spans="1:20" hidden="1" x14ac:dyDescent="0.25">
      <c r="A987" s="67" t="s">
        <v>967</v>
      </c>
      <c r="B987" s="40" t="s">
        <v>451</v>
      </c>
      <c r="C987" s="40" t="s">
        <v>273</v>
      </c>
      <c r="D987" s="40" t="s">
        <v>3</v>
      </c>
      <c r="E987" s="41">
        <v>5</v>
      </c>
      <c r="F987" s="41">
        <v>0</v>
      </c>
      <c r="G987" s="41">
        <v>0</v>
      </c>
      <c r="H987" s="41">
        <v>5</v>
      </c>
      <c r="I987" s="41">
        <v>2</v>
      </c>
      <c r="J987" s="41">
        <v>0</v>
      </c>
      <c r="K987" s="41">
        <v>0</v>
      </c>
      <c r="L987" s="52">
        <v>36</v>
      </c>
      <c r="M987"/>
      <c r="N987" s="26"/>
      <c r="O987" s="26"/>
      <c r="P987" s="26"/>
      <c r="Q987" s="26"/>
      <c r="R987" s="26"/>
      <c r="S987" s="26"/>
      <c r="T987" s="26"/>
    </row>
    <row r="988" spans="1:20" hidden="1" x14ac:dyDescent="0.25">
      <c r="A988" s="67" t="s">
        <v>969</v>
      </c>
      <c r="B988" s="40" t="s">
        <v>451</v>
      </c>
      <c r="C988" s="40" t="s">
        <v>273</v>
      </c>
      <c r="D988" s="40" t="s">
        <v>3</v>
      </c>
      <c r="E988" s="41">
        <v>7</v>
      </c>
      <c r="F988" s="41">
        <v>0</v>
      </c>
      <c r="G988" s="41">
        <v>0</v>
      </c>
      <c r="H988" s="41">
        <v>0</v>
      </c>
      <c r="I988" s="41">
        <v>1</v>
      </c>
      <c r="J988" s="41">
        <v>0</v>
      </c>
      <c r="K988" s="41">
        <v>0</v>
      </c>
      <c r="L988" s="52">
        <v>61</v>
      </c>
    </row>
    <row r="989" spans="1:20" hidden="1" x14ac:dyDescent="0.25">
      <c r="A989" s="68" t="s">
        <v>970</v>
      </c>
      <c r="B989" s="42" t="s">
        <v>451</v>
      </c>
      <c r="C989" s="42" t="s">
        <v>273</v>
      </c>
      <c r="D989" s="42" t="s">
        <v>3</v>
      </c>
      <c r="E989" s="43">
        <v>1</v>
      </c>
      <c r="F989" s="43">
        <v>0</v>
      </c>
      <c r="G989" s="43">
        <v>0</v>
      </c>
      <c r="H989" s="43">
        <v>0</v>
      </c>
      <c r="I989" s="43">
        <v>0</v>
      </c>
      <c r="J989" s="43">
        <v>0</v>
      </c>
      <c r="K989" s="43">
        <v>0</v>
      </c>
      <c r="L989" s="53">
        <v>10</v>
      </c>
      <c r="M989"/>
      <c r="N989" s="26"/>
      <c r="O989" s="26"/>
      <c r="P989" s="26"/>
      <c r="Q989" s="26"/>
      <c r="R989" s="26"/>
      <c r="S989" s="26"/>
      <c r="T989" s="26"/>
    </row>
    <row r="990" spans="1:20" hidden="1" x14ac:dyDescent="0.25">
      <c r="A990" s="68" t="s">
        <v>974</v>
      </c>
      <c r="B990" s="42" t="s">
        <v>451</v>
      </c>
      <c r="C990" s="42" t="s">
        <v>273</v>
      </c>
      <c r="D990" s="42" t="s">
        <v>3</v>
      </c>
      <c r="E990" s="43">
        <v>2</v>
      </c>
      <c r="F990" s="43">
        <v>0</v>
      </c>
      <c r="G990" s="43">
        <v>0</v>
      </c>
      <c r="H990" s="43">
        <v>2</v>
      </c>
      <c r="I990" s="43">
        <v>0</v>
      </c>
      <c r="J990" s="43">
        <v>3</v>
      </c>
      <c r="K990" s="43">
        <v>0</v>
      </c>
      <c r="L990" s="53">
        <v>16</v>
      </c>
    </row>
    <row r="991" spans="1:20" hidden="1" x14ac:dyDescent="0.25">
      <c r="A991" s="67" t="s">
        <v>983</v>
      </c>
      <c r="B991" s="40" t="s">
        <v>451</v>
      </c>
      <c r="C991" s="40" t="s">
        <v>273</v>
      </c>
      <c r="D991" s="40" t="s">
        <v>3</v>
      </c>
      <c r="E991" s="41">
        <v>2</v>
      </c>
      <c r="F991" s="41">
        <v>0</v>
      </c>
      <c r="G991" s="41">
        <v>0</v>
      </c>
      <c r="H991" s="41">
        <v>6</v>
      </c>
      <c r="I991" s="41">
        <v>0</v>
      </c>
      <c r="J991" s="41">
        <v>0</v>
      </c>
      <c r="K991" s="41">
        <v>20</v>
      </c>
      <c r="L991" s="52">
        <v>21</v>
      </c>
    </row>
    <row r="992" spans="1:20" hidden="1" x14ac:dyDescent="0.25">
      <c r="A992" s="68" t="s">
        <v>992</v>
      </c>
      <c r="B992" s="42" t="s">
        <v>451</v>
      </c>
      <c r="C992" s="42" t="s">
        <v>273</v>
      </c>
      <c r="D992" s="42" t="s">
        <v>3</v>
      </c>
      <c r="E992" s="43">
        <v>5</v>
      </c>
      <c r="F992" s="43">
        <v>0</v>
      </c>
      <c r="G992" s="43">
        <v>0</v>
      </c>
      <c r="H992" s="43">
        <v>4</v>
      </c>
      <c r="I992" s="43">
        <v>1</v>
      </c>
      <c r="J992" s="43">
        <v>2</v>
      </c>
      <c r="K992" s="43">
        <v>156</v>
      </c>
      <c r="L992" s="53">
        <v>34</v>
      </c>
      <c r="M992"/>
      <c r="N992" s="26"/>
      <c r="O992" s="26"/>
      <c r="P992" s="26"/>
      <c r="Q992" s="26"/>
      <c r="R992" s="26"/>
      <c r="S992" s="26"/>
      <c r="T992" s="26"/>
    </row>
    <row r="993" spans="1:20" hidden="1" x14ac:dyDescent="0.25">
      <c r="A993" s="68" t="s">
        <v>994</v>
      </c>
      <c r="B993" s="42" t="s">
        <v>451</v>
      </c>
      <c r="C993" s="42" t="s">
        <v>273</v>
      </c>
      <c r="D993" s="42" t="s">
        <v>3</v>
      </c>
      <c r="E993" s="43">
        <v>11</v>
      </c>
      <c r="F993" s="43">
        <v>0</v>
      </c>
      <c r="G993" s="43">
        <v>0</v>
      </c>
      <c r="H993" s="43">
        <v>16</v>
      </c>
      <c r="I993" s="43">
        <v>3</v>
      </c>
      <c r="J993" s="43">
        <v>3</v>
      </c>
      <c r="K993" s="43">
        <v>43</v>
      </c>
      <c r="L993" s="53">
        <v>151</v>
      </c>
    </row>
    <row r="994" spans="1:20" hidden="1" x14ac:dyDescent="0.25">
      <c r="A994" s="67" t="s">
        <v>997</v>
      </c>
      <c r="B994" s="40" t="s">
        <v>451</v>
      </c>
      <c r="C994" s="40" t="s">
        <v>273</v>
      </c>
      <c r="D994" s="40" t="s">
        <v>3</v>
      </c>
      <c r="E994" s="41">
        <v>6</v>
      </c>
      <c r="F994" s="41">
        <v>0</v>
      </c>
      <c r="G994" s="41">
        <v>0</v>
      </c>
      <c r="H994" s="41">
        <v>8</v>
      </c>
      <c r="I994" s="41">
        <v>3</v>
      </c>
      <c r="J994" s="41">
        <v>0</v>
      </c>
      <c r="K994" s="41">
        <v>0</v>
      </c>
      <c r="L994" s="52">
        <v>42</v>
      </c>
      <c r="M994"/>
      <c r="N994" s="26"/>
      <c r="O994" s="26"/>
      <c r="P994" s="26"/>
      <c r="Q994" s="26"/>
      <c r="R994" s="26"/>
      <c r="S994" s="26"/>
      <c r="T994" s="26"/>
    </row>
    <row r="995" spans="1:20" hidden="1" x14ac:dyDescent="0.25">
      <c r="A995" s="67" t="s">
        <v>1004</v>
      </c>
      <c r="B995" s="40" t="s">
        <v>451</v>
      </c>
      <c r="C995" s="40" t="s">
        <v>273</v>
      </c>
      <c r="D995" s="40" t="s">
        <v>3</v>
      </c>
      <c r="E995" s="41">
        <v>1</v>
      </c>
      <c r="F995" s="41">
        <v>0</v>
      </c>
      <c r="G995" s="41">
        <v>0</v>
      </c>
      <c r="H995" s="41">
        <v>0</v>
      </c>
      <c r="I995" s="41">
        <v>1</v>
      </c>
      <c r="J995" s="41">
        <v>4</v>
      </c>
      <c r="K995" s="41">
        <v>0</v>
      </c>
      <c r="L995" s="52">
        <v>14</v>
      </c>
      <c r="M995"/>
      <c r="N995" s="26"/>
      <c r="O995" s="26"/>
      <c r="P995" s="26"/>
      <c r="Q995" s="26"/>
      <c r="R995" s="26"/>
      <c r="S995" s="26"/>
      <c r="T995" s="26"/>
    </row>
    <row r="996" spans="1:20" hidden="1" x14ac:dyDescent="0.25">
      <c r="A996" s="68" t="s">
        <v>1008</v>
      </c>
      <c r="B996" s="42" t="s">
        <v>451</v>
      </c>
      <c r="C996" s="42" t="s">
        <v>273</v>
      </c>
      <c r="D996" s="42" t="s">
        <v>3</v>
      </c>
      <c r="E996" s="43">
        <v>2</v>
      </c>
      <c r="F996" s="43">
        <v>0</v>
      </c>
      <c r="G996" s="43">
        <v>0</v>
      </c>
      <c r="H996" s="43">
        <v>10</v>
      </c>
      <c r="I996" s="43">
        <v>1</v>
      </c>
      <c r="J996" s="43">
        <v>1</v>
      </c>
      <c r="K996" s="43">
        <v>0</v>
      </c>
      <c r="L996" s="53">
        <v>18</v>
      </c>
    </row>
    <row r="997" spans="1:20" hidden="1" x14ac:dyDescent="0.25">
      <c r="A997" s="67" t="s">
        <v>1011</v>
      </c>
      <c r="B997" s="40" t="s">
        <v>451</v>
      </c>
      <c r="C997" s="40" t="s">
        <v>273</v>
      </c>
      <c r="D997" s="40" t="s">
        <v>3</v>
      </c>
      <c r="E997" s="41">
        <v>7</v>
      </c>
      <c r="F997" s="41">
        <v>0</v>
      </c>
      <c r="G997" s="41">
        <v>4</v>
      </c>
      <c r="H997" s="41">
        <v>14</v>
      </c>
      <c r="I997" s="41">
        <v>1</v>
      </c>
      <c r="J997" s="41">
        <v>1</v>
      </c>
      <c r="K997" s="41">
        <v>5</v>
      </c>
      <c r="L997" s="52">
        <v>97</v>
      </c>
      <c r="M997"/>
      <c r="N997" s="26"/>
      <c r="O997" s="26"/>
      <c r="P997" s="26"/>
      <c r="Q997" s="26"/>
      <c r="R997" s="26"/>
      <c r="S997" s="26"/>
      <c r="T997" s="26"/>
    </row>
    <row r="998" spans="1:20" hidden="1" x14ac:dyDescent="0.25">
      <c r="A998" s="68" t="s">
        <v>1014</v>
      </c>
      <c r="B998" s="42" t="s">
        <v>451</v>
      </c>
      <c r="C998" s="42" t="s">
        <v>273</v>
      </c>
      <c r="D998" s="42" t="s">
        <v>3</v>
      </c>
      <c r="E998" s="43">
        <v>9</v>
      </c>
      <c r="F998" s="43">
        <v>0</v>
      </c>
      <c r="G998" s="43">
        <v>0</v>
      </c>
      <c r="H998" s="43">
        <v>14</v>
      </c>
      <c r="I998" s="43">
        <v>0</v>
      </c>
      <c r="J998" s="43">
        <v>2</v>
      </c>
      <c r="K998" s="43">
        <v>0</v>
      </c>
      <c r="L998" s="53">
        <v>50</v>
      </c>
    </row>
    <row r="999" spans="1:20" hidden="1" x14ac:dyDescent="0.25">
      <c r="A999" s="67" t="s">
        <v>1015</v>
      </c>
      <c r="B999" s="40" t="s">
        <v>451</v>
      </c>
      <c r="C999" s="40" t="s">
        <v>273</v>
      </c>
      <c r="D999" s="40" t="s">
        <v>3</v>
      </c>
      <c r="E999" s="41">
        <v>6</v>
      </c>
      <c r="F999" s="41">
        <v>0</v>
      </c>
      <c r="G999" s="41">
        <v>2</v>
      </c>
      <c r="H999" s="41">
        <v>9</v>
      </c>
      <c r="I999" s="41">
        <v>2</v>
      </c>
      <c r="J999" s="41">
        <v>3</v>
      </c>
      <c r="K999" s="41">
        <v>164</v>
      </c>
      <c r="L999" s="52">
        <v>53</v>
      </c>
    </row>
    <row r="1000" spans="1:20" hidden="1" x14ac:dyDescent="0.25">
      <c r="A1000" s="68" t="s">
        <v>1019</v>
      </c>
      <c r="B1000" s="42" t="s">
        <v>451</v>
      </c>
      <c r="C1000" s="42" t="s">
        <v>273</v>
      </c>
      <c r="D1000" s="42" t="s">
        <v>3</v>
      </c>
      <c r="E1000" s="43">
        <v>1</v>
      </c>
      <c r="F1000" s="43">
        <v>0</v>
      </c>
      <c r="G1000" s="43">
        <v>0</v>
      </c>
      <c r="H1000" s="43">
        <v>1</v>
      </c>
      <c r="I1000" s="43">
        <v>0</v>
      </c>
      <c r="J1000" s="43">
        <v>0</v>
      </c>
      <c r="K1000" s="43">
        <v>0</v>
      </c>
      <c r="L1000" s="53">
        <v>2</v>
      </c>
    </row>
  </sheetData>
  <autoFilter ref="A1:T1000">
    <filterColumn colId="4">
      <customFilters>
        <customFilter operator="greaterThanOrEqual" val="20"/>
      </customFilters>
    </filterColumn>
    <sortState ref="A2:T1000">
      <sortCondition ref="D1:D937"/>
    </sortState>
  </autoFilter>
  <phoneticPr fontId="4" type="noConversion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6"/>
  <sheetViews>
    <sheetView topLeftCell="B58" workbookViewId="0">
      <selection activeCell="O5" sqref="O5"/>
    </sheetView>
  </sheetViews>
  <sheetFormatPr defaultColWidth="8.85546875"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1" width="5.28515625" customWidth="1"/>
    <col min="12" max="12" width="5.42578125" customWidth="1"/>
    <col min="13" max="13" width="9.28515625" customWidth="1"/>
    <col min="14" max="14" width="9.140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  <col min="26" max="44" width="9.140625" customWidth="1"/>
  </cols>
  <sheetData>
    <row r="1" spans="1:13" x14ac:dyDescent="0.25">
      <c r="F1" s="58" t="s">
        <v>23</v>
      </c>
      <c r="G1" s="63"/>
      <c r="H1" s="63"/>
      <c r="I1" s="63"/>
      <c r="J1" s="63"/>
      <c r="K1" s="63"/>
      <c r="L1" s="59"/>
    </row>
    <row r="2" spans="1:13" x14ac:dyDescent="0.25">
      <c r="B2" s="1" t="s">
        <v>0</v>
      </c>
      <c r="C2" s="8" t="s">
        <v>28</v>
      </c>
      <c r="D2" s="8" t="s">
        <v>27</v>
      </c>
      <c r="E2" s="14" t="s">
        <v>5</v>
      </c>
      <c r="F2" s="8" t="s">
        <v>6</v>
      </c>
      <c r="G2" s="7" t="s">
        <v>7</v>
      </c>
      <c r="H2" s="4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M2" s="44" t="s">
        <v>264</v>
      </c>
    </row>
    <row r="3" spans="1:13" x14ac:dyDescent="0.25">
      <c r="A3" s="9">
        <v>1</v>
      </c>
      <c r="B3" s="67" t="s">
        <v>166</v>
      </c>
      <c r="C3" s="40" t="s">
        <v>33</v>
      </c>
      <c r="D3" s="40" t="s">
        <v>273</v>
      </c>
      <c r="E3" s="40" t="s">
        <v>130</v>
      </c>
      <c r="F3" s="41">
        <v>0</v>
      </c>
      <c r="G3" s="41">
        <v>0</v>
      </c>
      <c r="H3" s="41">
        <v>0</v>
      </c>
      <c r="I3" s="41">
        <v>0</v>
      </c>
      <c r="J3" s="41">
        <v>0</v>
      </c>
      <c r="K3" s="41">
        <v>0</v>
      </c>
      <c r="L3" s="41">
        <v>0</v>
      </c>
      <c r="M3" s="52">
        <v>3880</v>
      </c>
    </row>
    <row r="4" spans="1:13" x14ac:dyDescent="0.25">
      <c r="A4" s="9">
        <v>2</v>
      </c>
      <c r="B4" s="67" t="s">
        <v>154</v>
      </c>
      <c r="C4" s="40" t="s">
        <v>35</v>
      </c>
      <c r="D4" s="40" t="s">
        <v>273</v>
      </c>
      <c r="E4" s="40" t="s">
        <v>130</v>
      </c>
      <c r="F4" s="41">
        <v>0</v>
      </c>
      <c r="G4" s="41">
        <v>0</v>
      </c>
      <c r="H4" s="41">
        <v>0</v>
      </c>
      <c r="I4" s="41">
        <v>0</v>
      </c>
      <c r="J4" s="41">
        <v>0</v>
      </c>
      <c r="K4" s="41">
        <v>0</v>
      </c>
      <c r="L4" s="41">
        <v>0</v>
      </c>
      <c r="M4" s="52">
        <v>3855</v>
      </c>
    </row>
    <row r="5" spans="1:13" x14ac:dyDescent="0.25">
      <c r="A5" s="9">
        <v>3</v>
      </c>
      <c r="B5" s="67" t="s">
        <v>211</v>
      </c>
      <c r="C5" s="40" t="s">
        <v>31</v>
      </c>
      <c r="D5" s="40" t="s">
        <v>273</v>
      </c>
      <c r="E5" s="40" t="s">
        <v>130</v>
      </c>
      <c r="F5" s="41">
        <v>0</v>
      </c>
      <c r="G5" s="41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52">
        <v>3704</v>
      </c>
    </row>
    <row r="6" spans="1:13" x14ac:dyDescent="0.25">
      <c r="A6" s="9">
        <v>4</v>
      </c>
      <c r="B6" s="68" t="s">
        <v>156</v>
      </c>
      <c r="C6" s="42" t="s">
        <v>35</v>
      </c>
      <c r="D6" s="42" t="s">
        <v>273</v>
      </c>
      <c r="E6" s="42" t="s">
        <v>130</v>
      </c>
      <c r="F6" s="43">
        <v>0</v>
      </c>
      <c r="G6" s="43">
        <v>0</v>
      </c>
      <c r="H6" s="43">
        <v>0</v>
      </c>
      <c r="I6" s="43">
        <v>0</v>
      </c>
      <c r="J6" s="43">
        <v>0</v>
      </c>
      <c r="K6" s="43">
        <v>0</v>
      </c>
      <c r="L6" s="43">
        <v>0</v>
      </c>
      <c r="M6" s="53">
        <v>3635</v>
      </c>
    </row>
    <row r="7" spans="1:13" x14ac:dyDescent="0.25">
      <c r="A7" s="9">
        <v>5</v>
      </c>
      <c r="B7" s="68" t="s">
        <v>163</v>
      </c>
      <c r="C7" s="42" t="s">
        <v>37</v>
      </c>
      <c r="D7" s="42" t="s">
        <v>273</v>
      </c>
      <c r="E7" s="42" t="s">
        <v>130</v>
      </c>
      <c r="F7" s="43">
        <v>0</v>
      </c>
      <c r="G7" s="43">
        <v>0</v>
      </c>
      <c r="H7" s="43">
        <v>0</v>
      </c>
      <c r="I7" s="43">
        <v>0</v>
      </c>
      <c r="J7" s="43">
        <v>0</v>
      </c>
      <c r="K7" s="43">
        <v>0</v>
      </c>
      <c r="L7" s="43">
        <v>0</v>
      </c>
      <c r="M7" s="53">
        <v>3599</v>
      </c>
    </row>
    <row r="8" spans="1:13" x14ac:dyDescent="0.25">
      <c r="A8" s="9">
        <v>6</v>
      </c>
      <c r="B8" s="67" t="s">
        <v>205</v>
      </c>
      <c r="C8" s="40" t="s">
        <v>41</v>
      </c>
      <c r="D8" s="40" t="s">
        <v>273</v>
      </c>
      <c r="E8" s="40" t="s">
        <v>130</v>
      </c>
      <c r="F8" s="41">
        <v>0</v>
      </c>
      <c r="G8" s="41">
        <v>0</v>
      </c>
      <c r="H8" s="41">
        <v>0</v>
      </c>
      <c r="I8" s="41">
        <v>0</v>
      </c>
      <c r="J8" s="41">
        <v>0</v>
      </c>
      <c r="K8" s="41">
        <v>0</v>
      </c>
      <c r="L8" s="41">
        <v>0</v>
      </c>
      <c r="M8" s="52">
        <v>3597</v>
      </c>
    </row>
    <row r="9" spans="1:13" x14ac:dyDescent="0.25">
      <c r="A9" s="9">
        <v>7</v>
      </c>
      <c r="B9" s="68" t="s">
        <v>152</v>
      </c>
      <c r="C9" s="42" t="s">
        <v>37</v>
      </c>
      <c r="D9" s="42" t="s">
        <v>273</v>
      </c>
      <c r="E9" s="42" t="s">
        <v>130</v>
      </c>
      <c r="F9" s="43">
        <v>0</v>
      </c>
      <c r="G9" s="43">
        <v>0</v>
      </c>
      <c r="H9" s="43">
        <v>0</v>
      </c>
      <c r="I9" s="43">
        <v>0</v>
      </c>
      <c r="J9" s="43">
        <v>0</v>
      </c>
      <c r="K9" s="43">
        <v>0</v>
      </c>
      <c r="L9" s="43">
        <v>0</v>
      </c>
      <c r="M9" s="53">
        <v>3557</v>
      </c>
    </row>
    <row r="10" spans="1:13" x14ac:dyDescent="0.25">
      <c r="A10" s="9">
        <v>8</v>
      </c>
      <c r="B10" s="68" t="s">
        <v>132</v>
      </c>
      <c r="C10" s="42" t="s">
        <v>31</v>
      </c>
      <c r="D10" s="42" t="s">
        <v>273</v>
      </c>
      <c r="E10" s="42" t="s">
        <v>130</v>
      </c>
      <c r="F10" s="43">
        <v>0</v>
      </c>
      <c r="G10" s="43">
        <v>0</v>
      </c>
      <c r="H10" s="43">
        <v>0</v>
      </c>
      <c r="I10" s="43">
        <v>0</v>
      </c>
      <c r="J10" s="43">
        <v>0</v>
      </c>
      <c r="K10" s="43">
        <v>0</v>
      </c>
      <c r="L10" s="43">
        <v>0</v>
      </c>
      <c r="M10" s="53">
        <v>3510</v>
      </c>
    </row>
    <row r="11" spans="1:13" x14ac:dyDescent="0.25">
      <c r="A11" s="9">
        <v>9</v>
      </c>
      <c r="B11" s="68" t="s">
        <v>158</v>
      </c>
      <c r="C11" s="42" t="s">
        <v>31</v>
      </c>
      <c r="D11" s="42" t="s">
        <v>273</v>
      </c>
      <c r="E11" s="42" t="s">
        <v>130</v>
      </c>
      <c r="F11" s="43">
        <v>0</v>
      </c>
      <c r="G11" s="43">
        <v>0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53">
        <v>3407</v>
      </c>
    </row>
    <row r="12" spans="1:13" x14ac:dyDescent="0.25">
      <c r="A12" s="9">
        <v>10</v>
      </c>
      <c r="B12" s="67" t="s">
        <v>182</v>
      </c>
      <c r="C12" s="40" t="s">
        <v>37</v>
      </c>
      <c r="D12" s="40" t="s">
        <v>273</v>
      </c>
      <c r="E12" s="40" t="s">
        <v>130</v>
      </c>
      <c r="F12" s="41">
        <v>0</v>
      </c>
      <c r="G12" s="41">
        <v>0</v>
      </c>
      <c r="H12" s="41">
        <v>0</v>
      </c>
      <c r="I12" s="41">
        <v>0</v>
      </c>
      <c r="J12" s="41">
        <v>0</v>
      </c>
      <c r="K12" s="41">
        <v>0</v>
      </c>
      <c r="L12" s="41">
        <v>0</v>
      </c>
      <c r="M12" s="52">
        <v>3251</v>
      </c>
    </row>
    <row r="13" spans="1:13" x14ac:dyDescent="0.25">
      <c r="A13" s="9">
        <v>11</v>
      </c>
      <c r="B13" s="67" t="s">
        <v>204</v>
      </c>
      <c r="C13" s="40" t="s">
        <v>35</v>
      </c>
      <c r="D13" s="40" t="s">
        <v>273</v>
      </c>
      <c r="E13" s="40" t="s">
        <v>130</v>
      </c>
      <c r="F13" s="41">
        <v>0</v>
      </c>
      <c r="G13" s="41">
        <v>0</v>
      </c>
      <c r="H13" s="41">
        <v>0</v>
      </c>
      <c r="I13" s="41">
        <v>0</v>
      </c>
      <c r="J13" s="41">
        <v>0</v>
      </c>
      <c r="K13" s="41">
        <v>0</v>
      </c>
      <c r="L13" s="41">
        <v>0</v>
      </c>
      <c r="M13" s="52">
        <v>3233</v>
      </c>
    </row>
    <row r="14" spans="1:13" x14ac:dyDescent="0.25">
      <c r="A14" s="9">
        <v>12</v>
      </c>
      <c r="B14" s="68" t="s">
        <v>170</v>
      </c>
      <c r="C14" s="42" t="s">
        <v>37</v>
      </c>
      <c r="D14" s="42" t="s">
        <v>273</v>
      </c>
      <c r="E14" s="42" t="s">
        <v>130</v>
      </c>
      <c r="F14" s="43">
        <v>0</v>
      </c>
      <c r="G14" s="43">
        <v>0</v>
      </c>
      <c r="H14" s="43">
        <v>0</v>
      </c>
      <c r="I14" s="43">
        <v>0</v>
      </c>
      <c r="J14" s="43">
        <v>0</v>
      </c>
      <c r="K14" s="43">
        <v>0</v>
      </c>
      <c r="L14" s="43">
        <v>0</v>
      </c>
      <c r="M14" s="53">
        <v>3220</v>
      </c>
    </row>
    <row r="15" spans="1:13" x14ac:dyDescent="0.25">
      <c r="A15" s="9">
        <v>13</v>
      </c>
      <c r="B15" s="67" t="s">
        <v>225</v>
      </c>
      <c r="C15" s="40" t="s">
        <v>33</v>
      </c>
      <c r="D15" s="40" t="s">
        <v>273</v>
      </c>
      <c r="E15" s="40" t="s">
        <v>130</v>
      </c>
      <c r="F15" s="41">
        <v>0</v>
      </c>
      <c r="G15" s="41">
        <v>0</v>
      </c>
      <c r="H15" s="41">
        <v>0</v>
      </c>
      <c r="I15" s="41">
        <v>0</v>
      </c>
      <c r="J15" s="41">
        <v>0</v>
      </c>
      <c r="K15" s="41">
        <v>0</v>
      </c>
      <c r="L15" s="41">
        <v>0</v>
      </c>
      <c r="M15" s="52">
        <v>3204</v>
      </c>
    </row>
    <row r="16" spans="1:13" x14ac:dyDescent="0.25">
      <c r="A16" s="9">
        <v>14</v>
      </c>
      <c r="B16" s="68" t="s">
        <v>161</v>
      </c>
      <c r="C16" s="42" t="s">
        <v>41</v>
      </c>
      <c r="D16" s="42" t="s">
        <v>273</v>
      </c>
      <c r="E16" s="42" t="s">
        <v>130</v>
      </c>
      <c r="F16" s="43">
        <v>0</v>
      </c>
      <c r="G16" s="43">
        <v>0</v>
      </c>
      <c r="H16" s="43">
        <v>0</v>
      </c>
      <c r="I16" s="43">
        <v>0</v>
      </c>
      <c r="J16" s="43">
        <v>0</v>
      </c>
      <c r="K16" s="43">
        <v>0</v>
      </c>
      <c r="L16" s="43">
        <v>0</v>
      </c>
      <c r="M16" s="53">
        <v>3089</v>
      </c>
    </row>
    <row r="17" spans="1:13" x14ac:dyDescent="0.25">
      <c r="A17" s="9">
        <v>15</v>
      </c>
      <c r="B17" s="68" t="s">
        <v>159</v>
      </c>
      <c r="C17" s="42" t="s">
        <v>41</v>
      </c>
      <c r="D17" s="42" t="s">
        <v>273</v>
      </c>
      <c r="E17" s="42" t="s">
        <v>130</v>
      </c>
      <c r="F17" s="43">
        <v>0</v>
      </c>
      <c r="G17" s="43">
        <v>0</v>
      </c>
      <c r="H17" s="43">
        <v>0</v>
      </c>
      <c r="I17" s="43">
        <v>0</v>
      </c>
      <c r="J17" s="43">
        <v>0</v>
      </c>
      <c r="K17" s="43">
        <v>0</v>
      </c>
      <c r="L17" s="43">
        <v>0</v>
      </c>
      <c r="M17" s="53">
        <v>3053</v>
      </c>
    </row>
    <row r="18" spans="1:13" x14ac:dyDescent="0.25">
      <c r="A18" s="9">
        <v>16</v>
      </c>
      <c r="B18" s="68" t="s">
        <v>416</v>
      </c>
      <c r="C18" s="42" t="s">
        <v>33</v>
      </c>
      <c r="D18" s="42" t="s">
        <v>273</v>
      </c>
      <c r="E18" s="42" t="s">
        <v>130</v>
      </c>
      <c r="F18" s="43">
        <v>0</v>
      </c>
      <c r="G18" s="43">
        <v>0</v>
      </c>
      <c r="H18" s="43">
        <v>0</v>
      </c>
      <c r="I18" s="43">
        <v>0</v>
      </c>
      <c r="J18" s="43">
        <v>0</v>
      </c>
      <c r="K18" s="43">
        <v>0</v>
      </c>
      <c r="L18" s="43">
        <v>0</v>
      </c>
      <c r="M18" s="53">
        <v>2992</v>
      </c>
    </row>
    <row r="19" spans="1:13" x14ac:dyDescent="0.25">
      <c r="A19" s="9">
        <v>17</v>
      </c>
      <c r="B19" s="67" t="s">
        <v>338</v>
      </c>
      <c r="C19" s="40" t="s">
        <v>41</v>
      </c>
      <c r="D19" s="40" t="s">
        <v>273</v>
      </c>
      <c r="E19" s="40" t="s">
        <v>130</v>
      </c>
      <c r="F19" s="41">
        <v>0</v>
      </c>
      <c r="G19" s="41">
        <v>0</v>
      </c>
      <c r="H19" s="41">
        <v>0</v>
      </c>
      <c r="I19" s="41">
        <v>0</v>
      </c>
      <c r="J19" s="41">
        <v>0</v>
      </c>
      <c r="K19" s="41">
        <v>0</v>
      </c>
      <c r="L19" s="41">
        <v>0</v>
      </c>
      <c r="M19" s="52">
        <v>2880</v>
      </c>
    </row>
    <row r="20" spans="1:13" x14ac:dyDescent="0.25">
      <c r="A20" s="9">
        <v>18</v>
      </c>
      <c r="B20" s="68" t="s">
        <v>180</v>
      </c>
      <c r="C20" s="42" t="s">
        <v>37</v>
      </c>
      <c r="D20" s="42" t="s">
        <v>273</v>
      </c>
      <c r="E20" s="42" t="s">
        <v>130</v>
      </c>
      <c r="F20" s="43">
        <v>0</v>
      </c>
      <c r="G20" s="43">
        <v>0</v>
      </c>
      <c r="H20" s="43">
        <v>0</v>
      </c>
      <c r="I20" s="43">
        <v>0</v>
      </c>
      <c r="J20" s="43">
        <v>0</v>
      </c>
      <c r="K20" s="43">
        <v>0</v>
      </c>
      <c r="L20" s="43">
        <v>0</v>
      </c>
      <c r="M20" s="53">
        <v>2840</v>
      </c>
    </row>
    <row r="21" spans="1:13" x14ac:dyDescent="0.25">
      <c r="A21" s="9">
        <v>19</v>
      </c>
      <c r="B21" s="67" t="s">
        <v>173</v>
      </c>
      <c r="C21" s="40" t="s">
        <v>33</v>
      </c>
      <c r="D21" s="40" t="s">
        <v>273</v>
      </c>
      <c r="E21" s="40" t="s">
        <v>130</v>
      </c>
      <c r="F21" s="41">
        <v>0</v>
      </c>
      <c r="G21" s="41">
        <v>0</v>
      </c>
      <c r="H21" s="41">
        <v>0</v>
      </c>
      <c r="I21" s="41">
        <v>0</v>
      </c>
      <c r="J21" s="41">
        <v>0</v>
      </c>
      <c r="K21" s="41">
        <v>0</v>
      </c>
      <c r="L21" s="41">
        <v>0</v>
      </c>
      <c r="M21" s="52">
        <v>2839</v>
      </c>
    </row>
    <row r="22" spans="1:13" x14ac:dyDescent="0.25">
      <c r="A22" s="9">
        <v>20</v>
      </c>
      <c r="B22" s="68" t="s">
        <v>149</v>
      </c>
      <c r="C22" s="42" t="s">
        <v>35</v>
      </c>
      <c r="D22" s="42" t="s">
        <v>273</v>
      </c>
      <c r="E22" s="42" t="s">
        <v>130</v>
      </c>
      <c r="F22" s="43">
        <v>0</v>
      </c>
      <c r="G22" s="43">
        <v>0</v>
      </c>
      <c r="H22" s="43">
        <v>0</v>
      </c>
      <c r="I22" s="43">
        <v>0</v>
      </c>
      <c r="J22" s="43">
        <v>0</v>
      </c>
      <c r="K22" s="43">
        <v>0</v>
      </c>
      <c r="L22" s="43">
        <v>0</v>
      </c>
      <c r="M22" s="53">
        <v>2785</v>
      </c>
    </row>
    <row r="23" spans="1:13" x14ac:dyDescent="0.25">
      <c r="A23" s="9">
        <v>21</v>
      </c>
      <c r="B23" s="68" t="s">
        <v>167</v>
      </c>
      <c r="C23" s="42" t="s">
        <v>31</v>
      </c>
      <c r="D23" s="42" t="s">
        <v>273</v>
      </c>
      <c r="E23" s="42" t="s">
        <v>130</v>
      </c>
      <c r="F23" s="43">
        <v>0</v>
      </c>
      <c r="G23" s="43">
        <v>0</v>
      </c>
      <c r="H23" s="43">
        <v>0</v>
      </c>
      <c r="I23" s="43">
        <v>0</v>
      </c>
      <c r="J23" s="43">
        <v>0</v>
      </c>
      <c r="K23" s="43">
        <v>0</v>
      </c>
      <c r="L23" s="43">
        <v>0</v>
      </c>
      <c r="M23" s="53">
        <v>2648</v>
      </c>
    </row>
    <row r="24" spans="1:13" x14ac:dyDescent="0.25">
      <c r="A24" s="9">
        <v>22</v>
      </c>
      <c r="B24" s="68" t="s">
        <v>151</v>
      </c>
      <c r="C24" s="42" t="s">
        <v>33</v>
      </c>
      <c r="D24" s="42" t="s">
        <v>273</v>
      </c>
      <c r="E24" s="42" t="s">
        <v>130</v>
      </c>
      <c r="F24" s="43">
        <v>0</v>
      </c>
      <c r="G24" s="43">
        <v>0</v>
      </c>
      <c r="H24" s="43">
        <v>0</v>
      </c>
      <c r="I24" s="43">
        <v>0</v>
      </c>
      <c r="J24" s="43">
        <v>0</v>
      </c>
      <c r="K24" s="43">
        <v>0</v>
      </c>
      <c r="L24" s="43">
        <v>0</v>
      </c>
      <c r="M24" s="53">
        <v>2637</v>
      </c>
    </row>
    <row r="25" spans="1:13" x14ac:dyDescent="0.25">
      <c r="A25" s="9">
        <v>23</v>
      </c>
      <c r="B25" s="68" t="s">
        <v>168</v>
      </c>
      <c r="C25" s="42" t="s">
        <v>41</v>
      </c>
      <c r="D25" s="42" t="s">
        <v>273</v>
      </c>
      <c r="E25" s="42" t="s">
        <v>130</v>
      </c>
      <c r="F25" s="43">
        <v>0</v>
      </c>
      <c r="G25" s="43">
        <v>0</v>
      </c>
      <c r="H25" s="43">
        <v>0</v>
      </c>
      <c r="I25" s="43">
        <v>0</v>
      </c>
      <c r="J25" s="43">
        <v>0</v>
      </c>
      <c r="K25" s="43">
        <v>0</v>
      </c>
      <c r="L25" s="43">
        <v>0</v>
      </c>
      <c r="M25" s="53">
        <v>2635</v>
      </c>
    </row>
    <row r="26" spans="1:13" x14ac:dyDescent="0.25">
      <c r="A26" s="9">
        <v>24</v>
      </c>
      <c r="B26" s="67" t="s">
        <v>131</v>
      </c>
      <c r="C26" s="40" t="s">
        <v>37</v>
      </c>
      <c r="D26" s="40" t="s">
        <v>273</v>
      </c>
      <c r="E26" s="40" t="s">
        <v>130</v>
      </c>
      <c r="F26" s="41">
        <v>0</v>
      </c>
      <c r="G26" s="41">
        <v>0</v>
      </c>
      <c r="H26" s="41">
        <v>0</v>
      </c>
      <c r="I26" s="41">
        <v>0</v>
      </c>
      <c r="J26" s="41">
        <v>0</v>
      </c>
      <c r="K26" s="41">
        <v>0</v>
      </c>
      <c r="L26" s="41">
        <v>0</v>
      </c>
      <c r="M26" s="52">
        <v>2616</v>
      </c>
    </row>
    <row r="27" spans="1:13" x14ac:dyDescent="0.25">
      <c r="A27" s="9">
        <v>25</v>
      </c>
      <c r="B27" s="67" t="s">
        <v>202</v>
      </c>
      <c r="C27" s="40" t="s">
        <v>31</v>
      </c>
      <c r="D27" s="40" t="s">
        <v>273</v>
      </c>
      <c r="E27" s="40" t="s">
        <v>130</v>
      </c>
      <c r="F27" s="41">
        <v>0</v>
      </c>
      <c r="G27" s="41">
        <v>0</v>
      </c>
      <c r="H27" s="41">
        <v>0</v>
      </c>
      <c r="I27" s="41">
        <v>0</v>
      </c>
      <c r="J27" s="41">
        <v>0</v>
      </c>
      <c r="K27" s="41">
        <v>0</v>
      </c>
      <c r="L27" s="41">
        <v>0</v>
      </c>
      <c r="M27" s="52">
        <v>2568</v>
      </c>
    </row>
    <row r="28" spans="1:13" x14ac:dyDescent="0.25">
      <c r="A28" s="9">
        <v>26</v>
      </c>
      <c r="B28" s="67" t="s">
        <v>415</v>
      </c>
      <c r="C28" s="40" t="s">
        <v>33</v>
      </c>
      <c r="D28" s="40" t="s">
        <v>273</v>
      </c>
      <c r="E28" s="40" t="s">
        <v>130</v>
      </c>
      <c r="F28" s="41">
        <v>0</v>
      </c>
      <c r="G28" s="41">
        <v>0</v>
      </c>
      <c r="H28" s="41">
        <v>0</v>
      </c>
      <c r="I28" s="41">
        <v>0</v>
      </c>
      <c r="J28" s="41">
        <v>0</v>
      </c>
      <c r="K28" s="41">
        <v>0</v>
      </c>
      <c r="L28" s="41">
        <v>0</v>
      </c>
      <c r="M28" s="52">
        <v>2503</v>
      </c>
    </row>
    <row r="29" spans="1:13" x14ac:dyDescent="0.25">
      <c r="A29" s="9">
        <v>27</v>
      </c>
      <c r="B29" s="68" t="s">
        <v>172</v>
      </c>
      <c r="C29" s="42" t="s">
        <v>37</v>
      </c>
      <c r="D29" s="42" t="s">
        <v>273</v>
      </c>
      <c r="E29" s="42" t="s">
        <v>130</v>
      </c>
      <c r="F29" s="43">
        <v>0</v>
      </c>
      <c r="G29" s="43">
        <v>0</v>
      </c>
      <c r="H29" s="43">
        <v>0</v>
      </c>
      <c r="I29" s="43">
        <v>0</v>
      </c>
      <c r="J29" s="43">
        <v>0</v>
      </c>
      <c r="K29" s="43">
        <v>0</v>
      </c>
      <c r="L29" s="43">
        <v>0</v>
      </c>
      <c r="M29" s="53">
        <v>2400</v>
      </c>
    </row>
    <row r="30" spans="1:13" x14ac:dyDescent="0.25">
      <c r="A30" s="9">
        <v>28</v>
      </c>
      <c r="B30" s="67" t="s">
        <v>183</v>
      </c>
      <c r="C30" s="40" t="s">
        <v>41</v>
      </c>
      <c r="D30" s="40" t="s">
        <v>273</v>
      </c>
      <c r="E30" s="40" t="s">
        <v>130</v>
      </c>
      <c r="F30" s="41">
        <v>0</v>
      </c>
      <c r="G30" s="41">
        <v>0</v>
      </c>
      <c r="H30" s="41">
        <v>0</v>
      </c>
      <c r="I30" s="41">
        <v>0</v>
      </c>
      <c r="J30" s="41">
        <v>0</v>
      </c>
      <c r="K30" s="41">
        <v>0</v>
      </c>
      <c r="L30" s="41">
        <v>0</v>
      </c>
      <c r="M30" s="52">
        <v>2387</v>
      </c>
    </row>
    <row r="31" spans="1:13" x14ac:dyDescent="0.25">
      <c r="A31" s="9">
        <v>29</v>
      </c>
      <c r="B31" s="67" t="s">
        <v>162</v>
      </c>
      <c r="C31" s="40" t="s">
        <v>41</v>
      </c>
      <c r="D31" s="40" t="s">
        <v>273</v>
      </c>
      <c r="E31" s="40" t="s">
        <v>130</v>
      </c>
      <c r="F31" s="41">
        <v>0</v>
      </c>
      <c r="G31" s="41">
        <v>0</v>
      </c>
      <c r="H31" s="41">
        <v>0</v>
      </c>
      <c r="I31" s="41">
        <v>0</v>
      </c>
      <c r="J31" s="41">
        <v>0</v>
      </c>
      <c r="K31" s="41">
        <v>0</v>
      </c>
      <c r="L31" s="41">
        <v>0</v>
      </c>
      <c r="M31" s="52">
        <v>2347</v>
      </c>
    </row>
    <row r="32" spans="1:13" x14ac:dyDescent="0.25">
      <c r="A32" s="9">
        <v>30</v>
      </c>
      <c r="B32" s="67" t="s">
        <v>1028</v>
      </c>
      <c r="C32" s="40" t="s">
        <v>451</v>
      </c>
      <c r="D32" s="40" t="s">
        <v>273</v>
      </c>
      <c r="E32" s="40" t="s">
        <v>130</v>
      </c>
      <c r="F32" s="41">
        <v>0</v>
      </c>
      <c r="G32" s="41">
        <v>0</v>
      </c>
      <c r="H32" s="41">
        <v>0</v>
      </c>
      <c r="I32" s="41">
        <v>0</v>
      </c>
      <c r="J32" s="41">
        <v>0</v>
      </c>
      <c r="K32" s="41">
        <v>0</v>
      </c>
      <c r="L32" s="41">
        <v>0</v>
      </c>
      <c r="M32" s="52">
        <v>2308</v>
      </c>
    </row>
    <row r="33" spans="1:13" x14ac:dyDescent="0.25">
      <c r="A33" s="9">
        <v>31</v>
      </c>
      <c r="B33" s="68" t="s">
        <v>206</v>
      </c>
      <c r="C33" s="42" t="s">
        <v>33</v>
      </c>
      <c r="D33" s="42" t="s">
        <v>273</v>
      </c>
      <c r="E33" s="42" t="s">
        <v>130</v>
      </c>
      <c r="F33" s="43">
        <v>0</v>
      </c>
      <c r="G33" s="43">
        <v>0</v>
      </c>
      <c r="H33" s="43">
        <v>0</v>
      </c>
      <c r="I33" s="43">
        <v>0</v>
      </c>
      <c r="J33" s="43">
        <v>0</v>
      </c>
      <c r="K33" s="43">
        <v>0</v>
      </c>
      <c r="L33" s="43">
        <v>0</v>
      </c>
      <c r="M33" s="53">
        <v>2302</v>
      </c>
    </row>
    <row r="34" spans="1:13" x14ac:dyDescent="0.25">
      <c r="A34" s="9">
        <v>32</v>
      </c>
      <c r="B34" s="67" t="s">
        <v>157</v>
      </c>
      <c r="C34" s="40" t="s">
        <v>41</v>
      </c>
      <c r="D34" s="40" t="s">
        <v>273</v>
      </c>
      <c r="E34" s="40" t="s">
        <v>130</v>
      </c>
      <c r="F34" s="41">
        <v>0</v>
      </c>
      <c r="G34" s="41">
        <v>0</v>
      </c>
      <c r="H34" s="41">
        <v>0</v>
      </c>
      <c r="I34" s="41">
        <v>0</v>
      </c>
      <c r="J34" s="41">
        <v>0</v>
      </c>
      <c r="K34" s="41">
        <v>0</v>
      </c>
      <c r="L34" s="41">
        <v>0</v>
      </c>
      <c r="M34" s="52">
        <v>2294</v>
      </c>
    </row>
    <row r="35" spans="1:13" x14ac:dyDescent="0.25">
      <c r="A35" s="9">
        <v>33</v>
      </c>
      <c r="B35" s="68" t="s">
        <v>160</v>
      </c>
      <c r="C35" s="42" t="s">
        <v>35</v>
      </c>
      <c r="D35" s="42" t="s">
        <v>273</v>
      </c>
      <c r="E35" s="42" t="s">
        <v>130</v>
      </c>
      <c r="F35" s="43">
        <v>0</v>
      </c>
      <c r="G35" s="43">
        <v>0</v>
      </c>
      <c r="H35" s="43">
        <v>0</v>
      </c>
      <c r="I35" s="43">
        <v>0</v>
      </c>
      <c r="J35" s="43">
        <v>0</v>
      </c>
      <c r="K35" s="43">
        <v>0</v>
      </c>
      <c r="L35" s="43">
        <v>0</v>
      </c>
      <c r="M35" s="53">
        <v>2220</v>
      </c>
    </row>
    <row r="36" spans="1:13" x14ac:dyDescent="0.25">
      <c r="A36" s="9">
        <v>34</v>
      </c>
      <c r="B36" s="68" t="s">
        <v>153</v>
      </c>
      <c r="C36" s="42" t="s">
        <v>35</v>
      </c>
      <c r="D36" s="42" t="s">
        <v>273</v>
      </c>
      <c r="E36" s="42" t="s">
        <v>130</v>
      </c>
      <c r="F36" s="43">
        <v>0</v>
      </c>
      <c r="G36" s="43">
        <v>0</v>
      </c>
      <c r="H36" s="43">
        <v>0</v>
      </c>
      <c r="I36" s="43">
        <v>0</v>
      </c>
      <c r="J36" s="43">
        <v>0</v>
      </c>
      <c r="K36" s="43">
        <v>0</v>
      </c>
      <c r="L36" s="43">
        <v>0</v>
      </c>
      <c r="M36" s="53">
        <v>2213</v>
      </c>
    </row>
    <row r="37" spans="1:13" x14ac:dyDescent="0.25">
      <c r="A37" s="9">
        <v>35</v>
      </c>
      <c r="B37" s="67" t="s">
        <v>417</v>
      </c>
      <c r="C37" s="40" t="s">
        <v>37</v>
      </c>
      <c r="D37" s="40" t="s">
        <v>273</v>
      </c>
      <c r="E37" s="40" t="s">
        <v>130</v>
      </c>
      <c r="F37" s="41">
        <v>0</v>
      </c>
      <c r="G37" s="41">
        <v>0</v>
      </c>
      <c r="H37" s="41">
        <v>0</v>
      </c>
      <c r="I37" s="41">
        <v>0</v>
      </c>
      <c r="J37" s="41">
        <v>0</v>
      </c>
      <c r="K37" s="41">
        <v>0</v>
      </c>
      <c r="L37" s="41">
        <v>0</v>
      </c>
      <c r="M37" s="52">
        <v>2102</v>
      </c>
    </row>
    <row r="38" spans="1:13" x14ac:dyDescent="0.25">
      <c r="A38" s="9">
        <v>36</v>
      </c>
      <c r="B38" s="67" t="s">
        <v>209</v>
      </c>
      <c r="C38" s="40" t="s">
        <v>33</v>
      </c>
      <c r="D38" s="40" t="s">
        <v>273</v>
      </c>
      <c r="E38" s="40" t="s">
        <v>130</v>
      </c>
      <c r="F38" s="41">
        <v>0</v>
      </c>
      <c r="G38" s="41">
        <v>0</v>
      </c>
      <c r="H38" s="41">
        <v>0</v>
      </c>
      <c r="I38" s="41">
        <v>0</v>
      </c>
      <c r="J38" s="41">
        <v>0</v>
      </c>
      <c r="K38" s="41">
        <v>0</v>
      </c>
      <c r="L38" s="41">
        <v>0</v>
      </c>
      <c r="M38" s="52">
        <v>2040</v>
      </c>
    </row>
    <row r="39" spans="1:13" x14ac:dyDescent="0.25">
      <c r="A39" s="9">
        <v>37</v>
      </c>
      <c r="B39" s="67" t="s">
        <v>208</v>
      </c>
      <c r="C39" s="40" t="s">
        <v>37</v>
      </c>
      <c r="D39" s="40" t="s">
        <v>273</v>
      </c>
      <c r="E39" s="40" t="s">
        <v>130</v>
      </c>
      <c r="F39" s="41">
        <v>0</v>
      </c>
      <c r="G39" s="41">
        <v>0</v>
      </c>
      <c r="H39" s="41">
        <v>0</v>
      </c>
      <c r="I39" s="41">
        <v>0</v>
      </c>
      <c r="J39" s="41">
        <v>0</v>
      </c>
      <c r="K39" s="41">
        <v>0</v>
      </c>
      <c r="L39" s="41">
        <v>0</v>
      </c>
      <c r="M39" s="52">
        <v>2021</v>
      </c>
    </row>
    <row r="40" spans="1:13" x14ac:dyDescent="0.25">
      <c r="A40" s="9">
        <v>38</v>
      </c>
      <c r="B40" s="68" t="s">
        <v>1029</v>
      </c>
      <c r="C40" s="42" t="s">
        <v>451</v>
      </c>
      <c r="D40" s="42" t="s">
        <v>273</v>
      </c>
      <c r="E40" s="42" t="s">
        <v>130</v>
      </c>
      <c r="F40" s="43">
        <v>0</v>
      </c>
      <c r="G40" s="43">
        <v>0</v>
      </c>
      <c r="H40" s="43">
        <v>0</v>
      </c>
      <c r="I40" s="43">
        <v>0</v>
      </c>
      <c r="J40" s="43">
        <v>0</v>
      </c>
      <c r="K40" s="43">
        <v>0</v>
      </c>
      <c r="L40" s="43">
        <v>0</v>
      </c>
      <c r="M40" s="53">
        <v>1978</v>
      </c>
    </row>
    <row r="41" spans="1:13" x14ac:dyDescent="0.25">
      <c r="A41" s="9">
        <v>39</v>
      </c>
      <c r="B41" s="67" t="s">
        <v>1031</v>
      </c>
      <c r="C41" s="40" t="s">
        <v>451</v>
      </c>
      <c r="D41" s="40" t="s">
        <v>273</v>
      </c>
      <c r="E41" s="40" t="s">
        <v>130</v>
      </c>
      <c r="F41" s="41">
        <v>0</v>
      </c>
      <c r="G41" s="41">
        <v>0</v>
      </c>
      <c r="H41" s="41">
        <v>0</v>
      </c>
      <c r="I41" s="41">
        <v>0</v>
      </c>
      <c r="J41" s="41">
        <v>0</v>
      </c>
      <c r="K41" s="41">
        <v>0</v>
      </c>
      <c r="L41" s="41">
        <v>0</v>
      </c>
      <c r="M41" s="52">
        <v>1944</v>
      </c>
    </row>
    <row r="42" spans="1:13" x14ac:dyDescent="0.25">
      <c r="A42" s="9">
        <v>40</v>
      </c>
      <c r="B42" s="67" t="s">
        <v>184</v>
      </c>
      <c r="C42" s="40" t="s">
        <v>41</v>
      </c>
      <c r="D42" s="40" t="s">
        <v>273</v>
      </c>
      <c r="E42" s="40" t="s">
        <v>130</v>
      </c>
      <c r="F42" s="41">
        <v>0</v>
      </c>
      <c r="G42" s="41">
        <v>0</v>
      </c>
      <c r="H42" s="41">
        <v>0</v>
      </c>
      <c r="I42" s="41">
        <v>0</v>
      </c>
      <c r="J42" s="41">
        <v>0</v>
      </c>
      <c r="K42" s="41">
        <v>0</v>
      </c>
      <c r="L42" s="41">
        <v>0</v>
      </c>
      <c r="M42" s="52">
        <v>1905</v>
      </c>
    </row>
    <row r="43" spans="1:13" x14ac:dyDescent="0.25">
      <c r="A43" s="9">
        <v>41</v>
      </c>
      <c r="B43" s="68" t="s">
        <v>174</v>
      </c>
      <c r="C43" s="42" t="s">
        <v>41</v>
      </c>
      <c r="D43" s="42" t="s">
        <v>273</v>
      </c>
      <c r="E43" s="42" t="s">
        <v>130</v>
      </c>
      <c r="F43" s="43">
        <v>0</v>
      </c>
      <c r="G43" s="43">
        <v>0</v>
      </c>
      <c r="H43" s="43">
        <v>0</v>
      </c>
      <c r="I43" s="43">
        <v>0</v>
      </c>
      <c r="J43" s="43">
        <v>0</v>
      </c>
      <c r="K43" s="43">
        <v>0</v>
      </c>
      <c r="L43" s="43">
        <v>0</v>
      </c>
      <c r="M43" s="53">
        <v>1882</v>
      </c>
    </row>
    <row r="44" spans="1:13" x14ac:dyDescent="0.25">
      <c r="A44" s="9">
        <v>42</v>
      </c>
      <c r="B44" s="68" t="s">
        <v>427</v>
      </c>
      <c r="C44" s="42" t="s">
        <v>37</v>
      </c>
      <c r="D44" s="42" t="s">
        <v>273</v>
      </c>
      <c r="E44" s="42" t="s">
        <v>130</v>
      </c>
      <c r="F44" s="43">
        <v>0</v>
      </c>
      <c r="G44" s="43">
        <v>0</v>
      </c>
      <c r="H44" s="43">
        <v>0</v>
      </c>
      <c r="I44" s="43">
        <v>0</v>
      </c>
      <c r="J44" s="43">
        <v>0</v>
      </c>
      <c r="K44" s="43">
        <v>0</v>
      </c>
      <c r="L44" s="43">
        <v>0</v>
      </c>
      <c r="M44" s="53">
        <v>1876</v>
      </c>
    </row>
    <row r="45" spans="1:13" x14ac:dyDescent="0.25">
      <c r="A45" s="9">
        <v>43</v>
      </c>
      <c r="B45" s="68" t="s">
        <v>419</v>
      </c>
      <c r="C45" s="42" t="s">
        <v>31</v>
      </c>
      <c r="D45" s="42" t="s">
        <v>273</v>
      </c>
      <c r="E45" s="42" t="s">
        <v>130</v>
      </c>
      <c r="F45" s="43">
        <v>0</v>
      </c>
      <c r="G45" s="43">
        <v>0</v>
      </c>
      <c r="H45" s="43">
        <v>0</v>
      </c>
      <c r="I45" s="43">
        <v>0</v>
      </c>
      <c r="J45" s="43">
        <v>0</v>
      </c>
      <c r="K45" s="43">
        <v>0</v>
      </c>
      <c r="L45" s="43">
        <v>0</v>
      </c>
      <c r="M45" s="53">
        <v>1874</v>
      </c>
    </row>
    <row r="46" spans="1:13" x14ac:dyDescent="0.25">
      <c r="A46" s="9">
        <v>44</v>
      </c>
      <c r="B46" s="67" t="s">
        <v>150</v>
      </c>
      <c r="C46" s="40" t="s">
        <v>41</v>
      </c>
      <c r="D46" s="40" t="s">
        <v>273</v>
      </c>
      <c r="E46" s="40" t="s">
        <v>130</v>
      </c>
      <c r="F46" s="41">
        <v>0</v>
      </c>
      <c r="G46" s="41">
        <v>0</v>
      </c>
      <c r="H46" s="41">
        <v>0</v>
      </c>
      <c r="I46" s="41">
        <v>0</v>
      </c>
      <c r="J46" s="41">
        <v>0</v>
      </c>
      <c r="K46" s="41">
        <v>0</v>
      </c>
      <c r="L46" s="41">
        <v>0</v>
      </c>
      <c r="M46" s="52">
        <v>1860</v>
      </c>
    </row>
    <row r="47" spans="1:13" x14ac:dyDescent="0.25">
      <c r="A47" s="9">
        <v>45</v>
      </c>
      <c r="B47" s="67" t="s">
        <v>169</v>
      </c>
      <c r="C47" s="40" t="s">
        <v>37</v>
      </c>
      <c r="D47" s="40" t="s">
        <v>273</v>
      </c>
      <c r="E47" s="40" t="s">
        <v>130</v>
      </c>
      <c r="F47" s="41">
        <v>0</v>
      </c>
      <c r="G47" s="41">
        <v>0</v>
      </c>
      <c r="H47" s="41">
        <v>0</v>
      </c>
      <c r="I47" s="41">
        <v>0</v>
      </c>
      <c r="J47" s="41">
        <v>0</v>
      </c>
      <c r="K47" s="41">
        <v>0</v>
      </c>
      <c r="L47" s="41">
        <v>0</v>
      </c>
      <c r="M47" s="52">
        <v>1805</v>
      </c>
    </row>
    <row r="48" spans="1:13" x14ac:dyDescent="0.25">
      <c r="A48" s="9">
        <v>46</v>
      </c>
      <c r="B48" s="67" t="s">
        <v>423</v>
      </c>
      <c r="C48" s="40" t="s">
        <v>35</v>
      </c>
      <c r="D48" s="40" t="s">
        <v>273</v>
      </c>
      <c r="E48" s="40" t="s">
        <v>130</v>
      </c>
      <c r="F48" s="41">
        <v>0</v>
      </c>
      <c r="G48" s="41">
        <v>0</v>
      </c>
      <c r="H48" s="41">
        <v>0</v>
      </c>
      <c r="I48" s="41">
        <v>0</v>
      </c>
      <c r="J48" s="41">
        <v>0</v>
      </c>
      <c r="K48" s="41">
        <v>0</v>
      </c>
      <c r="L48" s="41">
        <v>0</v>
      </c>
      <c r="M48" s="52">
        <v>1717</v>
      </c>
    </row>
    <row r="49" spans="1:13" x14ac:dyDescent="0.25">
      <c r="A49" s="9">
        <v>47</v>
      </c>
      <c r="B49" s="67" t="s">
        <v>418</v>
      </c>
      <c r="C49" s="40" t="s">
        <v>35</v>
      </c>
      <c r="D49" s="40" t="s">
        <v>273</v>
      </c>
      <c r="E49" s="40" t="s">
        <v>130</v>
      </c>
      <c r="F49" s="41">
        <v>0</v>
      </c>
      <c r="G49" s="41">
        <v>0</v>
      </c>
      <c r="H49" s="41">
        <v>0</v>
      </c>
      <c r="I49" s="41">
        <v>0</v>
      </c>
      <c r="J49" s="41">
        <v>0</v>
      </c>
      <c r="K49" s="41">
        <v>0</v>
      </c>
      <c r="L49" s="41">
        <v>0</v>
      </c>
      <c r="M49" s="52">
        <v>1696</v>
      </c>
    </row>
    <row r="50" spans="1:13" x14ac:dyDescent="0.25">
      <c r="A50" s="9">
        <v>48</v>
      </c>
      <c r="B50" s="68" t="s">
        <v>1032</v>
      </c>
      <c r="C50" s="42" t="s">
        <v>451</v>
      </c>
      <c r="D50" s="42" t="s">
        <v>273</v>
      </c>
      <c r="E50" s="42" t="s">
        <v>130</v>
      </c>
      <c r="F50" s="43">
        <v>0</v>
      </c>
      <c r="G50" s="43">
        <v>0</v>
      </c>
      <c r="H50" s="43">
        <v>0</v>
      </c>
      <c r="I50" s="43">
        <v>0</v>
      </c>
      <c r="J50" s="43">
        <v>0</v>
      </c>
      <c r="K50" s="43">
        <v>0</v>
      </c>
      <c r="L50" s="43">
        <v>0</v>
      </c>
      <c r="M50" s="53">
        <v>1593</v>
      </c>
    </row>
    <row r="51" spans="1:13" x14ac:dyDescent="0.25">
      <c r="A51" s="9">
        <v>49</v>
      </c>
      <c r="B51" s="68" t="s">
        <v>263</v>
      </c>
      <c r="C51" s="42" t="s">
        <v>41</v>
      </c>
      <c r="D51" s="42" t="s">
        <v>273</v>
      </c>
      <c r="E51" s="42" t="s">
        <v>130</v>
      </c>
      <c r="F51" s="43">
        <v>0</v>
      </c>
      <c r="G51" s="43">
        <v>0</v>
      </c>
      <c r="H51" s="43">
        <v>0</v>
      </c>
      <c r="I51" s="43">
        <v>0</v>
      </c>
      <c r="J51" s="43">
        <v>0</v>
      </c>
      <c r="K51" s="43">
        <v>0</v>
      </c>
      <c r="L51" s="43">
        <v>0</v>
      </c>
      <c r="M51" s="53">
        <v>1561</v>
      </c>
    </row>
    <row r="52" spans="1:13" x14ac:dyDescent="0.25">
      <c r="A52" s="9">
        <v>50</v>
      </c>
      <c r="B52" s="67" t="s">
        <v>1030</v>
      </c>
      <c r="C52" s="40" t="s">
        <v>451</v>
      </c>
      <c r="D52" s="40" t="s">
        <v>273</v>
      </c>
      <c r="E52" s="40" t="s">
        <v>130</v>
      </c>
      <c r="F52" s="41">
        <v>0</v>
      </c>
      <c r="G52" s="41">
        <v>0</v>
      </c>
      <c r="H52" s="41">
        <v>0</v>
      </c>
      <c r="I52" s="41">
        <v>0</v>
      </c>
      <c r="J52" s="41">
        <v>0</v>
      </c>
      <c r="K52" s="41">
        <v>0</v>
      </c>
      <c r="L52" s="41">
        <v>0</v>
      </c>
      <c r="M52" s="52">
        <v>1529</v>
      </c>
    </row>
    <row r="53" spans="1:13" x14ac:dyDescent="0.25">
      <c r="A53" s="9">
        <v>51</v>
      </c>
      <c r="B53" s="68" t="s">
        <v>155</v>
      </c>
      <c r="C53" s="42" t="s">
        <v>35</v>
      </c>
      <c r="D53" s="42" t="s">
        <v>273</v>
      </c>
      <c r="E53" s="42" t="s">
        <v>130</v>
      </c>
      <c r="F53" s="43">
        <v>0</v>
      </c>
      <c r="G53" s="43">
        <v>0</v>
      </c>
      <c r="H53" s="43">
        <v>0</v>
      </c>
      <c r="I53" s="43">
        <v>0</v>
      </c>
      <c r="J53" s="43">
        <v>0</v>
      </c>
      <c r="K53" s="43">
        <v>0</v>
      </c>
      <c r="L53" s="43">
        <v>0</v>
      </c>
      <c r="M53" s="53">
        <v>1397</v>
      </c>
    </row>
    <row r="54" spans="1:13" x14ac:dyDescent="0.25">
      <c r="A54" s="9">
        <v>52</v>
      </c>
      <c r="B54" s="67" t="s">
        <v>171</v>
      </c>
      <c r="C54" s="40" t="s">
        <v>37</v>
      </c>
      <c r="D54" s="40" t="s">
        <v>273</v>
      </c>
      <c r="E54" s="40" t="s">
        <v>130</v>
      </c>
      <c r="F54" s="41">
        <v>0</v>
      </c>
      <c r="G54" s="41">
        <v>0</v>
      </c>
      <c r="H54" s="41">
        <v>0</v>
      </c>
      <c r="I54" s="41">
        <v>0</v>
      </c>
      <c r="J54" s="41">
        <v>0</v>
      </c>
      <c r="K54" s="41">
        <v>0</v>
      </c>
      <c r="L54" s="41">
        <v>0</v>
      </c>
      <c r="M54" s="52">
        <v>1372</v>
      </c>
    </row>
    <row r="55" spans="1:13" x14ac:dyDescent="0.25">
      <c r="A55" s="9">
        <v>53</v>
      </c>
      <c r="B55" s="67" t="s">
        <v>342</v>
      </c>
      <c r="C55" s="40" t="s">
        <v>31</v>
      </c>
      <c r="D55" s="40" t="s">
        <v>273</v>
      </c>
      <c r="E55" s="40" t="s">
        <v>130</v>
      </c>
      <c r="F55" s="41">
        <v>0</v>
      </c>
      <c r="G55" s="41">
        <v>0</v>
      </c>
      <c r="H55" s="41">
        <v>0</v>
      </c>
      <c r="I55" s="41">
        <v>0</v>
      </c>
      <c r="J55" s="41">
        <v>0</v>
      </c>
      <c r="K55" s="41">
        <v>0</v>
      </c>
      <c r="L55" s="41">
        <v>0</v>
      </c>
      <c r="M55" s="52">
        <v>1361</v>
      </c>
    </row>
    <row r="56" spans="1:13" x14ac:dyDescent="0.25">
      <c r="A56" s="9">
        <v>54</v>
      </c>
      <c r="B56" s="68" t="s">
        <v>339</v>
      </c>
      <c r="C56" s="42" t="s">
        <v>33</v>
      </c>
      <c r="D56" s="42" t="s">
        <v>273</v>
      </c>
      <c r="E56" s="42" t="s">
        <v>130</v>
      </c>
      <c r="F56" s="43">
        <v>0</v>
      </c>
      <c r="G56" s="43">
        <v>0</v>
      </c>
      <c r="H56" s="43">
        <v>0</v>
      </c>
      <c r="I56" s="43">
        <v>0</v>
      </c>
      <c r="J56" s="43">
        <v>0</v>
      </c>
      <c r="K56" s="43">
        <v>0</v>
      </c>
      <c r="L56" s="43">
        <v>0</v>
      </c>
      <c r="M56" s="53">
        <v>1323</v>
      </c>
    </row>
    <row r="57" spans="1:13" x14ac:dyDescent="0.25">
      <c r="A57" s="9">
        <v>55</v>
      </c>
      <c r="B57" s="67" t="s">
        <v>421</v>
      </c>
      <c r="C57" s="40" t="s">
        <v>35</v>
      </c>
      <c r="D57" s="40" t="s">
        <v>273</v>
      </c>
      <c r="E57" s="40" t="s">
        <v>130</v>
      </c>
      <c r="F57" s="41">
        <v>0</v>
      </c>
      <c r="G57" s="41">
        <v>0</v>
      </c>
      <c r="H57" s="41">
        <v>0</v>
      </c>
      <c r="I57" s="41">
        <v>0</v>
      </c>
      <c r="J57" s="41">
        <v>0</v>
      </c>
      <c r="K57" s="41">
        <v>0</v>
      </c>
      <c r="L57" s="41">
        <v>0</v>
      </c>
      <c r="M57" s="52">
        <v>1264</v>
      </c>
    </row>
    <row r="58" spans="1:13" x14ac:dyDescent="0.25">
      <c r="A58" s="9">
        <v>56</v>
      </c>
      <c r="B58" s="68" t="s">
        <v>231</v>
      </c>
      <c r="C58" s="42" t="s">
        <v>41</v>
      </c>
      <c r="D58" s="42" t="s">
        <v>273</v>
      </c>
      <c r="E58" s="42" t="s">
        <v>130</v>
      </c>
      <c r="F58" s="43">
        <v>0</v>
      </c>
      <c r="G58" s="43">
        <v>0</v>
      </c>
      <c r="H58" s="43">
        <v>0</v>
      </c>
      <c r="I58" s="43">
        <v>0</v>
      </c>
      <c r="J58" s="43">
        <v>0</v>
      </c>
      <c r="K58" s="43">
        <v>0</v>
      </c>
      <c r="L58" s="43">
        <v>0</v>
      </c>
      <c r="M58" s="53">
        <v>1227</v>
      </c>
    </row>
    <row r="59" spans="1:13" x14ac:dyDescent="0.25">
      <c r="A59" s="9">
        <v>57</v>
      </c>
      <c r="B59" s="68" t="s">
        <v>343</v>
      </c>
      <c r="C59" s="42" t="s">
        <v>31</v>
      </c>
      <c r="D59" s="42" t="s">
        <v>273</v>
      </c>
      <c r="E59" s="42" t="s">
        <v>130</v>
      </c>
      <c r="F59" s="43">
        <v>0</v>
      </c>
      <c r="G59" s="43">
        <v>0</v>
      </c>
      <c r="H59" s="43">
        <v>0</v>
      </c>
      <c r="I59" s="43">
        <v>0</v>
      </c>
      <c r="J59" s="43">
        <v>0</v>
      </c>
      <c r="K59" s="43">
        <v>0</v>
      </c>
      <c r="L59" s="43">
        <v>0</v>
      </c>
      <c r="M59" s="53">
        <v>1165</v>
      </c>
    </row>
    <row r="60" spans="1:13" x14ac:dyDescent="0.25">
      <c r="A60" s="9">
        <v>58</v>
      </c>
      <c r="B60" s="67" t="s">
        <v>1034</v>
      </c>
      <c r="C60" s="40" t="s">
        <v>451</v>
      </c>
      <c r="D60" s="40" t="s">
        <v>273</v>
      </c>
      <c r="E60" s="40" t="s">
        <v>130</v>
      </c>
      <c r="F60" s="41">
        <v>0</v>
      </c>
      <c r="G60" s="41">
        <v>0</v>
      </c>
      <c r="H60" s="41">
        <v>0</v>
      </c>
      <c r="I60" s="41">
        <v>0</v>
      </c>
      <c r="J60" s="41">
        <v>0</v>
      </c>
      <c r="K60" s="41">
        <v>0</v>
      </c>
      <c r="L60" s="41">
        <v>0</v>
      </c>
      <c r="M60" s="52">
        <v>1109</v>
      </c>
    </row>
    <row r="61" spans="1:13" x14ac:dyDescent="0.25">
      <c r="A61" s="9">
        <v>59</v>
      </c>
      <c r="B61" s="68" t="s">
        <v>1033</v>
      </c>
      <c r="C61" s="42" t="s">
        <v>451</v>
      </c>
      <c r="D61" s="42" t="s">
        <v>273</v>
      </c>
      <c r="E61" s="42" t="s">
        <v>130</v>
      </c>
      <c r="F61" s="43">
        <v>0</v>
      </c>
      <c r="G61" s="43">
        <v>0</v>
      </c>
      <c r="H61" s="43">
        <v>0</v>
      </c>
      <c r="I61" s="43">
        <v>0</v>
      </c>
      <c r="J61" s="43">
        <v>0</v>
      </c>
      <c r="K61" s="43">
        <v>0</v>
      </c>
      <c r="L61" s="43">
        <v>0</v>
      </c>
      <c r="M61" s="53">
        <v>1105</v>
      </c>
    </row>
    <row r="62" spans="1:13" x14ac:dyDescent="0.25">
      <c r="B62" s="67" t="s">
        <v>341</v>
      </c>
      <c r="C62" s="40" t="s">
        <v>33</v>
      </c>
      <c r="D62" s="40" t="s">
        <v>273</v>
      </c>
      <c r="E62" s="40" t="s">
        <v>130</v>
      </c>
      <c r="F62" s="41">
        <v>0</v>
      </c>
      <c r="G62" s="41">
        <v>0</v>
      </c>
      <c r="H62" s="41">
        <v>0</v>
      </c>
      <c r="I62" s="41">
        <v>0</v>
      </c>
      <c r="J62" s="41">
        <v>0</v>
      </c>
      <c r="K62" s="41">
        <v>0</v>
      </c>
      <c r="L62" s="41">
        <v>0</v>
      </c>
      <c r="M62" s="52">
        <v>1065</v>
      </c>
    </row>
    <row r="63" spans="1:13" x14ac:dyDescent="0.25">
      <c r="B63" s="67" t="s">
        <v>165</v>
      </c>
      <c r="C63" s="40" t="s">
        <v>41</v>
      </c>
      <c r="D63" s="40" t="s">
        <v>273</v>
      </c>
      <c r="E63" s="40" t="s">
        <v>130</v>
      </c>
      <c r="F63" s="41">
        <v>0</v>
      </c>
      <c r="G63" s="41">
        <v>0</v>
      </c>
      <c r="H63" s="41">
        <v>0</v>
      </c>
      <c r="I63" s="41">
        <v>0</v>
      </c>
      <c r="J63" s="41">
        <v>0</v>
      </c>
      <c r="K63" s="41">
        <v>0</v>
      </c>
      <c r="L63" s="41">
        <v>0</v>
      </c>
      <c r="M63" s="52">
        <v>969</v>
      </c>
    </row>
    <row r="64" spans="1:13" x14ac:dyDescent="0.25">
      <c r="B64" s="67" t="s">
        <v>422</v>
      </c>
      <c r="C64" s="40" t="s">
        <v>35</v>
      </c>
      <c r="D64" s="40" t="s">
        <v>273</v>
      </c>
      <c r="E64" s="40" t="s">
        <v>130</v>
      </c>
      <c r="F64" s="41">
        <v>0</v>
      </c>
      <c r="G64" s="41">
        <v>0</v>
      </c>
      <c r="H64" s="41">
        <v>0</v>
      </c>
      <c r="I64" s="41">
        <v>0</v>
      </c>
      <c r="J64" s="41">
        <v>0</v>
      </c>
      <c r="K64" s="41">
        <v>0</v>
      </c>
      <c r="L64" s="41">
        <v>0</v>
      </c>
      <c r="M64" s="52">
        <v>868</v>
      </c>
    </row>
    <row r="65" spans="2:13" x14ac:dyDescent="0.25">
      <c r="B65" s="68" t="s">
        <v>1036</v>
      </c>
      <c r="C65" s="42" t="s">
        <v>451</v>
      </c>
      <c r="D65" s="42" t="s">
        <v>273</v>
      </c>
      <c r="E65" s="42" t="s">
        <v>130</v>
      </c>
      <c r="F65" s="43">
        <v>0</v>
      </c>
      <c r="G65" s="43">
        <v>0</v>
      </c>
      <c r="H65" s="43">
        <v>0</v>
      </c>
      <c r="I65" s="43">
        <v>0</v>
      </c>
      <c r="J65" s="43">
        <v>0</v>
      </c>
      <c r="K65" s="43">
        <v>0</v>
      </c>
      <c r="L65" s="43">
        <v>0</v>
      </c>
      <c r="M65" s="53">
        <v>831</v>
      </c>
    </row>
    <row r="66" spans="2:13" x14ac:dyDescent="0.25">
      <c r="B66" s="67" t="s">
        <v>181</v>
      </c>
      <c r="C66" s="40" t="s">
        <v>41</v>
      </c>
      <c r="D66" s="40" t="s">
        <v>273</v>
      </c>
      <c r="E66" s="40" t="s">
        <v>130</v>
      </c>
      <c r="F66" s="41">
        <v>0</v>
      </c>
      <c r="G66" s="41">
        <v>0</v>
      </c>
      <c r="H66" s="41">
        <v>0</v>
      </c>
      <c r="I66" s="41">
        <v>0</v>
      </c>
      <c r="J66" s="41">
        <v>0</v>
      </c>
      <c r="K66" s="41">
        <v>0</v>
      </c>
      <c r="L66" s="41">
        <v>0</v>
      </c>
      <c r="M66" s="52">
        <v>810</v>
      </c>
    </row>
    <row r="67" spans="2:13" x14ac:dyDescent="0.25">
      <c r="B67" s="68" t="s">
        <v>352</v>
      </c>
      <c r="C67" s="42" t="s">
        <v>33</v>
      </c>
      <c r="D67" s="42" t="s">
        <v>273</v>
      </c>
      <c r="E67" s="42" t="s">
        <v>130</v>
      </c>
      <c r="F67" s="43">
        <v>0</v>
      </c>
      <c r="G67" s="43">
        <v>0</v>
      </c>
      <c r="H67" s="43">
        <v>0</v>
      </c>
      <c r="I67" s="43">
        <v>0</v>
      </c>
      <c r="J67" s="43">
        <v>0</v>
      </c>
      <c r="K67" s="43">
        <v>0</v>
      </c>
      <c r="L67" s="43">
        <v>0</v>
      </c>
      <c r="M67" s="53">
        <v>747</v>
      </c>
    </row>
    <row r="68" spans="2:13" x14ac:dyDescent="0.25">
      <c r="B68" s="68" t="s">
        <v>1035</v>
      </c>
      <c r="C68" s="42" t="s">
        <v>451</v>
      </c>
      <c r="D68" s="42" t="s">
        <v>273</v>
      </c>
      <c r="E68" s="42" t="s">
        <v>130</v>
      </c>
      <c r="F68" s="43">
        <v>0</v>
      </c>
      <c r="G68" s="43">
        <v>0</v>
      </c>
      <c r="H68" s="43">
        <v>0</v>
      </c>
      <c r="I68" s="43">
        <v>0</v>
      </c>
      <c r="J68" s="43">
        <v>0</v>
      </c>
      <c r="K68" s="43">
        <v>0</v>
      </c>
      <c r="L68" s="43">
        <v>0</v>
      </c>
      <c r="M68" s="53">
        <v>696</v>
      </c>
    </row>
    <row r="69" spans="2:13" x14ac:dyDescent="0.25">
      <c r="B69" s="67" t="s">
        <v>207</v>
      </c>
      <c r="C69" s="40" t="s">
        <v>35</v>
      </c>
      <c r="D69" s="40" t="s">
        <v>273</v>
      </c>
      <c r="E69" s="40" t="s">
        <v>130</v>
      </c>
      <c r="F69" s="41">
        <v>0</v>
      </c>
      <c r="G69" s="41">
        <v>0</v>
      </c>
      <c r="H69" s="41">
        <v>0</v>
      </c>
      <c r="I69" s="41">
        <v>0</v>
      </c>
      <c r="J69" s="41">
        <v>0</v>
      </c>
      <c r="K69" s="41">
        <v>0</v>
      </c>
      <c r="L69" s="41">
        <v>0</v>
      </c>
      <c r="M69" s="52">
        <v>687</v>
      </c>
    </row>
    <row r="70" spans="2:13" x14ac:dyDescent="0.25">
      <c r="B70" s="68" t="s">
        <v>420</v>
      </c>
      <c r="C70" s="42" t="s">
        <v>33</v>
      </c>
      <c r="D70" s="42" t="s">
        <v>273</v>
      </c>
      <c r="E70" s="42" t="s">
        <v>130</v>
      </c>
      <c r="F70" s="43">
        <v>0</v>
      </c>
      <c r="G70" s="43">
        <v>0</v>
      </c>
      <c r="H70" s="43">
        <v>0</v>
      </c>
      <c r="I70" s="43">
        <v>0</v>
      </c>
      <c r="J70" s="43">
        <v>0</v>
      </c>
      <c r="K70" s="43">
        <v>0</v>
      </c>
      <c r="L70" s="43">
        <v>0</v>
      </c>
      <c r="M70" s="53">
        <v>622</v>
      </c>
    </row>
    <row r="71" spans="2:13" x14ac:dyDescent="0.25">
      <c r="B71" s="68" t="s">
        <v>447</v>
      </c>
      <c r="C71" s="42" t="s">
        <v>31</v>
      </c>
      <c r="D71" s="42" t="s">
        <v>273</v>
      </c>
      <c r="E71" s="42" t="s">
        <v>130</v>
      </c>
      <c r="F71" s="43">
        <v>0</v>
      </c>
      <c r="G71" s="43">
        <v>0</v>
      </c>
      <c r="H71" s="43">
        <v>0</v>
      </c>
      <c r="I71" s="43">
        <v>0</v>
      </c>
      <c r="J71" s="43">
        <v>0</v>
      </c>
      <c r="K71" s="43">
        <v>0</v>
      </c>
      <c r="L71" s="43">
        <v>0</v>
      </c>
      <c r="M71" s="53">
        <v>591</v>
      </c>
    </row>
    <row r="72" spans="2:13" x14ac:dyDescent="0.25">
      <c r="B72" s="67" t="s">
        <v>434</v>
      </c>
      <c r="C72" s="40" t="s">
        <v>31</v>
      </c>
      <c r="D72" s="40" t="s">
        <v>273</v>
      </c>
      <c r="E72" s="40" t="s">
        <v>130</v>
      </c>
      <c r="F72" s="41">
        <v>0</v>
      </c>
      <c r="G72" s="41">
        <v>0</v>
      </c>
      <c r="H72" s="41">
        <v>0</v>
      </c>
      <c r="I72" s="41">
        <v>0</v>
      </c>
      <c r="J72" s="41">
        <v>0</v>
      </c>
      <c r="K72" s="41">
        <v>0</v>
      </c>
      <c r="L72" s="41">
        <v>0</v>
      </c>
      <c r="M72" s="52">
        <v>534</v>
      </c>
    </row>
    <row r="73" spans="2:13" x14ac:dyDescent="0.25">
      <c r="B73" s="68" t="s">
        <v>1038</v>
      </c>
      <c r="C73" s="42" t="s">
        <v>451</v>
      </c>
      <c r="D73" s="42" t="s">
        <v>273</v>
      </c>
      <c r="E73" s="42" t="s">
        <v>130</v>
      </c>
      <c r="F73" s="43">
        <v>0</v>
      </c>
      <c r="G73" s="43">
        <v>0</v>
      </c>
      <c r="H73" s="43">
        <v>0</v>
      </c>
      <c r="I73" s="43">
        <v>0</v>
      </c>
      <c r="J73" s="43">
        <v>0</v>
      </c>
      <c r="K73" s="43">
        <v>0</v>
      </c>
      <c r="L73" s="43">
        <v>0</v>
      </c>
      <c r="M73" s="53">
        <v>511</v>
      </c>
    </row>
    <row r="74" spans="2:13" x14ac:dyDescent="0.25">
      <c r="B74" s="68" t="s">
        <v>424</v>
      </c>
      <c r="C74" s="42" t="s">
        <v>35</v>
      </c>
      <c r="D74" s="42" t="s">
        <v>273</v>
      </c>
      <c r="E74" s="42" t="s">
        <v>130</v>
      </c>
      <c r="F74" s="43">
        <v>0</v>
      </c>
      <c r="G74" s="43">
        <v>0</v>
      </c>
      <c r="H74" s="43">
        <v>0</v>
      </c>
      <c r="I74" s="43">
        <v>0</v>
      </c>
      <c r="J74" s="43">
        <v>0</v>
      </c>
      <c r="K74" s="43">
        <v>0</v>
      </c>
      <c r="L74" s="43">
        <v>0</v>
      </c>
      <c r="M74" s="53">
        <v>496</v>
      </c>
    </row>
    <row r="75" spans="2:13" x14ac:dyDescent="0.25">
      <c r="B75" s="67" t="s">
        <v>203</v>
      </c>
      <c r="C75" s="40" t="s">
        <v>35</v>
      </c>
      <c r="D75" s="40" t="s">
        <v>273</v>
      </c>
      <c r="E75" s="40" t="s">
        <v>130</v>
      </c>
      <c r="F75" s="41">
        <v>0</v>
      </c>
      <c r="G75" s="41">
        <v>0</v>
      </c>
      <c r="H75" s="41">
        <v>0</v>
      </c>
      <c r="I75" s="41">
        <v>0</v>
      </c>
      <c r="J75" s="41">
        <v>0</v>
      </c>
      <c r="K75" s="41">
        <v>0</v>
      </c>
      <c r="L75" s="41">
        <v>0</v>
      </c>
      <c r="M75" s="52">
        <v>486</v>
      </c>
    </row>
    <row r="76" spans="2:13" x14ac:dyDescent="0.25">
      <c r="B76" s="68" t="s">
        <v>164</v>
      </c>
      <c r="C76" s="42" t="s">
        <v>33</v>
      </c>
      <c r="D76" s="42" t="s">
        <v>273</v>
      </c>
      <c r="E76" s="42" t="s">
        <v>130</v>
      </c>
      <c r="F76" s="43">
        <v>0</v>
      </c>
      <c r="G76" s="43">
        <v>0</v>
      </c>
      <c r="H76" s="43">
        <v>0</v>
      </c>
      <c r="I76" s="43">
        <v>0</v>
      </c>
      <c r="J76" s="43">
        <v>0</v>
      </c>
      <c r="K76" s="43">
        <v>0</v>
      </c>
      <c r="L76" s="43">
        <v>0</v>
      </c>
      <c r="M76" s="53">
        <v>366</v>
      </c>
    </row>
    <row r="77" spans="2:13" x14ac:dyDescent="0.25">
      <c r="B77" s="68" t="s">
        <v>1039</v>
      </c>
      <c r="C77" s="42" t="s">
        <v>451</v>
      </c>
      <c r="D77" s="42" t="s">
        <v>273</v>
      </c>
      <c r="E77" s="42" t="s">
        <v>130</v>
      </c>
      <c r="F77" s="43">
        <v>0</v>
      </c>
      <c r="G77" s="43">
        <v>0</v>
      </c>
      <c r="H77" s="43">
        <v>0</v>
      </c>
      <c r="I77" s="43">
        <v>0</v>
      </c>
      <c r="J77" s="43">
        <v>0</v>
      </c>
      <c r="K77" s="43">
        <v>0</v>
      </c>
      <c r="L77" s="43">
        <v>0</v>
      </c>
      <c r="M77" s="53">
        <v>277</v>
      </c>
    </row>
    <row r="78" spans="2:13" x14ac:dyDescent="0.25">
      <c r="B78" s="68" t="s">
        <v>1041</v>
      </c>
      <c r="C78" s="42" t="s">
        <v>451</v>
      </c>
      <c r="D78" s="42" t="s">
        <v>273</v>
      </c>
      <c r="E78" s="42" t="s">
        <v>130</v>
      </c>
      <c r="F78" s="43">
        <v>0</v>
      </c>
      <c r="G78" s="43">
        <v>0</v>
      </c>
      <c r="H78" s="43">
        <v>0</v>
      </c>
      <c r="I78" s="43">
        <v>0</v>
      </c>
      <c r="J78" s="43">
        <v>0</v>
      </c>
      <c r="K78" s="43">
        <v>0</v>
      </c>
      <c r="L78" s="43">
        <v>0</v>
      </c>
      <c r="M78" s="53">
        <v>206</v>
      </c>
    </row>
    <row r="79" spans="2:13" x14ac:dyDescent="0.25">
      <c r="B79" s="68" t="s">
        <v>1037</v>
      </c>
      <c r="C79" s="42" t="s">
        <v>451</v>
      </c>
      <c r="D79" s="42" t="s">
        <v>273</v>
      </c>
      <c r="E79" s="42" t="s">
        <v>130</v>
      </c>
      <c r="F79" s="43">
        <v>0</v>
      </c>
      <c r="G79" s="43">
        <v>0</v>
      </c>
      <c r="H79" s="43">
        <v>0</v>
      </c>
      <c r="I79" s="43">
        <v>0</v>
      </c>
      <c r="J79" s="43">
        <v>0</v>
      </c>
      <c r="K79" s="43">
        <v>0</v>
      </c>
      <c r="L79" s="43">
        <v>0</v>
      </c>
      <c r="M79" s="53">
        <v>182</v>
      </c>
    </row>
    <row r="80" spans="2:13" x14ac:dyDescent="0.25">
      <c r="B80" s="67" t="s">
        <v>425</v>
      </c>
      <c r="C80" s="40" t="s">
        <v>35</v>
      </c>
      <c r="D80" s="40" t="s">
        <v>273</v>
      </c>
      <c r="E80" s="40" t="s">
        <v>130</v>
      </c>
      <c r="F80" s="41">
        <v>0</v>
      </c>
      <c r="G80" s="41">
        <v>0</v>
      </c>
      <c r="H80" s="41">
        <v>0</v>
      </c>
      <c r="I80" s="41">
        <v>0</v>
      </c>
      <c r="J80" s="41">
        <v>0</v>
      </c>
      <c r="K80" s="41">
        <v>0</v>
      </c>
      <c r="L80" s="41">
        <v>0</v>
      </c>
      <c r="M80" s="52">
        <v>120</v>
      </c>
    </row>
    <row r="81" spans="2:13" x14ac:dyDescent="0.25">
      <c r="B81" s="68" t="s">
        <v>340</v>
      </c>
      <c r="C81" s="42" t="s">
        <v>37</v>
      </c>
      <c r="D81" s="42" t="s">
        <v>273</v>
      </c>
      <c r="E81" s="42" t="s">
        <v>130</v>
      </c>
      <c r="F81" s="43">
        <v>0</v>
      </c>
      <c r="G81" s="43">
        <v>0</v>
      </c>
      <c r="H81" s="43">
        <v>0</v>
      </c>
      <c r="I81" s="43">
        <v>0</v>
      </c>
      <c r="J81" s="43">
        <v>0</v>
      </c>
      <c r="K81" s="43">
        <v>0</v>
      </c>
      <c r="L81" s="43">
        <v>0</v>
      </c>
      <c r="M81" s="53">
        <v>75</v>
      </c>
    </row>
    <row r="82" spans="2:13" x14ac:dyDescent="0.25">
      <c r="B82" s="68" t="s">
        <v>1046</v>
      </c>
      <c r="C82" s="42" t="s">
        <v>451</v>
      </c>
      <c r="D82" s="42" t="s">
        <v>273</v>
      </c>
      <c r="E82" s="42" t="s">
        <v>130</v>
      </c>
      <c r="F82" s="43">
        <v>0</v>
      </c>
      <c r="G82" s="43">
        <v>0</v>
      </c>
      <c r="H82" s="43">
        <v>0</v>
      </c>
      <c r="I82" s="43">
        <v>0</v>
      </c>
      <c r="J82" s="43">
        <v>0</v>
      </c>
      <c r="K82" s="43">
        <v>0</v>
      </c>
      <c r="L82" s="43">
        <v>0</v>
      </c>
      <c r="M82" s="53">
        <v>72</v>
      </c>
    </row>
    <row r="83" spans="2:13" x14ac:dyDescent="0.25">
      <c r="B83" s="67" t="s">
        <v>426</v>
      </c>
      <c r="C83" s="40" t="s">
        <v>33</v>
      </c>
      <c r="D83" s="40" t="s">
        <v>273</v>
      </c>
      <c r="E83" s="40" t="s">
        <v>130</v>
      </c>
      <c r="F83" s="41">
        <v>0</v>
      </c>
      <c r="G83" s="41">
        <v>0</v>
      </c>
      <c r="H83" s="41">
        <v>0</v>
      </c>
      <c r="I83" s="41">
        <v>0</v>
      </c>
      <c r="J83" s="41">
        <v>0</v>
      </c>
      <c r="K83" s="41">
        <v>0</v>
      </c>
      <c r="L83" s="41">
        <v>0</v>
      </c>
      <c r="M83" s="52">
        <v>71</v>
      </c>
    </row>
    <row r="84" spans="2:13" x14ac:dyDescent="0.25">
      <c r="B84" s="67" t="s">
        <v>448</v>
      </c>
      <c r="C84" s="40" t="s">
        <v>33</v>
      </c>
      <c r="D84" s="40" t="s">
        <v>273</v>
      </c>
      <c r="E84" s="40" t="s">
        <v>130</v>
      </c>
      <c r="F84" s="41">
        <v>0</v>
      </c>
      <c r="G84" s="41">
        <v>0</v>
      </c>
      <c r="H84" s="41">
        <v>0</v>
      </c>
      <c r="I84" s="41">
        <v>0</v>
      </c>
      <c r="J84" s="41">
        <v>0</v>
      </c>
      <c r="K84" s="41">
        <v>0</v>
      </c>
      <c r="L84" s="41">
        <v>0</v>
      </c>
      <c r="M84" s="52">
        <v>65</v>
      </c>
    </row>
    <row r="85" spans="2:13" x14ac:dyDescent="0.25">
      <c r="B85" s="68" t="s">
        <v>428</v>
      </c>
      <c r="C85" s="42" t="s">
        <v>33</v>
      </c>
      <c r="D85" s="42" t="s">
        <v>273</v>
      </c>
      <c r="E85" s="42" t="s">
        <v>130</v>
      </c>
      <c r="F85" s="43">
        <v>0</v>
      </c>
      <c r="G85" s="43">
        <v>0</v>
      </c>
      <c r="H85" s="43">
        <v>0</v>
      </c>
      <c r="I85" s="43">
        <v>0</v>
      </c>
      <c r="J85" s="43">
        <v>0</v>
      </c>
      <c r="K85" s="43">
        <v>0</v>
      </c>
      <c r="L85" s="43">
        <v>0</v>
      </c>
      <c r="M85" s="53">
        <v>61</v>
      </c>
    </row>
    <row r="86" spans="2:13" x14ac:dyDescent="0.25">
      <c r="B86" s="67" t="s">
        <v>433</v>
      </c>
      <c r="C86" s="40" t="s">
        <v>35</v>
      </c>
      <c r="D86" s="40" t="s">
        <v>273</v>
      </c>
      <c r="E86" s="40" t="s">
        <v>130</v>
      </c>
      <c r="F86" s="41">
        <v>0</v>
      </c>
      <c r="G86" s="41">
        <v>0</v>
      </c>
      <c r="H86" s="41">
        <v>0</v>
      </c>
      <c r="I86" s="41">
        <v>0</v>
      </c>
      <c r="J86" s="41">
        <v>0</v>
      </c>
      <c r="K86" s="41">
        <v>0</v>
      </c>
      <c r="L86" s="41">
        <v>0</v>
      </c>
      <c r="M86" s="52">
        <v>60</v>
      </c>
    </row>
    <row r="87" spans="2:13" x14ac:dyDescent="0.25">
      <c r="B87" s="67" t="s">
        <v>449</v>
      </c>
      <c r="C87" s="40" t="s">
        <v>41</v>
      </c>
      <c r="D87" s="40" t="s">
        <v>273</v>
      </c>
      <c r="E87" s="40" t="s">
        <v>130</v>
      </c>
      <c r="F87" s="41">
        <v>0</v>
      </c>
      <c r="G87" s="41">
        <v>0</v>
      </c>
      <c r="H87" s="41">
        <v>0</v>
      </c>
      <c r="I87" s="41">
        <v>0</v>
      </c>
      <c r="J87" s="41">
        <v>0</v>
      </c>
      <c r="K87" s="41">
        <v>0</v>
      </c>
      <c r="L87" s="41">
        <v>0</v>
      </c>
      <c r="M87" s="52">
        <v>60</v>
      </c>
    </row>
    <row r="88" spans="2:13" x14ac:dyDescent="0.25">
      <c r="B88" s="67" t="s">
        <v>1043</v>
      </c>
      <c r="C88" s="40" t="s">
        <v>451</v>
      </c>
      <c r="D88" s="40" t="s">
        <v>273</v>
      </c>
      <c r="E88" s="40" t="s">
        <v>130</v>
      </c>
      <c r="F88" s="41">
        <v>0</v>
      </c>
      <c r="G88" s="41">
        <v>0</v>
      </c>
      <c r="H88" s="41">
        <v>0</v>
      </c>
      <c r="I88" s="41">
        <v>0</v>
      </c>
      <c r="J88" s="41">
        <v>0</v>
      </c>
      <c r="K88" s="41">
        <v>0</v>
      </c>
      <c r="L88" s="41">
        <v>0</v>
      </c>
      <c r="M88" s="52">
        <v>60</v>
      </c>
    </row>
    <row r="89" spans="2:13" x14ac:dyDescent="0.25">
      <c r="B89" s="68" t="s">
        <v>435</v>
      </c>
      <c r="C89" s="42" t="s">
        <v>35</v>
      </c>
      <c r="D89" s="42" t="s">
        <v>273</v>
      </c>
      <c r="E89" s="42" t="s">
        <v>130</v>
      </c>
      <c r="F89" s="43">
        <v>0</v>
      </c>
      <c r="G89" s="43">
        <v>0</v>
      </c>
      <c r="H89" s="43">
        <v>0</v>
      </c>
      <c r="I89" s="43">
        <v>0</v>
      </c>
      <c r="J89" s="43">
        <v>0</v>
      </c>
      <c r="K89" s="43">
        <v>0</v>
      </c>
      <c r="L89" s="43">
        <v>0</v>
      </c>
      <c r="M89" s="53">
        <v>60</v>
      </c>
    </row>
    <row r="90" spans="2:13" x14ac:dyDescent="0.25">
      <c r="B90" s="67" t="s">
        <v>1047</v>
      </c>
      <c r="C90" s="40" t="s">
        <v>451</v>
      </c>
      <c r="D90" s="40" t="s">
        <v>273</v>
      </c>
      <c r="E90" s="40" t="s">
        <v>130</v>
      </c>
      <c r="F90" s="41">
        <v>0</v>
      </c>
      <c r="G90" s="41">
        <v>0</v>
      </c>
      <c r="H90" s="41">
        <v>0</v>
      </c>
      <c r="I90" s="41">
        <v>0</v>
      </c>
      <c r="J90" s="41">
        <v>0</v>
      </c>
      <c r="K90" s="41">
        <v>0</v>
      </c>
      <c r="L90" s="41">
        <v>0</v>
      </c>
      <c r="M90" s="52">
        <v>60</v>
      </c>
    </row>
    <row r="91" spans="2:13" x14ac:dyDescent="0.25">
      <c r="B91" s="67" t="s">
        <v>1048</v>
      </c>
      <c r="C91" s="40" t="s">
        <v>451</v>
      </c>
      <c r="D91" s="40" t="s">
        <v>273</v>
      </c>
      <c r="E91" s="40" t="s">
        <v>130</v>
      </c>
      <c r="F91" s="41">
        <v>0</v>
      </c>
      <c r="G91" s="41">
        <v>0</v>
      </c>
      <c r="H91" s="41">
        <v>0</v>
      </c>
      <c r="I91" s="41">
        <v>0</v>
      </c>
      <c r="J91" s="41">
        <v>0</v>
      </c>
      <c r="K91" s="41">
        <v>0</v>
      </c>
      <c r="L91" s="41">
        <v>0</v>
      </c>
      <c r="M91" s="52">
        <v>60</v>
      </c>
    </row>
    <row r="92" spans="2:13" x14ac:dyDescent="0.25">
      <c r="B92" s="67" t="s">
        <v>1045</v>
      </c>
      <c r="C92" s="40" t="s">
        <v>451</v>
      </c>
      <c r="D92" s="40" t="s">
        <v>273</v>
      </c>
      <c r="E92" s="40" t="s">
        <v>130</v>
      </c>
      <c r="F92" s="41">
        <v>0</v>
      </c>
      <c r="G92" s="41">
        <v>0</v>
      </c>
      <c r="H92" s="41">
        <v>0</v>
      </c>
      <c r="I92" s="41">
        <v>0</v>
      </c>
      <c r="J92" s="41">
        <v>0</v>
      </c>
      <c r="K92" s="41">
        <v>0</v>
      </c>
      <c r="L92" s="41">
        <v>0</v>
      </c>
      <c r="M92" s="52">
        <v>58</v>
      </c>
    </row>
    <row r="93" spans="2:13" x14ac:dyDescent="0.25">
      <c r="B93" s="67" t="s">
        <v>1040</v>
      </c>
      <c r="C93" s="40" t="s">
        <v>451</v>
      </c>
      <c r="D93" s="40" t="s">
        <v>273</v>
      </c>
      <c r="E93" s="40" t="s">
        <v>130</v>
      </c>
      <c r="F93" s="41">
        <v>0</v>
      </c>
      <c r="G93" s="41">
        <v>0</v>
      </c>
      <c r="H93" s="41">
        <v>0</v>
      </c>
      <c r="I93" s="41">
        <v>0</v>
      </c>
      <c r="J93" s="41">
        <v>0</v>
      </c>
      <c r="K93" s="41">
        <v>0</v>
      </c>
      <c r="L93" s="41">
        <v>0</v>
      </c>
      <c r="M93" s="52">
        <v>40</v>
      </c>
    </row>
    <row r="94" spans="2:13" x14ac:dyDescent="0.25">
      <c r="B94" s="68" t="s">
        <v>1044</v>
      </c>
      <c r="C94" s="42" t="s">
        <v>451</v>
      </c>
      <c r="D94" s="42" t="s">
        <v>273</v>
      </c>
      <c r="E94" s="42" t="s">
        <v>130</v>
      </c>
      <c r="F94" s="43">
        <v>0</v>
      </c>
      <c r="G94" s="43">
        <v>0</v>
      </c>
      <c r="H94" s="43">
        <v>0</v>
      </c>
      <c r="I94" s="43">
        <v>0</v>
      </c>
      <c r="J94" s="43">
        <v>0</v>
      </c>
      <c r="K94" s="43">
        <v>0</v>
      </c>
      <c r="L94" s="43">
        <v>0</v>
      </c>
      <c r="M94" s="53">
        <v>27</v>
      </c>
    </row>
    <row r="95" spans="2:13" x14ac:dyDescent="0.25">
      <c r="B95" s="68" t="s">
        <v>1042</v>
      </c>
      <c r="C95" s="42" t="s">
        <v>451</v>
      </c>
      <c r="D95" s="42" t="s">
        <v>273</v>
      </c>
      <c r="E95" s="42" t="s">
        <v>130</v>
      </c>
      <c r="F95" s="43">
        <v>0</v>
      </c>
      <c r="G95" s="43">
        <v>0</v>
      </c>
      <c r="H95" s="43">
        <v>0</v>
      </c>
      <c r="I95" s="43">
        <v>0</v>
      </c>
      <c r="J95" s="43">
        <v>0</v>
      </c>
      <c r="K95" s="43">
        <v>0</v>
      </c>
      <c r="L95" s="43">
        <v>0</v>
      </c>
      <c r="M95" s="53">
        <v>18</v>
      </c>
    </row>
    <row r="96" spans="2:13" x14ac:dyDescent="0.25">
      <c r="B96" s="27"/>
      <c r="C96" s="27"/>
      <c r="D96" s="27"/>
      <c r="E96" s="27"/>
    </row>
    <row r="97" spans="2:5" x14ac:dyDescent="0.25">
      <c r="B97" s="27"/>
      <c r="C97" s="27"/>
      <c r="D97" s="27"/>
      <c r="E97" s="27"/>
    </row>
    <row r="98" spans="2:5" x14ac:dyDescent="0.25">
      <c r="B98" s="27"/>
      <c r="C98" s="27"/>
      <c r="D98" s="27"/>
      <c r="E98" s="27"/>
    </row>
    <row r="99" spans="2:5" x14ac:dyDescent="0.25">
      <c r="B99" s="27"/>
      <c r="C99" s="27"/>
      <c r="D99" s="27"/>
      <c r="E99" s="27"/>
    </row>
    <row r="100" spans="2:5" x14ac:dyDescent="0.25">
      <c r="B100" s="27"/>
      <c r="C100" s="27"/>
      <c r="D100" s="27"/>
      <c r="E100" s="27"/>
    </row>
    <row r="101" spans="2:5" x14ac:dyDescent="0.25">
      <c r="B101" s="27"/>
      <c r="C101" s="27"/>
      <c r="D101" s="27"/>
      <c r="E101" s="27"/>
    </row>
    <row r="102" spans="2:5" x14ac:dyDescent="0.25">
      <c r="B102" s="27"/>
      <c r="C102" s="27"/>
      <c r="D102" s="27"/>
      <c r="E102" s="27"/>
    </row>
    <row r="103" spans="2:5" x14ac:dyDescent="0.25">
      <c r="B103" s="27"/>
      <c r="C103" s="27"/>
      <c r="D103" s="27"/>
      <c r="E103" s="27"/>
    </row>
    <row r="104" spans="2:5" x14ac:dyDescent="0.25">
      <c r="B104" s="27"/>
      <c r="C104" s="27"/>
      <c r="D104" s="27"/>
      <c r="E104" s="27"/>
    </row>
    <row r="105" spans="2:5" x14ac:dyDescent="0.25">
      <c r="B105" s="27"/>
      <c r="C105" s="27"/>
      <c r="D105" s="27"/>
      <c r="E105" s="27"/>
    </row>
    <row r="106" spans="2:5" x14ac:dyDescent="0.25">
      <c r="B106" s="27"/>
      <c r="C106" s="27"/>
      <c r="D106" s="27"/>
      <c r="E106" s="27"/>
    </row>
    <row r="107" spans="2:5" x14ac:dyDescent="0.25">
      <c r="B107" s="27"/>
      <c r="C107" s="27"/>
      <c r="D107" s="27"/>
      <c r="E107" s="27"/>
    </row>
    <row r="108" spans="2:5" x14ac:dyDescent="0.25">
      <c r="B108" s="27"/>
      <c r="C108" s="27"/>
      <c r="D108" s="27"/>
      <c r="E108" s="27"/>
    </row>
    <row r="109" spans="2:5" x14ac:dyDescent="0.25">
      <c r="B109" s="27"/>
      <c r="C109" s="27"/>
      <c r="D109" s="27"/>
      <c r="E109" s="27"/>
    </row>
    <row r="110" spans="2:5" x14ac:dyDescent="0.25">
      <c r="B110" s="27"/>
      <c r="C110" s="27"/>
      <c r="D110" s="27"/>
      <c r="E110" s="27"/>
    </row>
    <row r="111" spans="2:5" x14ac:dyDescent="0.25">
      <c r="B111" s="27"/>
      <c r="C111" s="27"/>
      <c r="D111" s="27"/>
      <c r="E111" s="27"/>
    </row>
    <row r="112" spans="2:5" x14ac:dyDescent="0.25">
      <c r="B112" s="27"/>
      <c r="C112" s="27"/>
      <c r="D112" s="27"/>
      <c r="E112" s="27"/>
    </row>
    <row r="113" spans="2:5" x14ac:dyDescent="0.25">
      <c r="B113" s="27"/>
      <c r="C113" s="27"/>
      <c r="D113" s="27"/>
      <c r="E113" s="27"/>
    </row>
    <row r="114" spans="2:5" x14ac:dyDescent="0.25">
      <c r="B114" s="27"/>
      <c r="C114" s="27"/>
      <c r="D114" s="27"/>
      <c r="E114" s="27"/>
    </row>
    <row r="115" spans="2:5" x14ac:dyDescent="0.25">
      <c r="B115" s="27"/>
      <c r="C115" s="27"/>
      <c r="D115" s="27"/>
      <c r="E115" s="27"/>
    </row>
    <row r="116" spans="2:5" x14ac:dyDescent="0.25">
      <c r="B116" s="27"/>
      <c r="C116" s="27"/>
      <c r="D116" s="27"/>
      <c r="E116" s="27"/>
    </row>
    <row r="117" spans="2:5" x14ac:dyDescent="0.25">
      <c r="B117" s="27"/>
      <c r="C117" s="27"/>
      <c r="D117" s="27"/>
      <c r="E117" s="27"/>
    </row>
    <row r="118" spans="2:5" x14ac:dyDescent="0.25">
      <c r="B118" s="27"/>
      <c r="C118" s="27"/>
      <c r="D118" s="27"/>
      <c r="E118" s="27"/>
    </row>
    <row r="119" spans="2:5" x14ac:dyDescent="0.25">
      <c r="B119" s="27"/>
      <c r="C119" s="27"/>
      <c r="D119" s="27"/>
      <c r="E119" s="27"/>
    </row>
    <row r="120" spans="2:5" x14ac:dyDescent="0.25">
      <c r="B120" s="27"/>
      <c r="C120" s="27"/>
      <c r="D120" s="27"/>
      <c r="E120" s="27"/>
    </row>
    <row r="121" spans="2:5" x14ac:dyDescent="0.25">
      <c r="B121" s="27"/>
      <c r="C121" s="27"/>
      <c r="D121" s="27"/>
      <c r="E121" s="27"/>
    </row>
    <row r="122" spans="2:5" x14ac:dyDescent="0.25">
      <c r="B122" s="27"/>
      <c r="C122" s="27"/>
      <c r="D122" s="27"/>
      <c r="E122" s="27"/>
    </row>
    <row r="123" spans="2:5" x14ac:dyDescent="0.25">
      <c r="B123" s="27"/>
      <c r="C123" s="27"/>
      <c r="D123" s="27"/>
      <c r="E123" s="27"/>
    </row>
    <row r="124" spans="2:5" x14ac:dyDescent="0.25">
      <c r="B124" s="27"/>
      <c r="C124" s="27"/>
      <c r="D124" s="27"/>
      <c r="E124" s="27"/>
    </row>
    <row r="125" spans="2:5" x14ac:dyDescent="0.25">
      <c r="B125" s="27"/>
      <c r="C125" s="27"/>
      <c r="D125" s="27"/>
      <c r="E125" s="27"/>
    </row>
    <row r="126" spans="2:5" x14ac:dyDescent="0.25">
      <c r="B126" s="27"/>
      <c r="C126" s="27"/>
      <c r="D126" s="27"/>
      <c r="E126" s="27"/>
    </row>
    <row r="127" spans="2:5" x14ac:dyDescent="0.25">
      <c r="B127" s="27"/>
      <c r="C127" s="27"/>
      <c r="D127" s="27"/>
      <c r="E127" s="27"/>
    </row>
    <row r="128" spans="2:5" x14ac:dyDescent="0.25">
      <c r="B128" s="27"/>
      <c r="C128" s="27"/>
      <c r="D128" s="27"/>
      <c r="E128" s="27"/>
    </row>
    <row r="129" spans="2:5" x14ac:dyDescent="0.25">
      <c r="B129" s="27"/>
      <c r="C129" s="27"/>
      <c r="D129" s="27"/>
      <c r="E129" s="27"/>
    </row>
    <row r="130" spans="2:5" x14ac:dyDescent="0.25">
      <c r="B130" s="27"/>
      <c r="C130" s="27"/>
      <c r="D130" s="27"/>
      <c r="E130" s="27"/>
    </row>
    <row r="131" spans="2:5" x14ac:dyDescent="0.25">
      <c r="B131" s="27"/>
      <c r="C131" s="27"/>
      <c r="D131" s="27"/>
      <c r="E131" s="27"/>
    </row>
    <row r="132" spans="2:5" x14ac:dyDescent="0.25">
      <c r="B132" s="27"/>
      <c r="C132" s="27"/>
      <c r="D132" s="27"/>
      <c r="E132" s="27"/>
    </row>
    <row r="133" spans="2:5" x14ac:dyDescent="0.25">
      <c r="B133" s="27"/>
      <c r="C133" s="27"/>
      <c r="D133" s="27"/>
      <c r="E133" s="27"/>
    </row>
    <row r="134" spans="2:5" x14ac:dyDescent="0.25">
      <c r="B134" s="27"/>
      <c r="C134" s="27"/>
      <c r="D134" s="27"/>
      <c r="E134" s="27"/>
    </row>
    <row r="135" spans="2:5" x14ac:dyDescent="0.25">
      <c r="B135" s="27"/>
      <c r="C135" s="27"/>
      <c r="D135" s="27"/>
      <c r="E135" s="27"/>
    </row>
    <row r="136" spans="2:5" x14ac:dyDescent="0.25">
      <c r="B136" s="27"/>
      <c r="C136" s="27"/>
      <c r="D136" s="27"/>
      <c r="E136" s="27"/>
    </row>
    <row r="137" spans="2:5" x14ac:dyDescent="0.25">
      <c r="B137" s="27"/>
      <c r="C137" s="27"/>
      <c r="D137" s="27"/>
      <c r="E137" s="27"/>
    </row>
    <row r="138" spans="2:5" x14ac:dyDescent="0.25">
      <c r="B138" s="27"/>
      <c r="C138" s="27"/>
      <c r="D138" s="27"/>
      <c r="E138" s="27"/>
    </row>
    <row r="139" spans="2:5" x14ac:dyDescent="0.25">
      <c r="B139" s="27"/>
      <c r="C139" s="27"/>
      <c r="D139" s="27"/>
      <c r="E139" s="27"/>
    </row>
    <row r="140" spans="2:5" x14ac:dyDescent="0.25">
      <c r="B140" s="27"/>
      <c r="C140" s="27"/>
      <c r="D140" s="27"/>
      <c r="E140" s="27"/>
    </row>
    <row r="141" spans="2:5" x14ac:dyDescent="0.25">
      <c r="B141" s="27"/>
      <c r="C141" s="27"/>
      <c r="D141" s="27"/>
      <c r="E141" s="27"/>
    </row>
    <row r="142" spans="2:5" x14ac:dyDescent="0.25">
      <c r="B142" s="27"/>
      <c r="C142" s="27"/>
      <c r="D142" s="27"/>
      <c r="E142" s="27"/>
    </row>
    <row r="143" spans="2:5" x14ac:dyDescent="0.25">
      <c r="B143" s="27"/>
      <c r="C143" s="27"/>
      <c r="D143" s="27"/>
      <c r="E143" s="27"/>
    </row>
    <row r="144" spans="2:5" x14ac:dyDescent="0.25">
      <c r="B144" s="27"/>
      <c r="C144" s="27"/>
      <c r="D144" s="27"/>
      <c r="E144" s="27"/>
    </row>
    <row r="145" spans="2:5" x14ac:dyDescent="0.25">
      <c r="B145" s="27"/>
      <c r="C145" s="27"/>
      <c r="D145" s="27"/>
      <c r="E145" s="27"/>
    </row>
    <row r="146" spans="2:5" x14ac:dyDescent="0.25">
      <c r="B146" s="27"/>
      <c r="C146" s="27"/>
      <c r="D146" s="27"/>
      <c r="E146" s="27"/>
    </row>
    <row r="147" spans="2:5" x14ac:dyDescent="0.25">
      <c r="B147" s="27"/>
      <c r="C147" s="27"/>
      <c r="D147" s="27"/>
      <c r="E147" s="27"/>
    </row>
    <row r="148" spans="2:5" x14ac:dyDescent="0.25">
      <c r="B148" s="27"/>
      <c r="C148" s="27"/>
      <c r="D148" s="27"/>
      <c r="E148" s="27"/>
    </row>
    <row r="149" spans="2:5" x14ac:dyDescent="0.25">
      <c r="B149" s="27"/>
      <c r="C149" s="27"/>
      <c r="D149" s="27"/>
      <c r="E149" s="27"/>
    </row>
    <row r="150" spans="2:5" x14ac:dyDescent="0.25">
      <c r="B150" s="27"/>
      <c r="C150" s="27"/>
      <c r="D150" s="27"/>
      <c r="E150" s="27"/>
    </row>
    <row r="151" spans="2:5" x14ac:dyDescent="0.25">
      <c r="B151" s="27"/>
      <c r="C151" s="27"/>
      <c r="D151" s="27"/>
      <c r="E151" s="27"/>
    </row>
    <row r="152" spans="2:5" x14ac:dyDescent="0.25">
      <c r="B152" s="27"/>
      <c r="C152" s="27"/>
      <c r="D152" s="27"/>
      <c r="E152" s="27"/>
    </row>
    <row r="153" spans="2:5" x14ac:dyDescent="0.25">
      <c r="B153" s="27"/>
      <c r="C153" s="27"/>
      <c r="D153" s="27"/>
      <c r="E153" s="27"/>
    </row>
    <row r="154" spans="2:5" x14ac:dyDescent="0.25">
      <c r="B154" s="27"/>
      <c r="C154" s="27"/>
      <c r="D154" s="27"/>
      <c r="E154" s="27"/>
    </row>
    <row r="155" spans="2:5" x14ac:dyDescent="0.25">
      <c r="B155" s="27"/>
      <c r="C155" s="27"/>
      <c r="D155" s="27"/>
      <c r="E155" s="27"/>
    </row>
    <row r="156" spans="2:5" x14ac:dyDescent="0.25">
      <c r="B156" s="27"/>
      <c r="C156" s="27"/>
      <c r="D156" s="27"/>
      <c r="E156" s="27"/>
    </row>
    <row r="157" spans="2:5" x14ac:dyDescent="0.25">
      <c r="B157" s="27"/>
      <c r="C157" s="27"/>
      <c r="D157" s="27"/>
      <c r="E157" s="27"/>
    </row>
    <row r="158" spans="2:5" x14ac:dyDescent="0.25">
      <c r="B158" s="27"/>
      <c r="C158" s="27"/>
      <c r="D158" s="27"/>
      <c r="E158" s="27"/>
    </row>
    <row r="159" spans="2:5" x14ac:dyDescent="0.25">
      <c r="B159" s="27"/>
      <c r="C159" s="27"/>
      <c r="D159" s="27"/>
      <c r="E159" s="27"/>
    </row>
    <row r="160" spans="2:5" x14ac:dyDescent="0.25">
      <c r="B160" s="27"/>
      <c r="C160" s="27"/>
      <c r="D160" s="27"/>
      <c r="E160" s="27"/>
    </row>
    <row r="161" spans="2:5" x14ac:dyDescent="0.25">
      <c r="B161" s="27"/>
      <c r="C161" s="27"/>
      <c r="D161" s="27"/>
      <c r="E161" s="27"/>
    </row>
    <row r="162" spans="2:5" x14ac:dyDescent="0.25">
      <c r="B162" s="27"/>
      <c r="C162" s="27"/>
      <c r="D162" s="27"/>
      <c r="E162" s="27"/>
    </row>
    <row r="163" spans="2:5" x14ac:dyDescent="0.25">
      <c r="B163" s="27"/>
      <c r="C163" s="27"/>
      <c r="D163" s="27"/>
      <c r="E163" s="27"/>
    </row>
    <row r="164" spans="2:5" x14ac:dyDescent="0.25">
      <c r="B164" s="27"/>
      <c r="C164" s="27"/>
      <c r="D164" s="27"/>
      <c r="E164" s="27"/>
    </row>
    <row r="165" spans="2:5" x14ac:dyDescent="0.25">
      <c r="B165" s="27"/>
      <c r="C165" s="27"/>
      <c r="D165" s="27"/>
      <c r="E165" s="27"/>
    </row>
    <row r="166" spans="2:5" x14ac:dyDescent="0.25">
      <c r="B166" s="27"/>
      <c r="C166" s="27"/>
      <c r="D166" s="27"/>
      <c r="E166" s="27"/>
    </row>
    <row r="167" spans="2:5" x14ac:dyDescent="0.25">
      <c r="B167" s="27"/>
      <c r="C167" s="27"/>
      <c r="D167" s="27"/>
      <c r="E167" s="27"/>
    </row>
    <row r="168" spans="2:5" x14ac:dyDescent="0.25">
      <c r="B168" s="27"/>
      <c r="C168" s="27"/>
      <c r="D168" s="27"/>
      <c r="E168" s="27"/>
    </row>
    <row r="169" spans="2:5" x14ac:dyDescent="0.25">
      <c r="B169" s="27"/>
      <c r="C169" s="27"/>
      <c r="D169" s="27"/>
      <c r="E169" s="27"/>
    </row>
    <row r="170" spans="2:5" x14ac:dyDescent="0.25">
      <c r="B170" s="27"/>
      <c r="C170" s="27"/>
      <c r="D170" s="27"/>
      <c r="E170" s="27"/>
    </row>
    <row r="171" spans="2:5" x14ac:dyDescent="0.25">
      <c r="B171" s="27"/>
      <c r="C171" s="27"/>
      <c r="D171" s="27"/>
      <c r="E171" s="27"/>
    </row>
    <row r="172" spans="2:5" x14ac:dyDescent="0.25">
      <c r="B172" s="27"/>
      <c r="C172" s="27"/>
      <c r="D172" s="27"/>
      <c r="E172" s="27"/>
    </row>
    <row r="173" spans="2:5" x14ac:dyDescent="0.25">
      <c r="B173" s="27"/>
      <c r="C173" s="27"/>
      <c r="D173" s="27"/>
      <c r="E173" s="27"/>
    </row>
    <row r="174" spans="2:5" x14ac:dyDescent="0.25">
      <c r="B174" s="27"/>
      <c r="C174" s="27"/>
      <c r="D174" s="27"/>
      <c r="E174" s="27"/>
    </row>
    <row r="175" spans="2:5" x14ac:dyDescent="0.25">
      <c r="B175" s="27"/>
      <c r="C175" s="27"/>
      <c r="D175" s="27"/>
      <c r="E175" s="27"/>
    </row>
    <row r="176" spans="2:5" x14ac:dyDescent="0.25">
      <c r="B176" s="27"/>
      <c r="C176" s="27"/>
      <c r="D176" s="27"/>
      <c r="E176" s="27"/>
    </row>
    <row r="177" spans="2:5" x14ac:dyDescent="0.25">
      <c r="B177" s="27"/>
      <c r="C177" s="27"/>
      <c r="D177" s="27"/>
      <c r="E177" s="27"/>
    </row>
    <row r="178" spans="2:5" x14ac:dyDescent="0.25">
      <c r="B178" s="27"/>
      <c r="C178" s="27"/>
      <c r="D178" s="27"/>
      <c r="E178" s="27"/>
    </row>
    <row r="179" spans="2:5" x14ac:dyDescent="0.25">
      <c r="B179" s="27"/>
      <c r="C179" s="27"/>
      <c r="D179" s="27"/>
      <c r="E179" s="27"/>
    </row>
    <row r="180" spans="2:5" x14ac:dyDescent="0.25">
      <c r="B180" s="27"/>
      <c r="C180" s="27"/>
      <c r="D180" s="27"/>
      <c r="E180" s="27"/>
    </row>
    <row r="181" spans="2:5" x14ac:dyDescent="0.25">
      <c r="B181" s="27"/>
      <c r="C181" s="27"/>
      <c r="D181" s="27"/>
      <c r="E181" s="27"/>
    </row>
    <row r="182" spans="2:5" x14ac:dyDescent="0.25">
      <c r="B182" s="27"/>
      <c r="C182" s="27"/>
      <c r="D182" s="27"/>
      <c r="E182" s="27"/>
    </row>
    <row r="183" spans="2:5" x14ac:dyDescent="0.25">
      <c r="B183" s="27"/>
      <c r="C183" s="27"/>
      <c r="D183" s="27"/>
      <c r="E183" s="27"/>
    </row>
    <row r="184" spans="2:5" x14ac:dyDescent="0.25">
      <c r="B184" s="27"/>
      <c r="C184" s="27"/>
      <c r="D184" s="27"/>
      <c r="E184" s="27"/>
    </row>
    <row r="185" spans="2:5" x14ac:dyDescent="0.25">
      <c r="B185" s="27"/>
      <c r="C185" s="27"/>
      <c r="D185" s="27"/>
      <c r="E185" s="27"/>
    </row>
    <row r="186" spans="2:5" x14ac:dyDescent="0.25">
      <c r="B186" s="27"/>
      <c r="C186" s="27"/>
      <c r="D186" s="27"/>
      <c r="E186" s="27"/>
    </row>
    <row r="187" spans="2:5" x14ac:dyDescent="0.25">
      <c r="B187" s="27"/>
      <c r="C187" s="27"/>
      <c r="D187" s="27"/>
      <c r="E187" s="27"/>
    </row>
    <row r="188" spans="2:5" x14ac:dyDescent="0.25">
      <c r="B188" s="27"/>
      <c r="C188" s="27"/>
      <c r="D188" s="27"/>
      <c r="E188" s="27"/>
    </row>
    <row r="189" spans="2:5" x14ac:dyDescent="0.25">
      <c r="B189" s="27"/>
      <c r="C189" s="27"/>
      <c r="D189" s="27"/>
      <c r="E189" s="27"/>
    </row>
    <row r="190" spans="2:5" x14ac:dyDescent="0.25">
      <c r="B190" s="27"/>
      <c r="C190" s="27"/>
      <c r="D190" s="27"/>
      <c r="E190" s="27"/>
    </row>
    <row r="191" spans="2:5" x14ac:dyDescent="0.25">
      <c r="B191" s="27"/>
      <c r="C191" s="27"/>
      <c r="D191" s="27"/>
      <c r="E191" s="27"/>
    </row>
    <row r="192" spans="2:5" x14ac:dyDescent="0.25">
      <c r="B192" s="27"/>
      <c r="C192" s="27"/>
      <c r="D192" s="27"/>
      <c r="E192" s="27"/>
    </row>
    <row r="193" spans="2:5" x14ac:dyDescent="0.25">
      <c r="B193" s="27"/>
      <c r="C193" s="27"/>
      <c r="D193" s="27"/>
      <c r="E193" s="27"/>
    </row>
    <row r="194" spans="2:5" x14ac:dyDescent="0.25">
      <c r="B194" s="27"/>
      <c r="C194" s="27"/>
      <c r="D194" s="27"/>
      <c r="E194" s="27"/>
    </row>
    <row r="195" spans="2:5" x14ac:dyDescent="0.25">
      <c r="B195" s="27"/>
      <c r="C195" s="27"/>
      <c r="D195" s="27"/>
      <c r="E195" s="27"/>
    </row>
    <row r="196" spans="2:5" x14ac:dyDescent="0.25">
      <c r="B196" s="27"/>
      <c r="C196" s="27"/>
      <c r="D196" s="27"/>
      <c r="E196" s="27"/>
    </row>
  </sheetData>
  <autoFilter ref="B2:M2">
    <sortState ref="B3:M95">
      <sortCondition descending="1" ref="M2"/>
    </sortState>
  </autoFilter>
  <mergeCells count="1">
    <mergeCell ref="F1:L1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5"/>
  <sheetViews>
    <sheetView workbookViewId="0">
      <selection activeCell="B5" sqref="B5"/>
    </sheetView>
  </sheetViews>
  <sheetFormatPr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1" width="5.28515625" customWidth="1"/>
    <col min="12" max="12" width="5.85546875" customWidth="1"/>
    <col min="13" max="13" width="1.28515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</cols>
  <sheetData>
    <row r="1" spans="1:29" x14ac:dyDescent="0.25">
      <c r="F1" s="58" t="s">
        <v>23</v>
      </c>
      <c r="G1" s="63"/>
      <c r="H1" s="63"/>
      <c r="I1" s="63"/>
      <c r="J1" s="63"/>
      <c r="K1" s="63"/>
      <c r="L1" s="59"/>
      <c r="N1" s="58" t="s">
        <v>22</v>
      </c>
      <c r="O1" s="63"/>
      <c r="P1" s="63"/>
      <c r="Q1" s="63"/>
      <c r="R1" s="63"/>
      <c r="S1" s="59"/>
      <c r="U1" s="58" t="s">
        <v>26</v>
      </c>
      <c r="V1" s="63"/>
      <c r="W1" s="63"/>
      <c r="X1" s="63"/>
      <c r="Y1" s="63"/>
      <c r="Z1" s="63"/>
      <c r="AA1" s="63"/>
      <c r="AB1" s="63"/>
      <c r="AC1" s="59"/>
    </row>
    <row r="2" spans="1:29" x14ac:dyDescent="0.25">
      <c r="B2" s="1" t="s">
        <v>0</v>
      </c>
      <c r="C2" s="8" t="s">
        <v>28</v>
      </c>
      <c r="D2" s="8" t="s">
        <v>27</v>
      </c>
      <c r="E2" s="14" t="s">
        <v>5</v>
      </c>
      <c r="F2" s="8" t="s">
        <v>6</v>
      </c>
      <c r="G2" s="7" t="s">
        <v>7</v>
      </c>
      <c r="H2" s="4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N2" s="4" t="s">
        <v>7</v>
      </c>
      <c r="O2" s="4" t="s">
        <v>8</v>
      </c>
      <c r="P2" s="4" t="s">
        <v>9</v>
      </c>
      <c r="Q2" s="4" t="s">
        <v>11</v>
      </c>
      <c r="R2" s="4" t="s">
        <v>10</v>
      </c>
      <c r="S2" s="4" t="s">
        <v>12</v>
      </c>
      <c r="U2" s="8" t="s">
        <v>25</v>
      </c>
      <c r="V2" s="8" t="s">
        <v>16</v>
      </c>
      <c r="W2" s="8" t="s">
        <v>17</v>
      </c>
      <c r="X2" s="8" t="s">
        <v>15</v>
      </c>
      <c r="Y2" s="8" t="s">
        <v>24</v>
      </c>
      <c r="Z2" s="8" t="s">
        <v>9</v>
      </c>
      <c r="AA2" s="8" t="s">
        <v>11</v>
      </c>
      <c r="AB2" s="8" t="s">
        <v>10</v>
      </c>
      <c r="AC2" s="8" t="s">
        <v>12</v>
      </c>
    </row>
    <row r="3" spans="1:29" x14ac:dyDescent="0.25">
      <c r="A3" s="9">
        <v>1</v>
      </c>
      <c r="B3" s="67" t="s">
        <v>93</v>
      </c>
      <c r="C3" s="40" t="s">
        <v>37</v>
      </c>
      <c r="D3" s="40" t="s">
        <v>273</v>
      </c>
      <c r="E3" s="40" t="s">
        <v>4</v>
      </c>
      <c r="F3" s="41">
        <v>78</v>
      </c>
      <c r="G3" s="41">
        <v>74</v>
      </c>
      <c r="H3" s="41">
        <v>69</v>
      </c>
      <c r="I3" s="41">
        <v>58</v>
      </c>
      <c r="J3" s="41">
        <v>144</v>
      </c>
      <c r="K3" s="41">
        <v>73</v>
      </c>
      <c r="L3" s="41">
        <v>12479</v>
      </c>
      <c r="M3" s="52">
        <v>1891</v>
      </c>
      <c r="N3">
        <f>G3*82/F3</f>
        <v>77.794871794871796</v>
      </c>
      <c r="O3">
        <f>H3*82/F3</f>
        <v>72.538461538461533</v>
      </c>
      <c r="P3">
        <f>I3*82/F3</f>
        <v>60.974358974358971</v>
      </c>
      <c r="Q3">
        <f>J3*82/F3</f>
        <v>151.38461538461539</v>
      </c>
      <c r="R3">
        <f>K3*82/F3</f>
        <v>76.743589743589737</v>
      </c>
      <c r="S3">
        <f>L3*82/F3</f>
        <v>13118.948717948719</v>
      </c>
      <c r="U3" s="10">
        <f>SUM(V3:X3)</f>
        <v>17.23027938655369</v>
      </c>
      <c r="V3">
        <f>N3/MAX(N:N)*OFF_D</f>
        <v>8.4355885078776645</v>
      </c>
      <c r="W3">
        <f>O3/MAX(O:O)*PUN_D</f>
        <v>0.90729783037475331</v>
      </c>
      <c r="X3">
        <f>SUM(Z3:AC3)</f>
        <v>7.8873930483012726</v>
      </c>
      <c r="Y3">
        <f>X3/DEF_D*10</f>
        <v>8.7637700536680807</v>
      </c>
      <c r="Z3">
        <f>(0.7*(HIT_D*DEF_D))+(P3/(MAX(P:P))*(0.3*(HIT_D*DEF_D)))</f>
        <v>1.3594285714285714</v>
      </c>
      <c r="AA3">
        <f>(0.7*(BkS_D*DEF_D))+(Q3/(MAX(Q:Q))*(0.3*(BkS_D*DEF_D)))</f>
        <v>2.1550203892493052</v>
      </c>
      <c r="AB3">
        <f>(0.7*(TkA_D*DEF_D))+(R3/(MAX(R:R))*(0.3*(TkA_D*DEF_D)))</f>
        <v>1.7139895697522816</v>
      </c>
      <c r="AC3">
        <f>(0.7*(SH_D*DEF_D))+(S3/(MAX(S:S))*(0.3*(SH_D*DEF_D)))</f>
        <v>2.6589545178711145</v>
      </c>
    </row>
    <row r="4" spans="1:29" x14ac:dyDescent="0.25">
      <c r="A4" s="9">
        <v>2</v>
      </c>
      <c r="B4" s="68" t="s">
        <v>92</v>
      </c>
      <c r="C4" s="42" t="s">
        <v>31</v>
      </c>
      <c r="D4" s="42" t="s">
        <v>273</v>
      </c>
      <c r="E4" s="42" t="s">
        <v>4</v>
      </c>
      <c r="F4" s="43">
        <v>82</v>
      </c>
      <c r="G4" s="43">
        <v>83</v>
      </c>
      <c r="H4" s="43">
        <v>34</v>
      </c>
      <c r="I4" s="43">
        <v>90</v>
      </c>
      <c r="J4" s="43">
        <v>105</v>
      </c>
      <c r="K4" s="43">
        <v>88</v>
      </c>
      <c r="L4" s="43">
        <v>9877</v>
      </c>
      <c r="M4" s="53">
        <v>2058</v>
      </c>
      <c r="N4">
        <f>G4*82/F4</f>
        <v>83</v>
      </c>
      <c r="O4">
        <f>H4*82/F4</f>
        <v>34</v>
      </c>
      <c r="P4">
        <f>I4*82/F4</f>
        <v>90</v>
      </c>
      <c r="Q4">
        <f>J4*82/F4</f>
        <v>105</v>
      </c>
      <c r="R4">
        <f>K4*82/F4</f>
        <v>88</v>
      </c>
      <c r="S4">
        <f>L4*82/F4</f>
        <v>9877</v>
      </c>
      <c r="U4" s="10">
        <f>SUM(V4:X4)</f>
        <v>17.144147976930068</v>
      </c>
      <c r="V4">
        <f>N4/MAX(N:N)*OFF_D</f>
        <v>9</v>
      </c>
      <c r="W4">
        <f>O4/MAX(O:O)*PUN_D</f>
        <v>0.42526579111944962</v>
      </c>
      <c r="X4">
        <f>SUM(Z4:AC4)</f>
        <v>7.7188821858106174</v>
      </c>
      <c r="Y4">
        <f>X4/DEF_D*10</f>
        <v>8.5765357620117975</v>
      </c>
      <c r="Z4">
        <f>(0.7*(HIT_D*DEF_D))+(P4/(MAX(P:P))*(0.3*(HIT_D*DEF_D)))</f>
        <v>1.406759581881533</v>
      </c>
      <c r="AA4">
        <f>(0.7*(BkS_D*DEF_D))+(Q4/(MAX(Q:Q))*(0.3*(BkS_D*DEF_D)))</f>
        <v>2.0159074346165147</v>
      </c>
      <c r="AB4">
        <f>(0.7*(TkA_D*DEF_D))+(R4/(MAX(R:R))*(0.3*(TkA_D*DEF_D)))</f>
        <v>1.7805787515502276</v>
      </c>
      <c r="AC4">
        <f>(0.7*(SH_D*DEF_D))+(S4/(MAX(S:S))*(0.3*(SH_D*DEF_D)))</f>
        <v>2.5156364177623418</v>
      </c>
    </row>
    <row r="5" spans="1:29" x14ac:dyDescent="0.25">
      <c r="A5" s="9">
        <v>3</v>
      </c>
      <c r="B5" s="68" t="s">
        <v>79</v>
      </c>
      <c r="C5" s="42" t="s">
        <v>33</v>
      </c>
      <c r="D5" s="42" t="s">
        <v>273</v>
      </c>
      <c r="E5" s="42" t="s">
        <v>4</v>
      </c>
      <c r="F5" s="43">
        <v>65</v>
      </c>
      <c r="G5" s="43">
        <v>56</v>
      </c>
      <c r="H5" s="43">
        <v>48</v>
      </c>
      <c r="I5" s="43">
        <v>116</v>
      </c>
      <c r="J5" s="43">
        <v>111</v>
      </c>
      <c r="K5" s="43">
        <v>63</v>
      </c>
      <c r="L5" s="43">
        <v>8398</v>
      </c>
      <c r="M5" s="53">
        <v>1687</v>
      </c>
      <c r="N5">
        <f>G5*82/F5</f>
        <v>70.646153846153851</v>
      </c>
      <c r="O5">
        <f>H5*82/F5</f>
        <v>60.553846153846152</v>
      </c>
      <c r="P5">
        <f>I5*82/F5</f>
        <v>146.33846153846153</v>
      </c>
      <c r="Q5">
        <f>J5*82/F5</f>
        <v>140.03076923076924</v>
      </c>
      <c r="R5">
        <f>K5*82/F5</f>
        <v>79.476923076923072</v>
      </c>
      <c r="S5">
        <f>L5*82/F5</f>
        <v>10594.4</v>
      </c>
      <c r="U5" s="10">
        <f>SUM(V5:X5)</f>
        <v>16.314930064423315</v>
      </c>
      <c r="V5">
        <f>N5/MAX(N:N)*OFF_D</f>
        <v>7.6604263206672849</v>
      </c>
      <c r="W5">
        <f>O5/MAX(O:O)*PUN_D</f>
        <v>0.75739644970414199</v>
      </c>
      <c r="X5">
        <f>SUM(Z5:AC5)</f>
        <v>7.8971072940518869</v>
      </c>
      <c r="Y5">
        <f>X5/DEF_D*10</f>
        <v>8.7745636600576518</v>
      </c>
      <c r="Z5">
        <f>(0.7*(HIT_D*DEF_D))+(P5/(MAX(P:P))*(0.3*(HIT_D*DEF_D)))</f>
        <v>1.4986285714285714</v>
      </c>
      <c r="AA5">
        <f>(0.7*(BkS_D*DEF_D))+(Q5/(MAX(Q:Q))*(0.3*(BkS_D*DEF_D)))</f>
        <v>2.1209688600556071</v>
      </c>
      <c r="AB5">
        <f>(0.7*(TkA_D*DEF_D))+(R5/(MAX(R:R))*(0.3*(TkA_D*DEF_D)))</f>
        <v>1.7301590612777054</v>
      </c>
      <c r="AC5">
        <f>(0.7*(SH_D*DEF_D))+(S5/(MAX(S:S))*(0.3*(SH_D*DEF_D)))</f>
        <v>2.5473508012900026</v>
      </c>
    </row>
    <row r="6" spans="1:29" x14ac:dyDescent="0.25">
      <c r="A6" s="9">
        <v>4</v>
      </c>
      <c r="B6" s="67" t="s">
        <v>89</v>
      </c>
      <c r="C6" s="40" t="s">
        <v>33</v>
      </c>
      <c r="D6" s="40" t="s">
        <v>273</v>
      </c>
      <c r="E6" s="40" t="s">
        <v>4</v>
      </c>
      <c r="F6" s="41">
        <v>80</v>
      </c>
      <c r="G6" s="41">
        <v>70</v>
      </c>
      <c r="H6" s="41">
        <v>34</v>
      </c>
      <c r="I6" s="41">
        <v>54</v>
      </c>
      <c r="J6" s="41">
        <v>164</v>
      </c>
      <c r="K6" s="41">
        <v>55</v>
      </c>
      <c r="L6" s="41">
        <v>12373</v>
      </c>
      <c r="M6" s="52">
        <v>2005</v>
      </c>
      <c r="N6">
        <f>G6*82/F6</f>
        <v>71.75</v>
      </c>
      <c r="O6">
        <f>H6*82/F6</f>
        <v>34.85</v>
      </c>
      <c r="P6">
        <f>I6*82/F6</f>
        <v>55.35</v>
      </c>
      <c r="Q6">
        <f>J6*82/F6</f>
        <v>168.1</v>
      </c>
      <c r="R6">
        <f>K6*82/F6</f>
        <v>56.375</v>
      </c>
      <c r="S6">
        <f>L6*82/F6</f>
        <v>12682.325000000001</v>
      </c>
      <c r="U6" s="10">
        <f>SUM(V6:X6)</f>
        <v>16.004575152329842</v>
      </c>
      <c r="V6">
        <f>N6/MAX(N:N)*OFF_D</f>
        <v>7.7801204819277103</v>
      </c>
      <c r="W6">
        <f>O6/MAX(O:O)*PUN_D</f>
        <v>0.4358974358974359</v>
      </c>
      <c r="X6">
        <f>SUM(Z6:AC6)</f>
        <v>7.7885572345046956</v>
      </c>
      <c r="Y6">
        <f>X6/DEF_D*10</f>
        <v>8.6539524827829943</v>
      </c>
      <c r="Z6">
        <f>(0.7*(HIT_D*DEF_D))+(P6/(MAX(P:P))*(0.3*(HIT_D*DEF_D)))</f>
        <v>1.3502571428571428</v>
      </c>
      <c r="AA6">
        <f>(0.7*(BkS_D*DEF_D))+(Q6/(MAX(Q:Q))*(0.3*(BkS_D*DEF_D)))</f>
        <v>2.2051518072289156</v>
      </c>
      <c r="AB6">
        <f>(0.7*(TkA_D*DEF_D))+(R6/(MAX(R:R))*(0.3*(TkA_D*DEF_D)))</f>
        <v>1.5934957627118644</v>
      </c>
      <c r="AC6">
        <f>(0.7*(SH_D*DEF_D))+(S6/(MAX(S:S))*(0.3*(SH_D*DEF_D)))</f>
        <v>2.6396525217067728</v>
      </c>
    </row>
    <row r="7" spans="1:29" x14ac:dyDescent="0.25">
      <c r="A7" s="9">
        <v>5</v>
      </c>
      <c r="B7" s="68" t="s">
        <v>81</v>
      </c>
      <c r="C7" s="42" t="s">
        <v>31</v>
      </c>
      <c r="D7" s="42" t="s">
        <v>273</v>
      </c>
      <c r="E7" s="42" t="s">
        <v>4</v>
      </c>
      <c r="F7" s="43">
        <v>42</v>
      </c>
      <c r="G7" s="43">
        <v>31</v>
      </c>
      <c r="H7" s="43">
        <v>69</v>
      </c>
      <c r="I7" s="43">
        <v>77</v>
      </c>
      <c r="J7" s="43">
        <v>51</v>
      </c>
      <c r="K7" s="43">
        <v>21</v>
      </c>
      <c r="L7" s="43">
        <v>4539</v>
      </c>
      <c r="M7" s="53">
        <v>1023</v>
      </c>
      <c r="N7">
        <f>G7*82/F7</f>
        <v>60.523809523809526</v>
      </c>
      <c r="O7">
        <f>H7*82/F7</f>
        <v>134.71428571428572</v>
      </c>
      <c r="P7">
        <f>I7*82/F7</f>
        <v>150.33333333333334</v>
      </c>
      <c r="Q7">
        <f>J7*82/F7</f>
        <v>99.571428571428569</v>
      </c>
      <c r="R7">
        <f>K7*82/F7</f>
        <v>41</v>
      </c>
      <c r="S7">
        <f>L7*82/F7</f>
        <v>8861.8571428571431</v>
      </c>
      <c r="U7" s="10">
        <f>SUM(V7:X7)</f>
        <v>15.725875739302625</v>
      </c>
      <c r="V7">
        <f>N7/MAX(N:N)*OFF_D</f>
        <v>6.5628227194492252</v>
      </c>
      <c r="W7">
        <f>O7/MAX(O:O)*PUN_D</f>
        <v>1.684981684981685</v>
      </c>
      <c r="X7">
        <f>SUM(Z7:AC7)</f>
        <v>7.4780713348717143</v>
      </c>
      <c r="Y7">
        <f>X7/DEF_D*10</f>
        <v>8.3089681498574599</v>
      </c>
      <c r="Z7">
        <f>(0.7*(HIT_D*DEF_D))+(P7/(MAX(P:P))*(0.3*(HIT_D*DEF_D)))</f>
        <v>1.5051428571428571</v>
      </c>
      <c r="AA7">
        <f>(0.7*(BkS_D*DEF_D))+(Q7/(MAX(Q:Q))*(0.3*(BkS_D*DEF_D)))</f>
        <v>1.9996265060240965</v>
      </c>
      <c r="AB7">
        <f>(0.7*(TkA_D*DEF_D))+(R7/(MAX(R:R))*(0.3*(TkA_D*DEF_D)))</f>
        <v>1.5025423728813561</v>
      </c>
      <c r="AC7">
        <f>(0.7*(SH_D*DEF_D))+(S7/(MAX(S:S))*(0.3*(SH_D*DEF_D)))</f>
        <v>2.4707595988234043</v>
      </c>
    </row>
    <row r="8" spans="1:29" x14ac:dyDescent="0.25">
      <c r="A8" s="9">
        <v>6</v>
      </c>
      <c r="B8" s="67" t="s">
        <v>78</v>
      </c>
      <c r="C8" s="40" t="s">
        <v>33</v>
      </c>
      <c r="D8" s="40" t="s">
        <v>273</v>
      </c>
      <c r="E8" s="40" t="s">
        <v>4</v>
      </c>
      <c r="F8" s="41">
        <v>53</v>
      </c>
      <c r="G8" s="41">
        <v>45</v>
      </c>
      <c r="H8" s="41">
        <v>22</v>
      </c>
      <c r="I8" s="41">
        <v>44</v>
      </c>
      <c r="J8" s="41">
        <v>69</v>
      </c>
      <c r="K8" s="41">
        <v>59</v>
      </c>
      <c r="L8" s="41">
        <v>5849</v>
      </c>
      <c r="M8" s="52">
        <v>1298</v>
      </c>
      <c r="N8">
        <f>G8*82/F8</f>
        <v>69.622641509433961</v>
      </c>
      <c r="O8">
        <f>H8*82/F8</f>
        <v>34.037735849056602</v>
      </c>
      <c r="P8">
        <f>I8*82/F8</f>
        <v>68.075471698113205</v>
      </c>
      <c r="Q8">
        <f>J8*82/F8</f>
        <v>106.75471698113208</v>
      </c>
      <c r="R8">
        <f>K8*82/F8</f>
        <v>91.283018867924525</v>
      </c>
      <c r="S8">
        <f>L8*82/F8</f>
        <v>9049.3962264150941</v>
      </c>
      <c r="U8" s="10">
        <f>SUM(V8:X8)</f>
        <v>15.646409177104767</v>
      </c>
      <c r="V8">
        <f>N8/MAX(N:N)*OFF_D</f>
        <v>7.5494430552398279</v>
      </c>
      <c r="W8">
        <f>O8/MAX(O:O)*PUN_D</f>
        <v>0.42573778422835024</v>
      </c>
      <c r="X8">
        <f>SUM(Z8:AC8)</f>
        <v>7.6712283376365882</v>
      </c>
      <c r="Y8">
        <f>X8/DEF_D*10</f>
        <v>8.5235870418184305</v>
      </c>
      <c r="Z8">
        <f>(0.7*(HIT_D*DEF_D))+(P8/(MAX(P:P))*(0.3*(HIT_D*DEF_D)))</f>
        <v>1.3710080862533693</v>
      </c>
      <c r="AA8">
        <f>(0.7*(BkS_D*DEF_D))+(Q8/(MAX(Q:Q))*(0.3*(BkS_D*DEF_D)))</f>
        <v>2.0211700386451468</v>
      </c>
      <c r="AB8">
        <f>(0.7*(TkA_D*DEF_D))+(R8/(MAX(R:R))*(0.3*(TkA_D*DEF_D)))</f>
        <v>1.8</v>
      </c>
      <c r="AC8">
        <f>(0.7*(SH_D*DEF_D))+(S8/(MAX(S:S))*(0.3*(SH_D*DEF_D)))</f>
        <v>2.4790502127380725</v>
      </c>
    </row>
    <row r="9" spans="1:29" x14ac:dyDescent="0.25">
      <c r="A9" s="9">
        <v>7</v>
      </c>
      <c r="B9" s="68" t="s">
        <v>144</v>
      </c>
      <c r="C9" s="42" t="s">
        <v>41</v>
      </c>
      <c r="D9" s="42" t="s">
        <v>273</v>
      </c>
      <c r="E9" s="42" t="s">
        <v>4</v>
      </c>
      <c r="F9" s="43">
        <v>82</v>
      </c>
      <c r="G9" s="43">
        <v>72</v>
      </c>
      <c r="H9" s="43">
        <v>14</v>
      </c>
      <c r="I9" s="43">
        <v>61</v>
      </c>
      <c r="J9" s="43">
        <v>114</v>
      </c>
      <c r="K9" s="43">
        <v>60</v>
      </c>
      <c r="L9" s="43">
        <v>5293</v>
      </c>
      <c r="M9" s="53">
        <v>1896</v>
      </c>
      <c r="N9">
        <f>G9*82/F9</f>
        <v>72</v>
      </c>
      <c r="O9">
        <f>H9*82/F9</f>
        <v>14</v>
      </c>
      <c r="P9">
        <f>I9*82/F9</f>
        <v>61</v>
      </c>
      <c r="Q9">
        <f>J9*82/F9</f>
        <v>114</v>
      </c>
      <c r="R9">
        <f>K9*82/F9</f>
        <v>60</v>
      </c>
      <c r="S9">
        <f>L9*82/F9</f>
        <v>5293</v>
      </c>
      <c r="U9" s="10">
        <f>SUM(V9:X9)</f>
        <v>15.312638030251616</v>
      </c>
      <c r="V9">
        <f>N9/MAX(N:N)*OFF_D</f>
        <v>7.8072289156626509</v>
      </c>
      <c r="W9">
        <f>O9/MAX(O:O)*PUN_D</f>
        <v>0.17510944340212634</v>
      </c>
      <c r="X9">
        <f>SUM(Z9:AC9)</f>
        <v>7.3302996711868378</v>
      </c>
      <c r="Y9">
        <f>X9/DEF_D*10</f>
        <v>8.1447774124298196</v>
      </c>
      <c r="Z9">
        <f>(0.7*(HIT_D*DEF_D))+(P9/(MAX(P:P))*(0.3*(HIT_D*DEF_D)))</f>
        <v>1.3594703832752613</v>
      </c>
      <c r="AA9">
        <f>(0.7*(BkS_D*DEF_D))+(Q9/(MAX(Q:Q))*(0.3*(BkS_D*DEF_D)))</f>
        <v>2.0428995004407877</v>
      </c>
      <c r="AB9">
        <f>(0.7*(TkA_D*DEF_D))+(R9/(MAX(R:R))*(0.3*(TkA_D*DEF_D)))</f>
        <v>1.6149400578751552</v>
      </c>
      <c r="AC9">
        <f>(0.7*(SH_D*DEF_D))+(S9/(MAX(S:S))*(0.3*(SH_D*DEF_D)))</f>
        <v>2.3129897295956341</v>
      </c>
    </row>
    <row r="10" spans="1:29" x14ac:dyDescent="0.25">
      <c r="A10" s="9">
        <v>8</v>
      </c>
      <c r="B10" s="67" t="s">
        <v>97</v>
      </c>
      <c r="C10" s="40" t="s">
        <v>35</v>
      </c>
      <c r="D10" s="40" t="s">
        <v>273</v>
      </c>
      <c r="E10" s="40" t="s">
        <v>4</v>
      </c>
      <c r="F10" s="41">
        <v>70</v>
      </c>
      <c r="G10" s="41">
        <v>54</v>
      </c>
      <c r="H10" s="41">
        <v>44</v>
      </c>
      <c r="I10" s="41">
        <v>59</v>
      </c>
      <c r="J10" s="41">
        <v>97</v>
      </c>
      <c r="K10" s="41">
        <v>32</v>
      </c>
      <c r="L10" s="41">
        <v>8891</v>
      </c>
      <c r="M10" s="52">
        <v>1594</v>
      </c>
      <c r="N10">
        <f>G10*82/F10</f>
        <v>63.25714285714286</v>
      </c>
      <c r="O10">
        <f>H10*82/F10</f>
        <v>51.542857142857144</v>
      </c>
      <c r="P10">
        <f>I10*82/F10</f>
        <v>69.114285714285714</v>
      </c>
      <c r="Q10">
        <f>J10*82/F10</f>
        <v>113.62857142857143</v>
      </c>
      <c r="R10">
        <f>K10*82/F10</f>
        <v>37.485714285714288</v>
      </c>
      <c r="S10">
        <f>L10*82/F10</f>
        <v>10415.171428571428</v>
      </c>
      <c r="U10" s="10">
        <f>SUM(V10:X10)</f>
        <v>14.939565089374559</v>
      </c>
      <c r="V10">
        <f>N10/MAX(N:N)*OFF_D</f>
        <v>6.8592082616179004</v>
      </c>
      <c r="W10">
        <f>O10/MAX(O:O)*PUN_D</f>
        <v>0.64468864468864473</v>
      </c>
      <c r="X10">
        <f>SUM(Z10:AC10)</f>
        <v>7.4356681830680138</v>
      </c>
      <c r="Y10">
        <f>X10/DEF_D*10</f>
        <v>8.2618535367422368</v>
      </c>
      <c r="Z10">
        <f>(0.7*(HIT_D*DEF_D))+(P10/(MAX(P:P))*(0.3*(HIT_D*DEF_D)))</f>
        <v>1.3727020408163266</v>
      </c>
      <c r="AA10">
        <f>(0.7*(BkS_D*DEF_D))+(Q10/(MAX(Q:Q))*(0.3*(BkS_D*DEF_D)))</f>
        <v>2.0417855421686748</v>
      </c>
      <c r="AB10">
        <f>(0.7*(TkA_D*DEF_D))+(R10/(MAX(R:R))*(0.3*(TkA_D*DEF_D)))</f>
        <v>1.4817530266343826</v>
      </c>
      <c r="AC10">
        <f>(0.7*(SH_D*DEF_D))+(S10/(MAX(S:S))*(0.3*(SH_D*DEF_D)))</f>
        <v>2.5394275734486302</v>
      </c>
    </row>
    <row r="11" spans="1:29" x14ac:dyDescent="0.25">
      <c r="A11" s="9">
        <v>9</v>
      </c>
      <c r="B11" s="67" t="s">
        <v>133</v>
      </c>
      <c r="C11" s="40" t="s">
        <v>37</v>
      </c>
      <c r="D11" s="40" t="s">
        <v>273</v>
      </c>
      <c r="E11" s="40" t="s">
        <v>4</v>
      </c>
      <c r="F11" s="41">
        <v>64</v>
      </c>
      <c r="G11" s="41">
        <v>53</v>
      </c>
      <c r="H11" s="41">
        <v>33</v>
      </c>
      <c r="I11" s="41">
        <v>53</v>
      </c>
      <c r="J11" s="41">
        <v>60</v>
      </c>
      <c r="K11" s="41">
        <v>20</v>
      </c>
      <c r="L11" s="41">
        <v>817</v>
      </c>
      <c r="M11" s="52">
        <v>1363</v>
      </c>
      <c r="N11">
        <f>G11*82/F11</f>
        <v>67.90625</v>
      </c>
      <c r="O11">
        <f>H11*82/F11</f>
        <v>42.28125</v>
      </c>
      <c r="P11">
        <f>I11*82/F11</f>
        <v>67.90625</v>
      </c>
      <c r="Q11">
        <f>J11*82/F11</f>
        <v>76.875</v>
      </c>
      <c r="R11">
        <f>K11*82/F11</f>
        <v>25.625</v>
      </c>
      <c r="S11">
        <f>L11*82/F11</f>
        <v>1046.78125</v>
      </c>
      <c r="U11" s="10">
        <f>SUM(V11:X11)</f>
        <v>14.731328291719397</v>
      </c>
      <c r="V11">
        <f>N11/MAX(N:N)*OFF_D</f>
        <v>7.3633283132530121</v>
      </c>
      <c r="W11">
        <f>O11/MAX(O:O)*PUN_D</f>
        <v>0.52884615384615385</v>
      </c>
      <c r="X11">
        <f>SUM(Z11:AC11)</f>
        <v>6.8391538246202295</v>
      </c>
      <c r="Y11">
        <f>X11/DEF_D*10</f>
        <v>7.5990598051335878</v>
      </c>
      <c r="Z11">
        <f>(0.7*(HIT_D*DEF_D))+(P11/(MAX(P:P))*(0.3*(HIT_D*DEF_D)))</f>
        <v>1.3707321428571428</v>
      </c>
      <c r="AA11">
        <f>(0.7*(BkS_D*DEF_D))+(Q11/(MAX(Q:Q))*(0.3*(BkS_D*DEF_D)))</f>
        <v>1.9315572289156626</v>
      </c>
      <c r="AB11">
        <f>(0.7*(TkA_D*DEF_D))+(R11/(MAX(R:R))*(0.3*(TkA_D*DEF_D)))</f>
        <v>1.4115889830508475</v>
      </c>
      <c r="AC11">
        <f>(0.7*(SH_D*DEF_D))+(S11/(MAX(S:S))*(0.3*(SH_D*DEF_D)))</f>
        <v>2.1252754697965766</v>
      </c>
    </row>
    <row r="12" spans="1:29" x14ac:dyDescent="0.25">
      <c r="A12" s="9">
        <v>10</v>
      </c>
      <c r="B12" s="67" t="s">
        <v>228</v>
      </c>
      <c r="C12" s="40" t="s">
        <v>31</v>
      </c>
      <c r="D12" s="40" t="s">
        <v>273</v>
      </c>
      <c r="E12" s="40" t="s">
        <v>4</v>
      </c>
      <c r="F12" s="41">
        <v>70</v>
      </c>
      <c r="G12" s="41">
        <v>55</v>
      </c>
      <c r="H12" s="41">
        <v>32</v>
      </c>
      <c r="I12" s="41">
        <v>71</v>
      </c>
      <c r="J12" s="41">
        <v>112</v>
      </c>
      <c r="K12" s="41">
        <v>31</v>
      </c>
      <c r="L12" s="41">
        <v>2501</v>
      </c>
      <c r="M12" s="52">
        <v>1700</v>
      </c>
      <c r="N12">
        <f>G12*82/F12</f>
        <v>64.428571428571431</v>
      </c>
      <c r="O12">
        <f>H12*82/F12</f>
        <v>37.485714285714288</v>
      </c>
      <c r="P12">
        <f>I12*82/F12</f>
        <v>83.171428571428578</v>
      </c>
      <c r="Q12">
        <f>J12*82/F12</f>
        <v>131.19999999999999</v>
      </c>
      <c r="R12">
        <f>K12*82/F12</f>
        <v>36.314285714285717</v>
      </c>
      <c r="S12">
        <f>L12*82/F12</f>
        <v>2929.7428571428572</v>
      </c>
      <c r="U12" s="10">
        <f>SUM(V12:X12)</f>
        <v>14.62854347040974</v>
      </c>
      <c r="V12">
        <f>N12/MAX(N:N)*OFF_D</f>
        <v>6.9862306368330476</v>
      </c>
      <c r="W12">
        <f>O12/MAX(O:O)*PUN_D</f>
        <v>0.46886446886446886</v>
      </c>
      <c r="X12">
        <f>SUM(Z12:AC12)</f>
        <v>7.1734483647122236</v>
      </c>
      <c r="Y12">
        <f>X12/DEF_D*10</f>
        <v>7.9704981830135813</v>
      </c>
      <c r="Z12">
        <f>(0.7*(HIT_D*DEF_D))+(P12/(MAX(P:P))*(0.3*(HIT_D*DEF_D)))</f>
        <v>1.3956244897959185</v>
      </c>
      <c r="AA12">
        <f>(0.7*(BkS_D*DEF_D))+(Q12/(MAX(Q:Q))*(0.3*(BkS_D*DEF_D)))</f>
        <v>2.0944843373493978</v>
      </c>
      <c r="AB12">
        <f>(0.7*(TkA_D*DEF_D))+(R12/(MAX(R:R))*(0.3*(TkA_D*DEF_D)))</f>
        <v>1.4748232445520582</v>
      </c>
      <c r="AC12">
        <f>(0.7*(SH_D*DEF_D))+(S12/(MAX(S:S))*(0.3*(SH_D*DEF_D)))</f>
        <v>2.2085162930148492</v>
      </c>
    </row>
    <row r="13" spans="1:29" x14ac:dyDescent="0.25">
      <c r="A13" s="9">
        <v>11</v>
      </c>
      <c r="B13" s="67" t="s">
        <v>372</v>
      </c>
      <c r="C13" s="40" t="s">
        <v>41</v>
      </c>
      <c r="D13" s="40" t="s">
        <v>273</v>
      </c>
      <c r="E13" s="40" t="s">
        <v>4</v>
      </c>
      <c r="F13" s="41">
        <v>56</v>
      </c>
      <c r="G13" s="41">
        <v>34</v>
      </c>
      <c r="H13" s="41">
        <v>54</v>
      </c>
      <c r="I13" s="41">
        <v>127</v>
      </c>
      <c r="J13" s="41">
        <v>166</v>
      </c>
      <c r="K13" s="41">
        <v>13</v>
      </c>
      <c r="L13" s="41">
        <v>8935</v>
      </c>
      <c r="M13" s="52">
        <v>1376</v>
      </c>
      <c r="N13">
        <f>G13*82/F13</f>
        <v>49.785714285714285</v>
      </c>
      <c r="O13">
        <f>H13*82/F13</f>
        <v>79.071428571428569</v>
      </c>
      <c r="P13">
        <f>I13*82/F13</f>
        <v>185.96428571428572</v>
      </c>
      <c r="Q13">
        <f>J13*82/F13</f>
        <v>243.07142857142858</v>
      </c>
      <c r="R13">
        <f>K13*82/F13</f>
        <v>19.035714285714285</v>
      </c>
      <c r="S13">
        <f>L13*82/F13</f>
        <v>13083.392857142857</v>
      </c>
      <c r="U13" s="10">
        <f>SUM(V13:X13)</f>
        <v>14.410698478421116</v>
      </c>
      <c r="V13">
        <f>N13/MAX(N:N)*OFF_D</f>
        <v>5.3984509466437185</v>
      </c>
      <c r="W13">
        <f>O13/MAX(O:O)*PUN_D</f>
        <v>0.98901098901098894</v>
      </c>
      <c r="X13">
        <f>SUM(Z13:AC13)</f>
        <v>8.0232365427664085</v>
      </c>
      <c r="Y13">
        <f>X13/DEF_D*10</f>
        <v>8.9147072697404539</v>
      </c>
      <c r="Z13">
        <f>(0.7*(HIT_D*DEF_D))+(P13/(MAX(P:P))*(0.3*(HIT_D*DEF_D)))</f>
        <v>1.5632448979591838</v>
      </c>
      <c r="AA13">
        <f>(0.7*(BkS_D*DEF_D))+(Q13/(MAX(Q:Q))*(0.3*(BkS_D*DEF_D)))</f>
        <v>2.4300000000000002</v>
      </c>
      <c r="AB13">
        <f>(0.7*(TkA_D*DEF_D))+(R13/(MAX(R:R))*(0.3*(TkA_D*DEF_D)))</f>
        <v>1.3726089588377723</v>
      </c>
      <c r="AC13">
        <f>(0.7*(SH_D*DEF_D))+(S13/(MAX(S:S))*(0.3*(SH_D*DEF_D)))</f>
        <v>2.6573826859694512</v>
      </c>
    </row>
    <row r="14" spans="1:29" x14ac:dyDescent="0.25">
      <c r="A14" s="9">
        <v>12</v>
      </c>
      <c r="B14" s="68" t="s">
        <v>453</v>
      </c>
      <c r="C14" s="42" t="s">
        <v>451</v>
      </c>
      <c r="D14" s="42" t="s">
        <v>273</v>
      </c>
      <c r="E14" s="42" t="s">
        <v>4</v>
      </c>
      <c r="F14" s="43">
        <v>79</v>
      </c>
      <c r="G14" s="43">
        <v>60</v>
      </c>
      <c r="H14" s="43">
        <v>34</v>
      </c>
      <c r="I14" s="43">
        <v>100</v>
      </c>
      <c r="J14" s="43">
        <v>115</v>
      </c>
      <c r="K14" s="43">
        <v>34</v>
      </c>
      <c r="L14" s="43">
        <v>546</v>
      </c>
      <c r="M14" s="53">
        <v>1784</v>
      </c>
      <c r="N14">
        <f>G14*82/F14</f>
        <v>62.278481012658226</v>
      </c>
      <c r="O14">
        <f>H14*82/F14</f>
        <v>35.291139240506332</v>
      </c>
      <c r="P14">
        <f>I14*82/F14</f>
        <v>103.79746835443038</v>
      </c>
      <c r="Q14">
        <f>J14*82/F14</f>
        <v>119.36708860759494</v>
      </c>
      <c r="R14">
        <f>K14*82/F14</f>
        <v>35.291139240506332</v>
      </c>
      <c r="S14">
        <f>L14*82/F14</f>
        <v>566.7341772151899</v>
      </c>
      <c r="U14" s="10">
        <f>SUM(V14:X14)</f>
        <v>14.255582542228032</v>
      </c>
      <c r="V14">
        <f>N14/MAX(N:N)*OFF_D</f>
        <v>6.7530883025773978</v>
      </c>
      <c r="W14">
        <f>O14/MAX(O:O)*PUN_D</f>
        <v>0.44141512495942881</v>
      </c>
      <c r="X14">
        <f>SUM(Z14:AC14)</f>
        <v>7.0610791146912053</v>
      </c>
      <c r="Y14">
        <f>X14/DEF_D*10</f>
        <v>7.8456434607680059</v>
      </c>
      <c r="Z14">
        <f>(0.7*(HIT_D*DEF_D))+(P14/(MAX(P:P))*(0.3*(HIT_D*DEF_D)))</f>
        <v>1.429258589511754</v>
      </c>
      <c r="AA14">
        <f>(0.7*(BkS_D*DEF_D))+(Q14/(MAX(Q:Q))*(0.3*(BkS_D*DEF_D)))</f>
        <v>2.0589960347719996</v>
      </c>
      <c r="AB14">
        <f>(0.7*(TkA_D*DEF_D))+(R14/(MAX(R:R))*(0.3*(TkA_D*DEF_D)))</f>
        <v>1.4687706500750912</v>
      </c>
      <c r="AC14">
        <f>(0.7*(SH_D*DEF_D))+(S14/(MAX(S:S))*(0.3*(SH_D*DEF_D)))</f>
        <v>2.104053840332361</v>
      </c>
    </row>
    <row r="15" spans="1:29" x14ac:dyDescent="0.25">
      <c r="A15" s="9">
        <v>13</v>
      </c>
      <c r="B15" s="68" t="s">
        <v>86</v>
      </c>
      <c r="C15" s="42" t="s">
        <v>41</v>
      </c>
      <c r="D15" s="42" t="s">
        <v>273</v>
      </c>
      <c r="E15" s="42" t="s">
        <v>4</v>
      </c>
      <c r="F15" s="43">
        <v>82</v>
      </c>
      <c r="G15" s="43">
        <v>62</v>
      </c>
      <c r="H15" s="43">
        <v>50</v>
      </c>
      <c r="I15" s="43">
        <v>47</v>
      </c>
      <c r="J15" s="43">
        <v>76</v>
      </c>
      <c r="K15" s="43">
        <v>27</v>
      </c>
      <c r="L15" s="43">
        <v>1850</v>
      </c>
      <c r="M15" s="53">
        <v>1840</v>
      </c>
      <c r="N15">
        <f>G15*82/F15</f>
        <v>62</v>
      </c>
      <c r="O15">
        <f>H15*82/F15</f>
        <v>50</v>
      </c>
      <c r="P15">
        <f>I15*82/F15</f>
        <v>47</v>
      </c>
      <c r="Q15">
        <f>J15*82/F15</f>
        <v>76</v>
      </c>
      <c r="R15">
        <f>K15*82/F15</f>
        <v>27</v>
      </c>
      <c r="S15">
        <f>L15*82/F15</f>
        <v>1850</v>
      </c>
      <c r="U15" s="10">
        <f>SUM(V15:X15)</f>
        <v>14.194363253385696</v>
      </c>
      <c r="V15">
        <f>N15/MAX(N:N)*OFF_D</f>
        <v>6.7228915662650603</v>
      </c>
      <c r="W15">
        <f>O15/MAX(O:O)*PUN_D</f>
        <v>0.62539086929330834</v>
      </c>
      <c r="X15">
        <f>SUM(Z15:AC15)</f>
        <v>6.8460808178273274</v>
      </c>
      <c r="Y15">
        <f>X15/DEF_D*10</f>
        <v>7.6067564642525864</v>
      </c>
      <c r="Z15">
        <f>(0.7*(HIT_D*DEF_D))+(P15/(MAX(P:P))*(0.3*(HIT_D*DEF_D)))</f>
        <v>1.3366411149825783</v>
      </c>
      <c r="AA15">
        <f>(0.7*(BkS_D*DEF_D))+(Q15/(MAX(Q:Q))*(0.3*(BkS_D*DEF_D)))</f>
        <v>1.9289330002938585</v>
      </c>
      <c r="AB15">
        <f>(0.7*(TkA_D*DEF_D))+(R15/(MAX(R:R))*(0.3*(TkA_D*DEF_D)))</f>
        <v>1.4197230260438198</v>
      </c>
      <c r="AC15">
        <f>(0.7*(SH_D*DEF_D))+(S15/(MAX(S:S))*(0.3*(SH_D*DEF_D)))</f>
        <v>2.1607836765070703</v>
      </c>
    </row>
    <row r="16" spans="1:29" x14ac:dyDescent="0.25">
      <c r="A16" s="9">
        <v>14</v>
      </c>
      <c r="B16" s="68" t="s">
        <v>107</v>
      </c>
      <c r="C16" s="42" t="s">
        <v>35</v>
      </c>
      <c r="D16" s="42" t="s">
        <v>273</v>
      </c>
      <c r="E16" s="42" t="s">
        <v>4</v>
      </c>
      <c r="F16" s="43">
        <v>82</v>
      </c>
      <c r="G16" s="43">
        <v>56</v>
      </c>
      <c r="H16" s="43">
        <v>42</v>
      </c>
      <c r="I16" s="43">
        <v>53</v>
      </c>
      <c r="J16" s="43">
        <v>144</v>
      </c>
      <c r="K16" s="43">
        <v>36</v>
      </c>
      <c r="L16" s="43">
        <v>12742</v>
      </c>
      <c r="M16" s="53">
        <v>2064</v>
      </c>
      <c r="N16">
        <f>G16*82/F16</f>
        <v>56</v>
      </c>
      <c r="O16">
        <f>H16*82/F16</f>
        <v>42</v>
      </c>
      <c r="P16">
        <f>I16*82/F16</f>
        <v>53</v>
      </c>
      <c r="Q16">
        <f>J16*82/F16</f>
        <v>144</v>
      </c>
      <c r="R16">
        <f>K16*82/F16</f>
        <v>36</v>
      </c>
      <c r="S16">
        <f>L16*82/F16</f>
        <v>12742</v>
      </c>
      <c r="U16" s="10">
        <f>SUM(V16:X16)</f>
        <v>14.192170259720889</v>
      </c>
      <c r="V16">
        <f>N16/MAX(N:N)*OFF_D</f>
        <v>6.0722891566265051</v>
      </c>
      <c r="W16">
        <f>O16/MAX(O:O)*PUN_D</f>
        <v>0.52532833020637892</v>
      </c>
      <c r="X16">
        <f>SUM(Z16:AC16)</f>
        <v>7.5945527728880045</v>
      </c>
      <c r="Y16">
        <f>X16/DEF_D*10</f>
        <v>8.4383919698755605</v>
      </c>
      <c r="Z16">
        <f>(0.7*(HIT_D*DEF_D))+(P16/(MAX(P:P))*(0.3*(HIT_D*DEF_D)))</f>
        <v>1.3464250871080139</v>
      </c>
      <c r="AA16">
        <f>(0.7*(BkS_D*DEF_D))+(Q16/(MAX(Q:Q))*(0.3*(BkS_D*DEF_D)))</f>
        <v>2.1328730531883631</v>
      </c>
      <c r="AB16">
        <f>(0.7*(TkA_D*DEF_D))+(R16/(MAX(R:R))*(0.3*(TkA_D*DEF_D)))</f>
        <v>1.472964034725093</v>
      </c>
      <c r="AC16">
        <f>(0.7*(SH_D*DEF_D))+(S16/(MAX(S:S))*(0.3*(SH_D*DEF_D)))</f>
        <v>2.6422905978665345</v>
      </c>
    </row>
    <row r="17" spans="1:29" x14ac:dyDescent="0.25">
      <c r="A17" s="9">
        <v>15</v>
      </c>
      <c r="B17" s="68" t="s">
        <v>248</v>
      </c>
      <c r="C17" s="42" t="s">
        <v>37</v>
      </c>
      <c r="D17" s="42" t="s">
        <v>273</v>
      </c>
      <c r="E17" s="42" t="s">
        <v>4</v>
      </c>
      <c r="F17" s="43">
        <v>32</v>
      </c>
      <c r="G17" s="43">
        <v>22</v>
      </c>
      <c r="H17" s="43">
        <v>21</v>
      </c>
      <c r="I17" s="43">
        <v>60</v>
      </c>
      <c r="J17" s="43">
        <v>43</v>
      </c>
      <c r="K17" s="43">
        <v>10</v>
      </c>
      <c r="L17" s="43">
        <v>2965</v>
      </c>
      <c r="M17" s="53">
        <v>748</v>
      </c>
      <c r="N17">
        <f>G17*82/F17</f>
        <v>56.375</v>
      </c>
      <c r="O17">
        <f>H17*82/F17</f>
        <v>53.8125</v>
      </c>
      <c r="P17">
        <f>I17*82/F17</f>
        <v>153.75</v>
      </c>
      <c r="Q17">
        <f>J17*82/F17</f>
        <v>110.1875</v>
      </c>
      <c r="R17">
        <f>K17*82/F17</f>
        <v>25.625</v>
      </c>
      <c r="S17">
        <f>L17*82/F17</f>
        <v>7597.8125</v>
      </c>
      <c r="U17" s="10">
        <f>SUM(V17:X17)</f>
        <v>14.154676841414796</v>
      </c>
      <c r="V17">
        <f>N17/MAX(N:N)*OFF_D</f>
        <v>6.1129518072289155</v>
      </c>
      <c r="W17">
        <f>O17/MAX(O:O)*PUN_D</f>
        <v>0.67307692307692302</v>
      </c>
      <c r="X17">
        <f>SUM(Z17:AC17)</f>
        <v>7.368648111108957</v>
      </c>
      <c r="Y17">
        <f>X17/DEF_D*10</f>
        <v>8.1873867901210637</v>
      </c>
      <c r="Z17">
        <f>(0.7*(HIT_D*DEF_D))+(P17/(MAX(P:P))*(0.3*(HIT_D*DEF_D)))</f>
        <v>1.5107142857142857</v>
      </c>
      <c r="AA17">
        <f>(0.7*(BkS_D*DEF_D))+(Q17/(MAX(Q:Q))*(0.3*(BkS_D*DEF_D)))</f>
        <v>2.0314653614457834</v>
      </c>
      <c r="AB17">
        <f>(0.7*(TkA_D*DEF_D))+(R17/(MAX(R:R))*(0.3*(TkA_D*DEF_D)))</f>
        <v>1.4115889830508475</v>
      </c>
      <c r="AC17">
        <f>(0.7*(SH_D*DEF_D))+(S17/(MAX(S:S))*(0.3*(SH_D*DEF_D)))</f>
        <v>2.4148794808980405</v>
      </c>
    </row>
    <row r="18" spans="1:29" x14ac:dyDescent="0.25">
      <c r="A18" s="9">
        <v>16</v>
      </c>
      <c r="B18" s="68" t="s">
        <v>114</v>
      </c>
      <c r="C18" s="42" t="s">
        <v>35</v>
      </c>
      <c r="D18" s="42" t="s">
        <v>273</v>
      </c>
      <c r="E18" s="42" t="s">
        <v>4</v>
      </c>
      <c r="F18" s="43">
        <v>78</v>
      </c>
      <c r="G18" s="43">
        <v>59</v>
      </c>
      <c r="H18" s="43">
        <v>36</v>
      </c>
      <c r="I18" s="43">
        <v>48</v>
      </c>
      <c r="J18" s="43">
        <v>93</v>
      </c>
      <c r="K18" s="43">
        <v>28</v>
      </c>
      <c r="L18" s="43">
        <v>303</v>
      </c>
      <c r="M18" s="53">
        <v>1699</v>
      </c>
      <c r="N18">
        <f>G18*82/F18</f>
        <v>62.025641025641029</v>
      </c>
      <c r="O18">
        <f>H18*82/F18</f>
        <v>37.846153846153847</v>
      </c>
      <c r="P18">
        <f>I18*82/F18</f>
        <v>50.46153846153846</v>
      </c>
      <c r="Q18">
        <f>J18*82/F18</f>
        <v>97.769230769230774</v>
      </c>
      <c r="R18">
        <f>K18*82/F18</f>
        <v>29.435897435897434</v>
      </c>
      <c r="S18">
        <f>L18*82/F18</f>
        <v>318.53846153846155</v>
      </c>
      <c r="U18" s="10">
        <f>SUM(V18:X18)</f>
        <v>14.062766655703754</v>
      </c>
      <c r="V18">
        <f>N18/MAX(N:N)*OFF_D</f>
        <v>6.7256719184430027</v>
      </c>
      <c r="W18">
        <f>O18/MAX(O:O)*PUN_D</f>
        <v>0.47337278106508873</v>
      </c>
      <c r="X18">
        <f>SUM(Z18:AC18)</f>
        <v>6.8637219561956631</v>
      </c>
      <c r="Y18">
        <f>X18/DEF_D*10</f>
        <v>7.6263577291062923</v>
      </c>
      <c r="Z18">
        <f>(0.7*(HIT_D*DEF_D))+(P18/(MAX(P:P))*(0.3*(HIT_D*DEF_D)))</f>
        <v>1.3422857142857143</v>
      </c>
      <c r="AA18">
        <f>(0.7*(BkS_D*DEF_D))+(Q18/(MAX(Q:Q))*(0.3*(BkS_D*DEF_D)))</f>
        <v>1.9942215013901761</v>
      </c>
      <c r="AB18">
        <f>(0.7*(TkA_D*DEF_D))+(R18/(MAX(R:R))*(0.3*(TkA_D*DEF_D)))</f>
        <v>1.4341329856584095</v>
      </c>
      <c r="AC18">
        <f>(0.7*(SH_D*DEF_D))+(S18/(MAX(S:S))*(0.3*(SH_D*DEF_D)))</f>
        <v>2.0930817548613629</v>
      </c>
    </row>
    <row r="19" spans="1:29" x14ac:dyDescent="0.25">
      <c r="A19" s="9">
        <v>17</v>
      </c>
      <c r="B19" s="68" t="s">
        <v>177</v>
      </c>
      <c r="C19" s="42" t="s">
        <v>31</v>
      </c>
      <c r="D19" s="42" t="s">
        <v>273</v>
      </c>
      <c r="E19" s="42" t="s">
        <v>4</v>
      </c>
      <c r="F19" s="43">
        <v>82</v>
      </c>
      <c r="G19" s="43">
        <v>50</v>
      </c>
      <c r="H19" s="43">
        <v>58</v>
      </c>
      <c r="I19" s="43">
        <v>112</v>
      </c>
      <c r="J19" s="43">
        <v>171</v>
      </c>
      <c r="K19" s="43">
        <v>48</v>
      </c>
      <c r="L19" s="43">
        <v>12117</v>
      </c>
      <c r="M19" s="53">
        <v>1876</v>
      </c>
      <c r="N19">
        <f>G19*82/F19</f>
        <v>50</v>
      </c>
      <c r="O19">
        <f>H19*82/F19</f>
        <v>58</v>
      </c>
      <c r="P19">
        <f>I19*82/F19</f>
        <v>112</v>
      </c>
      <c r="Q19">
        <f>J19*82/F19</f>
        <v>171</v>
      </c>
      <c r="R19">
        <f>K19*82/F19</f>
        <v>48</v>
      </c>
      <c r="S19">
        <f>L19*82/F19</f>
        <v>12117</v>
      </c>
      <c r="U19" s="10">
        <f>SUM(V19:X19)</f>
        <v>13.962236576095917</v>
      </c>
      <c r="V19">
        <f>N19/MAX(N:N)*OFF_D</f>
        <v>5.4216867469879526</v>
      </c>
      <c r="W19">
        <f>O19/MAX(O:O)*PUN_D</f>
        <v>0.72545340838023764</v>
      </c>
      <c r="X19">
        <f>SUM(Z19:AC19)</f>
        <v>7.815096420727726</v>
      </c>
      <c r="Y19">
        <f>X19/DEF_D*10</f>
        <v>8.6834404674752506</v>
      </c>
      <c r="Z19">
        <f>(0.7*(HIT_D*DEF_D))+(P19/(MAX(P:P))*(0.3*(HIT_D*DEF_D)))</f>
        <v>1.4426341463414634</v>
      </c>
      <c r="AA19">
        <f>(0.7*(BkS_D*DEF_D))+(Q19/(MAX(Q:Q))*(0.3*(BkS_D*DEF_D)))</f>
        <v>2.2138492506611813</v>
      </c>
      <c r="AB19">
        <f>(0.7*(TkA_D*DEF_D))+(R19/(MAX(R:R))*(0.3*(TkA_D*DEF_D)))</f>
        <v>1.5439520463001242</v>
      </c>
      <c r="AC19">
        <f>(0.7*(SH_D*DEF_D))+(S19/(MAX(S:S))*(0.3*(SH_D*DEF_D)))</f>
        <v>2.6146609774249567</v>
      </c>
    </row>
    <row r="20" spans="1:29" x14ac:dyDescent="0.25">
      <c r="A20" s="9">
        <v>18</v>
      </c>
      <c r="B20" s="67" t="s">
        <v>139</v>
      </c>
      <c r="C20" s="40" t="s">
        <v>31</v>
      </c>
      <c r="D20" s="40" t="s">
        <v>273</v>
      </c>
      <c r="E20" s="40" t="s">
        <v>4</v>
      </c>
      <c r="F20" s="41">
        <v>75</v>
      </c>
      <c r="G20" s="41">
        <v>46</v>
      </c>
      <c r="H20" s="41">
        <v>28</v>
      </c>
      <c r="I20" s="41">
        <v>106</v>
      </c>
      <c r="J20" s="41">
        <v>133</v>
      </c>
      <c r="K20" s="41">
        <v>59</v>
      </c>
      <c r="L20" s="41">
        <v>10274</v>
      </c>
      <c r="M20" s="52">
        <v>1937</v>
      </c>
      <c r="N20">
        <f>G20*82/F20</f>
        <v>50.293333333333337</v>
      </c>
      <c r="O20">
        <f>H20*82/F20</f>
        <v>30.613333333333333</v>
      </c>
      <c r="P20">
        <f>I20*82/F20</f>
        <v>115.89333333333333</v>
      </c>
      <c r="Q20">
        <f>J20*82/F20</f>
        <v>145.41333333333333</v>
      </c>
      <c r="R20">
        <f>K20*82/F20</f>
        <v>64.506666666666661</v>
      </c>
      <c r="S20">
        <f>L20*82/F20</f>
        <v>11232.906666666666</v>
      </c>
      <c r="U20" s="10">
        <f>SUM(V20:X20)</f>
        <v>13.63967213943044</v>
      </c>
      <c r="V20">
        <f>N20/MAX(N:N)*OFF_D</f>
        <v>5.4534939759036147</v>
      </c>
      <c r="W20">
        <f>O20/MAX(O:O)*PUN_D</f>
        <v>0.38290598290598288</v>
      </c>
      <c r="X20">
        <f>SUM(Z20:AC20)</f>
        <v>7.8032721806208425</v>
      </c>
      <c r="Y20">
        <f>X20/DEF_D*10</f>
        <v>8.670302422912048</v>
      </c>
      <c r="Z20">
        <f>(0.7*(HIT_D*DEF_D))+(P20/(MAX(P:P))*(0.3*(HIT_D*DEF_D)))</f>
        <v>1.4489828571428571</v>
      </c>
      <c r="AA20">
        <f>(0.7*(BkS_D*DEF_D))+(Q20/(MAX(Q:Q))*(0.3*(BkS_D*DEF_D)))</f>
        <v>2.1371118072289157</v>
      </c>
      <c r="AB20">
        <f>(0.7*(TkA_D*DEF_D))+(R20/(MAX(R:R))*(0.3*(TkA_D*DEF_D)))</f>
        <v>1.6415999999999999</v>
      </c>
      <c r="AC20">
        <f>(0.7*(SH_D*DEF_D))+(S20/(MAX(S:S))*(0.3*(SH_D*DEF_D)))</f>
        <v>2.5755775162490697</v>
      </c>
    </row>
    <row r="21" spans="1:29" x14ac:dyDescent="0.25">
      <c r="A21" s="9">
        <v>19</v>
      </c>
      <c r="B21" s="67" t="s">
        <v>194</v>
      </c>
      <c r="C21" s="40" t="s">
        <v>35</v>
      </c>
      <c r="D21" s="40" t="s">
        <v>273</v>
      </c>
      <c r="E21" s="40" t="s">
        <v>4</v>
      </c>
      <c r="F21" s="41">
        <v>64</v>
      </c>
      <c r="G21" s="41">
        <v>45</v>
      </c>
      <c r="H21" s="41">
        <v>12</v>
      </c>
      <c r="I21" s="41">
        <v>42</v>
      </c>
      <c r="J21" s="41">
        <v>77</v>
      </c>
      <c r="K21" s="41">
        <v>26</v>
      </c>
      <c r="L21" s="41">
        <v>2907</v>
      </c>
      <c r="M21" s="52">
        <v>1570</v>
      </c>
      <c r="N21">
        <f>G21*82/F21</f>
        <v>57.65625</v>
      </c>
      <c r="O21">
        <f>H21*82/F21</f>
        <v>15.375</v>
      </c>
      <c r="P21">
        <f>I21*82/F21</f>
        <v>53.8125</v>
      </c>
      <c r="Q21">
        <f>J21*82/F21</f>
        <v>98.65625</v>
      </c>
      <c r="R21">
        <f>K21*82/F21</f>
        <v>33.3125</v>
      </c>
      <c r="S21">
        <f>L21*82/F21</f>
        <v>3724.59375</v>
      </c>
      <c r="U21" s="10">
        <f>SUM(V21:X21)</f>
        <v>13.489542256081226</v>
      </c>
      <c r="V21">
        <f>N21/MAX(N:N)*OFF_D</f>
        <v>6.2518825301204819</v>
      </c>
      <c r="W21">
        <f>O21/MAX(O:O)*PUN_D</f>
        <v>0.19230769230769229</v>
      </c>
      <c r="X21">
        <f>SUM(Z21:AC21)</f>
        <v>7.0453520336530522</v>
      </c>
      <c r="Y21">
        <f>X21/DEF_D*10</f>
        <v>7.8281689262811689</v>
      </c>
      <c r="Z21">
        <f>(0.7*(HIT_D*DEF_D))+(P21/(MAX(P:P))*(0.3*(HIT_D*DEF_D)))</f>
        <v>1.34775</v>
      </c>
      <c r="AA21">
        <f>(0.7*(BkS_D*DEF_D))+(Q21/(MAX(Q:Q))*(0.3*(BkS_D*DEF_D)))</f>
        <v>1.9968817771084337</v>
      </c>
      <c r="AB21">
        <f>(0.7*(TkA_D*DEF_D))+(R21/(MAX(R:R))*(0.3*(TkA_D*DEF_D)))</f>
        <v>1.4570656779661018</v>
      </c>
      <c r="AC21">
        <f>(0.7*(SH_D*DEF_D))+(S21/(MAX(S:S))*(0.3*(SH_D*DEF_D)))</f>
        <v>2.2436545785785169</v>
      </c>
    </row>
    <row r="22" spans="1:29" x14ac:dyDescent="0.25">
      <c r="A22" s="9">
        <v>20</v>
      </c>
      <c r="B22" s="67" t="s">
        <v>85</v>
      </c>
      <c r="C22" s="40" t="s">
        <v>37</v>
      </c>
      <c r="D22" s="40" t="s">
        <v>273</v>
      </c>
      <c r="E22" s="40" t="s">
        <v>4</v>
      </c>
      <c r="F22" s="41">
        <v>58</v>
      </c>
      <c r="G22" s="41">
        <v>33</v>
      </c>
      <c r="H22" s="41">
        <v>28</v>
      </c>
      <c r="I22" s="41">
        <v>129</v>
      </c>
      <c r="J22" s="41">
        <v>110</v>
      </c>
      <c r="K22" s="41">
        <v>17</v>
      </c>
      <c r="L22" s="41">
        <v>9800</v>
      </c>
      <c r="M22" s="52">
        <v>1362</v>
      </c>
      <c r="N22">
        <f>G22*82/F22</f>
        <v>46.655172413793103</v>
      </c>
      <c r="O22">
        <f>H22*82/F22</f>
        <v>39.586206896551722</v>
      </c>
      <c r="P22">
        <f>I22*82/F22</f>
        <v>182.37931034482759</v>
      </c>
      <c r="Q22">
        <f>J22*82/F22</f>
        <v>155.51724137931035</v>
      </c>
      <c r="R22">
        <f>K22*82/F22</f>
        <v>24.03448275862069</v>
      </c>
      <c r="S22">
        <f>L22*82/F22</f>
        <v>13855.172413793103</v>
      </c>
      <c r="U22" s="10">
        <f>SUM(V22:X22)</f>
        <v>13.372626344341029</v>
      </c>
      <c r="V22">
        <f>N22/MAX(N:N)*OFF_D</f>
        <v>5.0589945990859988</v>
      </c>
      <c r="W22">
        <f>O22/MAX(O:O)*PUN_D</f>
        <v>0.49513704686118476</v>
      </c>
      <c r="X22">
        <f>SUM(Z22:AC22)</f>
        <v>7.8184946983938461</v>
      </c>
      <c r="Y22">
        <f>X22/DEF_D*10</f>
        <v>8.6872163315487185</v>
      </c>
      <c r="Z22">
        <f>(0.7*(HIT_D*DEF_D))+(P22/(MAX(P:P))*(0.3*(HIT_D*DEF_D)))</f>
        <v>1.5573990147783252</v>
      </c>
      <c r="AA22">
        <f>(0.7*(BkS_D*DEF_D))+(Q22/(MAX(Q:Q))*(0.3*(BkS_D*DEF_D)))</f>
        <v>2.1674146240132948</v>
      </c>
      <c r="AB22">
        <f>(0.7*(TkA_D*DEF_D))+(R22/(MAX(R:R))*(0.3*(TkA_D*DEF_D)))</f>
        <v>1.4021800116890708</v>
      </c>
      <c r="AC22">
        <f>(0.7*(SH_D*DEF_D))+(S22/(MAX(S:S))*(0.3*(SH_D*DEF_D)))</f>
        <v>2.6915010479131558</v>
      </c>
    </row>
    <row r="23" spans="1:29" x14ac:dyDescent="0.25">
      <c r="A23" s="9">
        <v>21</v>
      </c>
      <c r="B23" s="68" t="s">
        <v>125</v>
      </c>
      <c r="C23" s="42" t="s">
        <v>35</v>
      </c>
      <c r="D23" s="42" t="s">
        <v>273</v>
      </c>
      <c r="E23" s="42" t="s">
        <v>4</v>
      </c>
      <c r="F23" s="43">
        <v>82</v>
      </c>
      <c r="G23" s="43">
        <v>46</v>
      </c>
      <c r="H23" s="43">
        <v>34</v>
      </c>
      <c r="I23" s="43">
        <v>98</v>
      </c>
      <c r="J23" s="43">
        <v>161</v>
      </c>
      <c r="K23" s="43">
        <v>46</v>
      </c>
      <c r="L23" s="43">
        <v>15456</v>
      </c>
      <c r="M23" s="53">
        <v>1811</v>
      </c>
      <c r="N23">
        <f>G23*82/F23</f>
        <v>46</v>
      </c>
      <c r="O23">
        <f>H23*82/F23</f>
        <v>34</v>
      </c>
      <c r="P23">
        <f>I23*82/F23</f>
        <v>98</v>
      </c>
      <c r="Q23">
        <f>J23*82/F23</f>
        <v>161</v>
      </c>
      <c r="R23">
        <f>K23*82/F23</f>
        <v>46</v>
      </c>
      <c r="S23">
        <f>L23*82/F23</f>
        <v>15456</v>
      </c>
      <c r="U23" s="10">
        <f>SUM(V23:X23)</f>
        <v>13.311270715518795</v>
      </c>
      <c r="V23">
        <f>N23/MAX(N:N)*OFF_D</f>
        <v>4.9879518072289155</v>
      </c>
      <c r="W23">
        <f>O23/MAX(O:O)*PUN_D</f>
        <v>0.42526579111944962</v>
      </c>
      <c r="X23">
        <f>SUM(Z23:AC23)</f>
        <v>7.8980531171704307</v>
      </c>
      <c r="Y23">
        <f>X23/DEF_D*10</f>
        <v>8.7756145746338117</v>
      </c>
      <c r="Z23">
        <f>(0.7*(HIT_D*DEF_D))+(P23/(MAX(P:P))*(0.3*(HIT_D*DEF_D)))</f>
        <v>1.4198048780487804</v>
      </c>
      <c r="AA23">
        <f>(0.7*(BkS_D*DEF_D))+(Q23/(MAX(Q:Q))*(0.3*(BkS_D*DEF_D)))</f>
        <v>2.1838580664119895</v>
      </c>
      <c r="AB23">
        <f>(0.7*(TkA_D*DEF_D))+(R23/(MAX(R:R))*(0.3*(TkA_D*DEF_D)))</f>
        <v>1.5321207110376189</v>
      </c>
      <c r="AC23">
        <f>(0.7*(SH_D*DEF_D))+(S23/(MAX(S:S))*(0.3*(SH_D*DEF_D)))</f>
        <v>2.7622694616720418</v>
      </c>
    </row>
    <row r="24" spans="1:29" x14ac:dyDescent="0.25">
      <c r="A24" s="9">
        <v>22</v>
      </c>
      <c r="B24" s="68" t="s">
        <v>91</v>
      </c>
      <c r="C24" s="42" t="s">
        <v>31</v>
      </c>
      <c r="D24" s="42" t="s">
        <v>273</v>
      </c>
      <c r="E24" s="42" t="s">
        <v>4</v>
      </c>
      <c r="F24" s="43">
        <v>71</v>
      </c>
      <c r="G24" s="43">
        <v>41</v>
      </c>
      <c r="H24" s="43">
        <v>22</v>
      </c>
      <c r="I24" s="43">
        <v>62</v>
      </c>
      <c r="J24" s="43">
        <v>139</v>
      </c>
      <c r="K24" s="43">
        <v>55</v>
      </c>
      <c r="L24" s="43">
        <v>8768</v>
      </c>
      <c r="M24" s="53">
        <v>1709</v>
      </c>
      <c r="N24">
        <f>G24*82/F24</f>
        <v>47.352112676056336</v>
      </c>
      <c r="O24">
        <f>H24*82/F24</f>
        <v>25.408450704225352</v>
      </c>
      <c r="P24">
        <f>I24*82/F24</f>
        <v>71.605633802816897</v>
      </c>
      <c r="Q24">
        <f>J24*82/F24</f>
        <v>160.53521126760563</v>
      </c>
      <c r="R24">
        <f>K24*82/F24</f>
        <v>63.521126760563384</v>
      </c>
      <c r="S24">
        <f>L24*82/F24</f>
        <v>10126.422535211268</v>
      </c>
      <c r="U24" s="10">
        <f>SUM(V24:X24)</f>
        <v>13.174032004909893</v>
      </c>
      <c r="V24">
        <f>N24/MAX(N:N)*OFF_D</f>
        <v>5.134566434753097</v>
      </c>
      <c r="W24">
        <f>O24/MAX(O:O)*PUN_D</f>
        <v>0.31780426146623331</v>
      </c>
      <c r="X24">
        <f>SUM(Z24:AC24)</f>
        <v>7.7216613086905621</v>
      </c>
      <c r="Y24">
        <f>X24/DEF_D*10</f>
        <v>8.5796236763228464</v>
      </c>
      <c r="Z24">
        <f>(0.7*(HIT_D*DEF_D))+(P24/(MAX(P:P))*(0.3*(HIT_D*DEF_D)))</f>
        <v>1.3767645875251509</v>
      </c>
      <c r="AA24">
        <f>(0.7*(BkS_D*DEF_D))+(Q24/(MAX(Q:Q))*(0.3*(BkS_D*DEF_D)))</f>
        <v>2.1824641099609705</v>
      </c>
      <c r="AB24">
        <f>(0.7*(TkA_D*DEF_D))+(R24/(MAX(R:R))*(0.3*(TkA_D*DEF_D)))</f>
        <v>1.6357698734781572</v>
      </c>
      <c r="AC24">
        <f>(0.7*(SH_D*DEF_D))+(S24/(MAX(S:S))*(0.3*(SH_D*DEF_D)))</f>
        <v>2.5266627377262836</v>
      </c>
    </row>
    <row r="25" spans="1:29" x14ac:dyDescent="0.25">
      <c r="A25" s="9">
        <v>23</v>
      </c>
      <c r="B25" s="67" t="s">
        <v>253</v>
      </c>
      <c r="C25" s="40" t="s">
        <v>31</v>
      </c>
      <c r="D25" s="40" t="s">
        <v>273</v>
      </c>
      <c r="E25" s="40" t="s">
        <v>4</v>
      </c>
      <c r="F25" s="41">
        <v>82</v>
      </c>
      <c r="G25" s="41">
        <v>41</v>
      </c>
      <c r="H25" s="41">
        <v>87</v>
      </c>
      <c r="I25" s="41">
        <v>162</v>
      </c>
      <c r="J25" s="41">
        <v>146</v>
      </c>
      <c r="K25" s="41">
        <v>30</v>
      </c>
      <c r="L25" s="41">
        <v>9464</v>
      </c>
      <c r="M25" s="52">
        <v>1953</v>
      </c>
      <c r="N25">
        <f>G25*82/F25</f>
        <v>41</v>
      </c>
      <c r="O25">
        <f>H25*82/F25</f>
        <v>87</v>
      </c>
      <c r="P25">
        <f>I25*82/F25</f>
        <v>162</v>
      </c>
      <c r="Q25">
        <f>J25*82/F25</f>
        <v>146</v>
      </c>
      <c r="R25">
        <f>K25*82/F25</f>
        <v>30</v>
      </c>
      <c r="S25">
        <f>L25*82/F25</f>
        <v>9464</v>
      </c>
      <c r="U25" s="10">
        <f>SUM(V25:X25)</f>
        <v>13.131850576037563</v>
      </c>
      <c r="V25">
        <f>N25/MAX(N:N)*OFF_D</f>
        <v>4.4457831325301207</v>
      </c>
      <c r="W25">
        <f>O25/MAX(O:O)*PUN_D</f>
        <v>1.0881801125703565</v>
      </c>
      <c r="X25">
        <f>SUM(Z25:AC25)</f>
        <v>7.5978873309370858</v>
      </c>
      <c r="Y25">
        <f>X25/DEF_D*10</f>
        <v>8.4420970343745392</v>
      </c>
      <c r="Z25">
        <f>(0.7*(HIT_D*DEF_D))+(P25/(MAX(P:P))*(0.3*(HIT_D*DEF_D)))</f>
        <v>1.5241672473867596</v>
      </c>
      <c r="AA25">
        <f>(0.7*(BkS_D*DEF_D))+(Q25/(MAX(Q:Q))*(0.3*(BkS_D*DEF_D)))</f>
        <v>2.1388712900382014</v>
      </c>
      <c r="AB25">
        <f>(0.7*(TkA_D*DEF_D))+(R25/(MAX(R:R))*(0.3*(TkA_D*DEF_D)))</f>
        <v>1.4374700289375775</v>
      </c>
      <c r="AC25">
        <f>(0.7*(SH_D*DEF_D))+(S25/(MAX(S:S))*(0.3*(SH_D*DEF_D)))</f>
        <v>2.4973787645745475</v>
      </c>
    </row>
    <row r="26" spans="1:29" x14ac:dyDescent="0.25">
      <c r="A26" s="9">
        <v>24</v>
      </c>
      <c r="B26" s="68" t="s">
        <v>179</v>
      </c>
      <c r="C26" s="42" t="s">
        <v>41</v>
      </c>
      <c r="D26" s="42" t="s">
        <v>273</v>
      </c>
      <c r="E26" s="42" t="s">
        <v>4</v>
      </c>
      <c r="F26" s="43">
        <v>78</v>
      </c>
      <c r="G26" s="43">
        <v>43</v>
      </c>
      <c r="H26" s="43">
        <v>38</v>
      </c>
      <c r="I26" s="43">
        <v>235</v>
      </c>
      <c r="J26" s="43">
        <v>121</v>
      </c>
      <c r="K26" s="43">
        <v>23</v>
      </c>
      <c r="L26" s="43">
        <v>10166</v>
      </c>
      <c r="M26" s="53">
        <v>1922</v>
      </c>
      <c r="N26">
        <f>G26*82/F26</f>
        <v>45.205128205128204</v>
      </c>
      <c r="O26">
        <f>H26*82/F26</f>
        <v>39.948717948717949</v>
      </c>
      <c r="P26">
        <f>I26*82/F26</f>
        <v>247.05128205128204</v>
      </c>
      <c r="Q26">
        <f>J26*82/F26</f>
        <v>127.2051282051282</v>
      </c>
      <c r="R26">
        <f>K26*82/F26</f>
        <v>24.179487179487179</v>
      </c>
      <c r="S26">
        <f>L26*82/F26</f>
        <v>10687.333333333334</v>
      </c>
      <c r="U26" s="10">
        <f>SUM(V26:X26)</f>
        <v>13.101289496516259</v>
      </c>
      <c r="V26">
        <f>N26/MAX(N:N)*OFF_D</f>
        <v>4.9017608897126967</v>
      </c>
      <c r="W26">
        <f>O26/MAX(O:O)*PUN_D</f>
        <v>0.49967126890203811</v>
      </c>
      <c r="X26">
        <f>SUM(Z26:AC26)</f>
        <v>7.6998573379015252</v>
      </c>
      <c r="Y26">
        <f>X26/DEF_D*10</f>
        <v>8.5553970421128049</v>
      </c>
      <c r="Z26">
        <f>(0.7*(HIT_D*DEF_D))+(P26/(MAX(P:P))*(0.3*(HIT_D*DEF_D)))</f>
        <v>1.6628571428571428</v>
      </c>
      <c r="AA26">
        <f>(0.7*(BkS_D*DEF_D))+(Q26/(MAX(Q:Q))*(0.3*(BkS_D*DEF_D)))</f>
        <v>2.0825032437442075</v>
      </c>
      <c r="AB26">
        <f>(0.7*(TkA_D*DEF_D))+(R26/(MAX(R:R))*(0.3*(TkA_D*DEF_D)))</f>
        <v>1.4030378096479792</v>
      </c>
      <c r="AC26">
        <f>(0.7*(SH_D*DEF_D))+(S26/(MAX(S:S))*(0.3*(SH_D*DEF_D)))</f>
        <v>2.5514591416521957</v>
      </c>
    </row>
    <row r="27" spans="1:29" x14ac:dyDescent="0.25">
      <c r="A27" s="9">
        <v>25</v>
      </c>
      <c r="B27" s="68" t="s">
        <v>542</v>
      </c>
      <c r="C27" s="42" t="s">
        <v>451</v>
      </c>
      <c r="D27" s="42" t="s">
        <v>273</v>
      </c>
      <c r="E27" s="42" t="s">
        <v>4</v>
      </c>
      <c r="F27" s="43">
        <v>43</v>
      </c>
      <c r="G27" s="43">
        <v>26</v>
      </c>
      <c r="H27" s="43">
        <v>28</v>
      </c>
      <c r="I27" s="43">
        <v>60</v>
      </c>
      <c r="J27" s="43">
        <v>56</v>
      </c>
      <c r="K27" s="43">
        <v>16</v>
      </c>
      <c r="L27" s="43">
        <v>461</v>
      </c>
      <c r="M27" s="53">
        <v>932</v>
      </c>
      <c r="N27">
        <f>G27*82/F27</f>
        <v>49.581395348837212</v>
      </c>
      <c r="O27">
        <f>H27*82/F27</f>
        <v>53.395348837209305</v>
      </c>
      <c r="P27">
        <f>I27*82/F27</f>
        <v>114.41860465116279</v>
      </c>
      <c r="Q27">
        <f>J27*82/F27</f>
        <v>106.79069767441861</v>
      </c>
      <c r="R27">
        <f>K27*82/F27</f>
        <v>30.511627906976745</v>
      </c>
      <c r="S27">
        <f>L27*82/F27</f>
        <v>879.11627906976742</v>
      </c>
      <c r="U27" s="10">
        <f>SUM(V27:X27)</f>
        <v>13.070371263974337</v>
      </c>
      <c r="V27">
        <f>N27/MAX(N:N)*OFF_D</f>
        <v>5.3762958811992156</v>
      </c>
      <c r="W27">
        <f>O27/MAX(O:O)*PUN_D</f>
        <v>0.66785927251043531</v>
      </c>
      <c r="X27">
        <f>SUM(Z27:AC27)</f>
        <v>7.0262161102646861</v>
      </c>
      <c r="Y27">
        <f>X27/DEF_D*10</f>
        <v>7.8069067891829844</v>
      </c>
      <c r="Z27">
        <f>(0.7*(HIT_D*DEF_D))+(P27/(MAX(P:P))*(0.3*(HIT_D*DEF_D)))</f>
        <v>1.4465780730897011</v>
      </c>
      <c r="AA27">
        <f>(0.7*(BkS_D*DEF_D))+(Q27/(MAX(Q:Q))*(0.3*(BkS_D*DEF_D)))</f>
        <v>2.0212779490053236</v>
      </c>
      <c r="AB27">
        <f>(0.7*(TkA_D*DEF_D))+(R27/(MAX(R:R))*(0.3*(TkA_D*DEF_D)))</f>
        <v>1.4404966495861253</v>
      </c>
      <c r="AC27">
        <f>(0.7*(SH_D*DEF_D))+(S27/(MAX(S:S))*(0.3*(SH_D*DEF_D)))</f>
        <v>2.117863438583536</v>
      </c>
    </row>
    <row r="28" spans="1:29" x14ac:dyDescent="0.25">
      <c r="A28" s="9">
        <v>26</v>
      </c>
      <c r="B28" s="68" t="s">
        <v>90</v>
      </c>
      <c r="C28" s="42" t="s">
        <v>41</v>
      </c>
      <c r="D28" s="42" t="s">
        <v>273</v>
      </c>
      <c r="E28" s="42" t="s">
        <v>4</v>
      </c>
      <c r="F28" s="43">
        <v>82</v>
      </c>
      <c r="G28" s="43">
        <v>45</v>
      </c>
      <c r="H28" s="43">
        <v>44</v>
      </c>
      <c r="I28" s="43">
        <v>168</v>
      </c>
      <c r="J28" s="43">
        <v>120</v>
      </c>
      <c r="K28" s="43">
        <v>23</v>
      </c>
      <c r="L28" s="43">
        <v>12073</v>
      </c>
      <c r="M28" s="53">
        <v>2181</v>
      </c>
      <c r="N28">
        <f>G28*82/F28</f>
        <v>45</v>
      </c>
      <c r="O28">
        <f>H28*82/F28</f>
        <v>44</v>
      </c>
      <c r="P28">
        <f>I28*82/F28</f>
        <v>168</v>
      </c>
      <c r="Q28">
        <f>J28*82/F28</f>
        <v>120</v>
      </c>
      <c r="R28">
        <f>K28*82/F28</f>
        <v>23</v>
      </c>
      <c r="S28">
        <f>L28*82/F28</f>
        <v>12073</v>
      </c>
      <c r="U28" s="10">
        <f>SUM(V28:X28)</f>
        <v>13.033483675434443</v>
      </c>
      <c r="V28">
        <f>N28/MAX(N:N)*OFF_D</f>
        <v>4.879518072289156</v>
      </c>
      <c r="W28">
        <f>O28/MAX(O:O)*PUN_D</f>
        <v>0.55034396497811133</v>
      </c>
      <c r="X28">
        <f>SUM(Z28:AC28)</f>
        <v>7.6036216381671764</v>
      </c>
      <c r="Y28">
        <f>X28/DEF_D*10</f>
        <v>8.448468486852418</v>
      </c>
      <c r="Z28">
        <f>(0.7*(HIT_D*DEF_D))+(P28/(MAX(P:P))*(0.3*(HIT_D*DEF_D)))</f>
        <v>1.5339512195121952</v>
      </c>
      <c r="AA28">
        <f>(0.7*(BkS_D*DEF_D))+(Q28/(MAX(Q:Q))*(0.3*(BkS_D*DEF_D)))</f>
        <v>2.0608942109903028</v>
      </c>
      <c r="AB28">
        <f>(0.7*(TkA_D*DEF_D))+(R28/(MAX(R:R))*(0.3*(TkA_D*DEF_D)))</f>
        <v>1.3960603555188094</v>
      </c>
      <c r="AC28">
        <f>(0.7*(SH_D*DEF_D))+(S28/(MAX(S:S))*(0.3*(SH_D*DEF_D)))</f>
        <v>2.6127158521458695</v>
      </c>
    </row>
    <row r="29" spans="1:29" x14ac:dyDescent="0.25">
      <c r="A29" s="9">
        <v>27</v>
      </c>
      <c r="B29" s="67" t="s">
        <v>84</v>
      </c>
      <c r="C29" s="40" t="s">
        <v>37</v>
      </c>
      <c r="D29" s="40" t="s">
        <v>273</v>
      </c>
      <c r="E29" s="40" t="s">
        <v>4</v>
      </c>
      <c r="F29" s="41">
        <v>82</v>
      </c>
      <c r="G29" s="41">
        <v>47</v>
      </c>
      <c r="H29" s="41">
        <v>41</v>
      </c>
      <c r="I29" s="41">
        <v>78</v>
      </c>
      <c r="J29" s="41">
        <v>109</v>
      </c>
      <c r="K29" s="41">
        <v>25</v>
      </c>
      <c r="L29" s="41">
        <v>11341</v>
      </c>
      <c r="M29" s="52">
        <v>2189</v>
      </c>
      <c r="N29">
        <f>G29*82/F29</f>
        <v>47</v>
      </c>
      <c r="O29">
        <f>H29*82/F29</f>
        <v>41</v>
      </c>
      <c r="P29">
        <f>I29*82/F29</f>
        <v>78</v>
      </c>
      <c r="Q29">
        <f>J29*82/F29</f>
        <v>109</v>
      </c>
      <c r="R29">
        <f>K29*82/F29</f>
        <v>25</v>
      </c>
      <c r="S29">
        <f>L29*82/F29</f>
        <v>11341</v>
      </c>
      <c r="U29" s="10">
        <f>SUM(V29:X29)</f>
        <v>13.012549332402051</v>
      </c>
      <c r="V29">
        <f>N29/MAX(N:N)*OFF_D</f>
        <v>5.096385542168675</v>
      </c>
      <c r="W29">
        <f>O29/MAX(O:O)*PUN_D</f>
        <v>0.51282051282051277</v>
      </c>
      <c r="X29">
        <f>SUM(Z29:AC29)</f>
        <v>7.4033432774128629</v>
      </c>
      <c r="Y29">
        <f>X29/DEF_D*10</f>
        <v>8.2259369749031812</v>
      </c>
      <c r="Z29">
        <f>(0.7*(HIT_D*DEF_D))+(P29/(MAX(P:P))*(0.3*(HIT_D*DEF_D)))</f>
        <v>1.3871916376306621</v>
      </c>
      <c r="AA29">
        <f>(0.7*(BkS_D*DEF_D))+(Q29/(MAX(Q:Q))*(0.3*(BkS_D*DEF_D)))</f>
        <v>2.0279039083161918</v>
      </c>
      <c r="AB29">
        <f>(0.7*(TkA_D*DEF_D))+(R29/(MAX(R:R))*(0.3*(TkA_D*DEF_D)))</f>
        <v>1.4078916907813146</v>
      </c>
      <c r="AC29">
        <f>(0.7*(SH_D*DEF_D))+(S29/(MAX(S:S))*(0.3*(SH_D*DEF_D)))</f>
        <v>2.5803560406846939</v>
      </c>
    </row>
    <row r="30" spans="1:29" x14ac:dyDescent="0.25">
      <c r="A30" s="9">
        <v>28</v>
      </c>
      <c r="B30" s="67" t="s">
        <v>469</v>
      </c>
      <c r="C30" s="40" t="s">
        <v>451</v>
      </c>
      <c r="D30" s="40" t="s">
        <v>273</v>
      </c>
      <c r="E30" s="40" t="s">
        <v>4</v>
      </c>
      <c r="F30" s="41">
        <v>82</v>
      </c>
      <c r="G30" s="41">
        <v>46</v>
      </c>
      <c r="H30" s="41">
        <v>28</v>
      </c>
      <c r="I30" s="41">
        <v>190</v>
      </c>
      <c r="J30" s="41">
        <v>123</v>
      </c>
      <c r="K30" s="41">
        <v>39</v>
      </c>
      <c r="L30" s="41">
        <v>10323</v>
      </c>
      <c r="M30" s="52">
        <v>1896</v>
      </c>
      <c r="N30">
        <f>G30*82/F30</f>
        <v>46</v>
      </c>
      <c r="O30">
        <f>H30*82/F30</f>
        <v>28</v>
      </c>
      <c r="P30">
        <f>I30*82/F30</f>
        <v>190</v>
      </c>
      <c r="Q30">
        <f>J30*82/F30</f>
        <v>123</v>
      </c>
      <c r="R30">
        <f>K30*82/F30</f>
        <v>39</v>
      </c>
      <c r="S30">
        <f>L30*82/F30</f>
        <v>10323</v>
      </c>
      <c r="U30" s="10">
        <f>SUM(V30:X30)</f>
        <v>13.003951996798659</v>
      </c>
      <c r="V30">
        <f>N30/MAX(N:N)*OFF_D</f>
        <v>4.9879518072289155</v>
      </c>
      <c r="W30">
        <f>O30/MAX(O:O)*PUN_D</f>
        <v>0.35021888680425267</v>
      </c>
      <c r="X30">
        <f>SUM(Z30:AC30)</f>
        <v>7.6657813027654891</v>
      </c>
      <c r="Y30">
        <f>X30/DEF_D*10</f>
        <v>8.5175347808505428</v>
      </c>
      <c r="Z30">
        <f>(0.7*(HIT_D*DEF_D))+(P30/(MAX(P:P))*(0.3*(HIT_D*DEF_D)))</f>
        <v>1.5698257839721255</v>
      </c>
      <c r="AA30">
        <f>(0.7*(BkS_D*DEF_D))+(Q30/(MAX(Q:Q))*(0.3*(BkS_D*DEF_D)))</f>
        <v>2.0698915662650603</v>
      </c>
      <c r="AB30">
        <f>(0.7*(TkA_D*DEF_D))+(R30/(MAX(R:R))*(0.3*(TkA_D*DEF_D)))</f>
        <v>1.4907110376188508</v>
      </c>
      <c r="AC30">
        <f>(0.7*(SH_D*DEF_D))+(S30/(MAX(S:S))*(0.3*(SH_D*DEF_D)))</f>
        <v>2.5353529149094518</v>
      </c>
    </row>
    <row r="31" spans="1:29" x14ac:dyDescent="0.25">
      <c r="A31" s="9">
        <v>29</v>
      </c>
      <c r="B31" s="67" t="s">
        <v>293</v>
      </c>
      <c r="C31" s="40" t="s">
        <v>41</v>
      </c>
      <c r="D31" s="40" t="s">
        <v>273</v>
      </c>
      <c r="E31" s="40" t="s">
        <v>4</v>
      </c>
      <c r="F31" s="41">
        <v>54</v>
      </c>
      <c r="G31" s="41">
        <v>28</v>
      </c>
      <c r="H31" s="41">
        <v>45</v>
      </c>
      <c r="I31" s="41">
        <v>92</v>
      </c>
      <c r="J31" s="41">
        <v>91</v>
      </c>
      <c r="K31" s="41">
        <v>30</v>
      </c>
      <c r="L31" s="41">
        <v>4208</v>
      </c>
      <c r="M31" s="52">
        <v>1197</v>
      </c>
      <c r="N31">
        <f>G31*82/F31</f>
        <v>42.518518518518519</v>
      </c>
      <c r="O31">
        <f>H31*82/F31</f>
        <v>68.333333333333329</v>
      </c>
      <c r="P31">
        <f>I31*82/F31</f>
        <v>139.7037037037037</v>
      </c>
      <c r="Q31">
        <f>J31*82/F31</f>
        <v>138.18518518518519</v>
      </c>
      <c r="R31">
        <f>K31*82/F31</f>
        <v>45.555555555555557</v>
      </c>
      <c r="S31">
        <f>L31*82/F31</f>
        <v>6389.9259259259261</v>
      </c>
      <c r="U31" s="10">
        <f>SUM(V31:X31)</f>
        <v>12.959359370715148</v>
      </c>
      <c r="V31">
        <f>N31/MAX(N:N)*OFF_D</f>
        <v>4.6104417670682727</v>
      </c>
      <c r="W31">
        <f>O31/MAX(O:O)*PUN_D</f>
        <v>0.85470085470085466</v>
      </c>
      <c r="X31">
        <f>SUM(Z31:AC31)</f>
        <v>7.4942167489460214</v>
      </c>
      <c r="Y31">
        <f>X31/DEF_D*10</f>
        <v>8.3269074988289127</v>
      </c>
      <c r="Z31">
        <f>(0.7*(HIT_D*DEF_D))+(P31/(MAX(P:P))*(0.3*(HIT_D*DEF_D)))</f>
        <v>1.4878095238095239</v>
      </c>
      <c r="AA31">
        <f>(0.7*(BkS_D*DEF_D))+(Q31/(MAX(Q:Q))*(0.3*(BkS_D*DEF_D)))</f>
        <v>2.1154337349397592</v>
      </c>
      <c r="AB31">
        <f>(0.7*(TkA_D*DEF_D))+(R31/(MAX(R:R))*(0.3*(TkA_D*DEF_D)))</f>
        <v>1.5294915254237289</v>
      </c>
      <c r="AC31">
        <f>(0.7*(SH_D*DEF_D))+(S31/(MAX(S:S))*(0.3*(SH_D*DEF_D)))</f>
        <v>2.3614819647730094</v>
      </c>
    </row>
    <row r="32" spans="1:29" x14ac:dyDescent="0.25">
      <c r="A32" s="9">
        <v>30</v>
      </c>
      <c r="B32" s="67" t="s">
        <v>113</v>
      </c>
      <c r="C32" s="40" t="s">
        <v>33</v>
      </c>
      <c r="D32" s="40" t="s">
        <v>273</v>
      </c>
      <c r="E32" s="40" t="s">
        <v>4</v>
      </c>
      <c r="F32" s="41">
        <v>80</v>
      </c>
      <c r="G32" s="41">
        <v>44</v>
      </c>
      <c r="H32" s="41">
        <v>47</v>
      </c>
      <c r="I32" s="41">
        <v>68</v>
      </c>
      <c r="J32" s="41">
        <v>107</v>
      </c>
      <c r="K32" s="41">
        <v>32</v>
      </c>
      <c r="L32" s="41">
        <v>10698</v>
      </c>
      <c r="M32" s="52">
        <v>1869</v>
      </c>
      <c r="N32">
        <f>G32*82/F32</f>
        <v>45.1</v>
      </c>
      <c r="O32">
        <f>H32*82/F32</f>
        <v>48.174999999999997</v>
      </c>
      <c r="P32">
        <f>I32*82/F32</f>
        <v>69.7</v>
      </c>
      <c r="Q32">
        <f>J32*82/F32</f>
        <v>109.675</v>
      </c>
      <c r="R32">
        <f>K32*82/F32</f>
        <v>32.799999999999997</v>
      </c>
      <c r="S32">
        <f>L32*82/F32</f>
        <v>10965.45</v>
      </c>
      <c r="U32" s="10">
        <f>SUM(V32:X32)</f>
        <v>12.914298857116233</v>
      </c>
      <c r="V32">
        <f>N32/MAX(N:N)*OFF_D</f>
        <v>4.8903614457831326</v>
      </c>
      <c r="W32">
        <f>O32/MAX(O:O)*PUN_D</f>
        <v>0.60256410256410253</v>
      </c>
      <c r="X32">
        <f>SUM(Z32:AC32)</f>
        <v>7.421373308768997</v>
      </c>
      <c r="Y32">
        <f>X32/DEF_D*10</f>
        <v>8.2459703430766638</v>
      </c>
      <c r="Z32">
        <f>(0.7*(HIT_D*DEF_D))+(P32/(MAX(P:P))*(0.3*(HIT_D*DEF_D)))</f>
        <v>1.3736571428571429</v>
      </c>
      <c r="AA32">
        <f>(0.7*(BkS_D*DEF_D))+(Q32/(MAX(Q:Q))*(0.3*(BkS_D*DEF_D)))</f>
        <v>2.0299283132530119</v>
      </c>
      <c r="AB32">
        <f>(0.7*(TkA_D*DEF_D))+(R32/(MAX(R:R))*(0.3*(TkA_D*DEF_D)))</f>
        <v>1.4540338983050847</v>
      </c>
      <c r="AC32">
        <f>(0.7*(SH_D*DEF_D))+(S32/(MAX(S:S))*(0.3*(SH_D*DEF_D)))</f>
        <v>2.5637539543537584</v>
      </c>
    </row>
    <row r="33" spans="1:29" x14ac:dyDescent="0.25">
      <c r="A33" s="9">
        <v>31</v>
      </c>
      <c r="B33" s="68" t="s">
        <v>103</v>
      </c>
      <c r="C33" s="42" t="s">
        <v>33</v>
      </c>
      <c r="D33" s="42" t="s">
        <v>273</v>
      </c>
      <c r="E33" s="42" t="s">
        <v>4</v>
      </c>
      <c r="F33" s="43">
        <v>81</v>
      </c>
      <c r="G33" s="43">
        <v>44</v>
      </c>
      <c r="H33" s="43">
        <v>52</v>
      </c>
      <c r="I33" s="43">
        <v>162</v>
      </c>
      <c r="J33" s="43">
        <v>52</v>
      </c>
      <c r="K33" s="43">
        <v>32</v>
      </c>
      <c r="L33" s="43">
        <v>6130</v>
      </c>
      <c r="M33" s="53">
        <v>1915</v>
      </c>
      <c r="N33">
        <f>G33*82/F33</f>
        <v>44.543209876543209</v>
      </c>
      <c r="O33">
        <f>H33*82/F33</f>
        <v>52.641975308641975</v>
      </c>
      <c r="P33">
        <f>I33*82/F33</f>
        <v>164</v>
      </c>
      <c r="Q33">
        <f>J33*82/F33</f>
        <v>52.641975308641975</v>
      </c>
      <c r="R33">
        <f>K33*82/F33</f>
        <v>32.395061728395063</v>
      </c>
      <c r="S33">
        <f>L33*82/F33</f>
        <v>6205.6790123456794</v>
      </c>
      <c r="U33" s="10">
        <f>SUM(V33:X33)</f>
        <v>12.67970622380027</v>
      </c>
      <c r="V33">
        <f>N33/MAX(N:N)*OFF_D</f>
        <v>4.8299866131191429</v>
      </c>
      <c r="W33">
        <f>O33/MAX(O:O)*PUN_D</f>
        <v>0.65843621399176955</v>
      </c>
      <c r="X33">
        <f>SUM(Z33:AC33)</f>
        <v>7.191283396689359</v>
      </c>
      <c r="Y33">
        <f>X33/DEF_D*10</f>
        <v>7.9903148852103989</v>
      </c>
      <c r="Z33">
        <f>(0.7*(HIT_D*DEF_D))+(P33/(MAX(P:P))*(0.3*(HIT_D*DEF_D)))</f>
        <v>1.5274285714285716</v>
      </c>
      <c r="AA33">
        <f>(0.7*(BkS_D*DEF_D))+(Q33/(MAX(Q:Q))*(0.3*(BkS_D*DEF_D)))</f>
        <v>1.8588795180722892</v>
      </c>
      <c r="AB33">
        <f>(0.7*(TkA_D*DEF_D))+(R33/(MAX(R:R))*(0.3*(TkA_D*DEF_D)))</f>
        <v>1.4516384180790962</v>
      </c>
      <c r="AC33">
        <f>(0.7*(SH_D*DEF_D))+(S33/(MAX(S:S))*(0.3*(SH_D*DEF_D)))</f>
        <v>2.3533368891094022</v>
      </c>
    </row>
    <row r="34" spans="1:29" x14ac:dyDescent="0.25">
      <c r="A34" s="9">
        <v>32</v>
      </c>
      <c r="B34" s="67" t="s">
        <v>310</v>
      </c>
      <c r="C34" s="40" t="s">
        <v>35</v>
      </c>
      <c r="D34" s="40" t="s">
        <v>273</v>
      </c>
      <c r="E34" s="40" t="s">
        <v>4</v>
      </c>
      <c r="F34" s="41">
        <v>59</v>
      </c>
      <c r="G34" s="41">
        <v>31</v>
      </c>
      <c r="H34" s="41">
        <v>14</v>
      </c>
      <c r="I34" s="41">
        <v>55</v>
      </c>
      <c r="J34" s="41">
        <v>107</v>
      </c>
      <c r="K34" s="41">
        <v>33</v>
      </c>
      <c r="L34" s="41">
        <v>9949</v>
      </c>
      <c r="M34" s="52">
        <v>1322</v>
      </c>
      <c r="N34">
        <f>G34*82/F34</f>
        <v>43.084745762711862</v>
      </c>
      <c r="O34">
        <f>H34*82/F34</f>
        <v>19.457627118644069</v>
      </c>
      <c r="P34">
        <f>I34*82/F34</f>
        <v>76.440677966101688</v>
      </c>
      <c r="Q34">
        <f>J34*82/F34</f>
        <v>148.71186440677965</v>
      </c>
      <c r="R34">
        <f>K34*82/F34</f>
        <v>45.864406779661017</v>
      </c>
      <c r="S34">
        <f>L34*82/F34</f>
        <v>13827.423728813559</v>
      </c>
      <c r="U34" s="10">
        <f>SUM(V34:X34)</f>
        <v>12.668458689213377</v>
      </c>
      <c r="V34">
        <f>N34/MAX(N:N)*OFF_D</f>
        <v>4.6718399019808041</v>
      </c>
      <c r="W34">
        <f>O34/MAX(O:O)*PUN_D</f>
        <v>0.24337244676227729</v>
      </c>
      <c r="X34">
        <f>SUM(Z34:AC34)</f>
        <v>7.7532463404702963</v>
      </c>
      <c r="Y34">
        <f>X34/DEF_D*10</f>
        <v>8.6147181560781068</v>
      </c>
      <c r="Z34">
        <f>(0.7*(HIT_D*DEF_D))+(P34/(MAX(P:P))*(0.3*(HIT_D*DEF_D)))</f>
        <v>1.3846489104116222</v>
      </c>
      <c r="AA34">
        <f>(0.7*(BkS_D*DEF_D))+(Q34/(MAX(Q:Q))*(0.3*(BkS_D*DEF_D)))</f>
        <v>2.1470044925464569</v>
      </c>
      <c r="AB34">
        <f>(0.7*(TkA_D*DEF_D))+(R34/(MAX(R:R))*(0.3*(TkA_D*DEF_D)))</f>
        <v>1.5313185866130423</v>
      </c>
      <c r="AC34">
        <f>(0.7*(SH_D*DEF_D))+(S34/(MAX(S:S))*(0.3*(SH_D*DEF_D)))</f>
        <v>2.6902743508991755</v>
      </c>
    </row>
    <row r="35" spans="1:29" x14ac:dyDescent="0.25">
      <c r="A35" s="9">
        <v>33</v>
      </c>
      <c r="B35" s="68" t="s">
        <v>83</v>
      </c>
      <c r="C35" s="42" t="s">
        <v>37</v>
      </c>
      <c r="D35" s="42" t="s">
        <v>273</v>
      </c>
      <c r="E35" s="42" t="s">
        <v>4</v>
      </c>
      <c r="F35" s="43">
        <v>82</v>
      </c>
      <c r="G35" s="43">
        <v>40</v>
      </c>
      <c r="H35" s="43">
        <v>70</v>
      </c>
      <c r="I35" s="43">
        <v>42</v>
      </c>
      <c r="J35" s="43">
        <v>144</v>
      </c>
      <c r="K35" s="43">
        <v>33</v>
      </c>
      <c r="L35" s="43">
        <v>9982</v>
      </c>
      <c r="M35" s="53">
        <v>1887</v>
      </c>
      <c r="N35">
        <f>G35*82/F35</f>
        <v>40</v>
      </c>
      <c r="O35">
        <f>H35*82/F35</f>
        <v>70</v>
      </c>
      <c r="P35">
        <f>I35*82/F35</f>
        <v>42</v>
      </c>
      <c r="Q35">
        <f>J35*82/F35</f>
        <v>144</v>
      </c>
      <c r="R35">
        <f>K35*82/F35</f>
        <v>33</v>
      </c>
      <c r="S35">
        <f>L35*82/F35</f>
        <v>9982</v>
      </c>
      <c r="U35" s="10">
        <f>SUM(V35:X35)</f>
        <v>12.649752698495266</v>
      </c>
      <c r="V35">
        <f>N35/MAX(N:N)*OFF_D</f>
        <v>4.3373493975903612</v>
      </c>
      <c r="W35">
        <f>O35/MAX(O:O)*PUN_D</f>
        <v>0.87554721701063165</v>
      </c>
      <c r="X35">
        <f>SUM(Z35:AC35)</f>
        <v>7.4368560838942734</v>
      </c>
      <c r="Y35">
        <f>X35/DEF_D*10</f>
        <v>8.2631734265491925</v>
      </c>
      <c r="Z35">
        <f>(0.7*(HIT_D*DEF_D))+(P35/(MAX(P:P))*(0.3*(HIT_D*DEF_D)))</f>
        <v>1.3284878048780489</v>
      </c>
      <c r="AA35">
        <f>(0.7*(BkS_D*DEF_D))+(Q35/(MAX(Q:Q))*(0.3*(BkS_D*DEF_D)))</f>
        <v>2.1328730531883631</v>
      </c>
      <c r="AB35">
        <f>(0.7*(TkA_D*DEF_D))+(R35/(MAX(R:R))*(0.3*(TkA_D*DEF_D)))</f>
        <v>1.4552170318313353</v>
      </c>
      <c r="AC35">
        <f>(0.7*(SH_D*DEF_D))+(S35/(MAX(S:S))*(0.3*(SH_D*DEF_D)))</f>
        <v>2.5202781939965271</v>
      </c>
    </row>
    <row r="36" spans="1:29" x14ac:dyDescent="0.25">
      <c r="A36" s="9">
        <v>34</v>
      </c>
      <c r="B36" s="68" t="s">
        <v>329</v>
      </c>
      <c r="C36" s="42" t="s">
        <v>35</v>
      </c>
      <c r="D36" s="42" t="s">
        <v>273</v>
      </c>
      <c r="E36" s="42" t="s">
        <v>4</v>
      </c>
      <c r="F36" s="43">
        <v>61</v>
      </c>
      <c r="G36" s="43">
        <v>30</v>
      </c>
      <c r="H36" s="43">
        <v>77</v>
      </c>
      <c r="I36" s="43">
        <v>54</v>
      </c>
      <c r="J36" s="43">
        <v>82</v>
      </c>
      <c r="K36" s="43">
        <v>21</v>
      </c>
      <c r="L36" s="43">
        <v>623</v>
      </c>
      <c r="M36" s="53">
        <v>1179</v>
      </c>
      <c r="N36">
        <f>G36*82/F36</f>
        <v>40.327868852459019</v>
      </c>
      <c r="O36">
        <f>H36*82/F36</f>
        <v>103.50819672131148</v>
      </c>
      <c r="P36">
        <f>I36*82/F36</f>
        <v>72.590163934426229</v>
      </c>
      <c r="Q36">
        <f>J36*82/F36</f>
        <v>110.22950819672131</v>
      </c>
      <c r="R36">
        <f>K36*82/F36</f>
        <v>28.229508196721312</v>
      </c>
      <c r="S36">
        <f>L36*82/F36</f>
        <v>837.47540983606552</v>
      </c>
      <c r="U36" s="10">
        <f>SUM(V36:X36)</f>
        <v>12.620543428995358</v>
      </c>
      <c r="V36">
        <f>N36/MAX(N:N)*OFF_D</f>
        <v>4.372901441832906</v>
      </c>
      <c r="W36">
        <f>O36/MAX(O:O)*PUN_D</f>
        <v>1.294661622530475</v>
      </c>
      <c r="X36">
        <f>SUM(Z36:AC36)</f>
        <v>6.9529803646319763</v>
      </c>
      <c r="Y36">
        <f>X36/DEF_D*10</f>
        <v>7.7255337384799736</v>
      </c>
      <c r="Z36">
        <f>(0.7*(HIT_D*DEF_D))+(P36/(MAX(P:P))*(0.3*(HIT_D*DEF_D)))</f>
        <v>1.3783700234192038</v>
      </c>
      <c r="AA36">
        <f>(0.7*(BkS_D*DEF_D))+(Q36/(MAX(Q:Q))*(0.3*(BkS_D*DEF_D)))</f>
        <v>2.0315913490025679</v>
      </c>
      <c r="AB36">
        <f>(0.7*(TkA_D*DEF_D))+(R36/(MAX(R:R))*(0.3*(TkA_D*DEF_D)))</f>
        <v>1.4269963878855239</v>
      </c>
      <c r="AC36">
        <f>(0.7*(SH_D*DEF_D))+(S36/(MAX(S:S))*(0.3*(SH_D*DEF_D)))</f>
        <v>2.1160226043246806</v>
      </c>
    </row>
    <row r="37" spans="1:29" x14ac:dyDescent="0.25">
      <c r="A37" s="9">
        <v>35</v>
      </c>
      <c r="B37" s="68" t="s">
        <v>95</v>
      </c>
      <c r="C37" s="42" t="s">
        <v>33</v>
      </c>
      <c r="D37" s="42" t="s">
        <v>273</v>
      </c>
      <c r="E37" s="42" t="s">
        <v>4</v>
      </c>
      <c r="F37" s="43">
        <v>63</v>
      </c>
      <c r="G37" s="43">
        <v>31</v>
      </c>
      <c r="H37" s="43">
        <v>60</v>
      </c>
      <c r="I37" s="43">
        <v>56</v>
      </c>
      <c r="J37" s="43">
        <v>75</v>
      </c>
      <c r="K37" s="43">
        <v>22</v>
      </c>
      <c r="L37" s="43">
        <v>5907</v>
      </c>
      <c r="M37" s="53">
        <v>1428</v>
      </c>
      <c r="N37">
        <f>G37*82/F37</f>
        <v>40.349206349206348</v>
      </c>
      <c r="O37">
        <f>H37*82/F37</f>
        <v>78.095238095238102</v>
      </c>
      <c r="P37">
        <f>I37*82/F37</f>
        <v>72.888888888888886</v>
      </c>
      <c r="Q37">
        <f>J37*82/F37</f>
        <v>97.61904761904762</v>
      </c>
      <c r="R37">
        <f>K37*82/F37</f>
        <v>28.634920634920636</v>
      </c>
      <c r="S37">
        <f>L37*82/F37</f>
        <v>7688.4761904761908</v>
      </c>
      <c r="U37" s="10">
        <f>SUM(V37:X37)</f>
        <v>12.572926509685583</v>
      </c>
      <c r="V37">
        <f>N37/MAX(N:N)*OFF_D</f>
        <v>4.3752151462994835</v>
      </c>
      <c r="W37">
        <f>O37/MAX(O:O)*PUN_D</f>
        <v>0.97680097680097688</v>
      </c>
      <c r="X37">
        <f>SUM(Z37:AC37)</f>
        <v>7.220910386585123</v>
      </c>
      <c r="Y37">
        <f>X37/DEF_D*10</f>
        <v>8.0232337628723585</v>
      </c>
      <c r="Z37">
        <f>(0.7*(HIT_D*DEF_D))+(P37/(MAX(P:P))*(0.3*(HIT_D*DEF_D)))</f>
        <v>1.3788571428571428</v>
      </c>
      <c r="AA37">
        <f>(0.7*(BkS_D*DEF_D))+(Q37/(MAX(Q:Q))*(0.3*(BkS_D*DEF_D)))</f>
        <v>1.9937710843373495</v>
      </c>
      <c r="AB37">
        <f>(0.7*(TkA_D*DEF_D))+(R37/(MAX(R:R))*(0.3*(TkA_D*DEF_D)))</f>
        <v>1.4293946731234868</v>
      </c>
      <c r="AC37">
        <f>(0.7*(SH_D*DEF_D))+(S37/(MAX(S:S))*(0.3*(SH_D*DEF_D)))</f>
        <v>2.4188874862671441</v>
      </c>
    </row>
    <row r="38" spans="1:29" x14ac:dyDescent="0.25">
      <c r="A38" s="9">
        <v>36</v>
      </c>
      <c r="B38" s="67" t="s">
        <v>289</v>
      </c>
      <c r="C38" s="40" t="s">
        <v>33</v>
      </c>
      <c r="D38" s="40" t="s">
        <v>273</v>
      </c>
      <c r="E38" s="40" t="s">
        <v>4</v>
      </c>
      <c r="F38" s="41">
        <v>82</v>
      </c>
      <c r="G38" s="41">
        <v>43</v>
      </c>
      <c r="H38" s="41">
        <v>20</v>
      </c>
      <c r="I38" s="41">
        <v>91</v>
      </c>
      <c r="J38" s="41">
        <v>145</v>
      </c>
      <c r="K38" s="41">
        <v>30</v>
      </c>
      <c r="L38" s="41">
        <v>11543</v>
      </c>
      <c r="M38" s="52">
        <v>1980</v>
      </c>
      <c r="N38">
        <f>G38*82/F38</f>
        <v>43</v>
      </c>
      <c r="O38">
        <f>H38*82/F38</f>
        <v>20</v>
      </c>
      <c r="P38">
        <f>I38*82/F38</f>
        <v>91</v>
      </c>
      <c r="Q38">
        <f>J38*82/F38</f>
        <v>145</v>
      </c>
      <c r="R38">
        <f>K38*82/F38</f>
        <v>30</v>
      </c>
      <c r="S38">
        <f>L38*82/F38</f>
        <v>11543</v>
      </c>
      <c r="U38" s="10">
        <f>SUM(V38:X38)</f>
        <v>12.483825328591671</v>
      </c>
      <c r="V38">
        <f>N38/MAX(N:N)*OFF_D</f>
        <v>4.6626506024096388</v>
      </c>
      <c r="W38">
        <f>O38/MAX(O:O)*PUN_D</f>
        <v>0.25015634771732331</v>
      </c>
      <c r="X38">
        <f>SUM(Z38:AC38)</f>
        <v>7.5710183784647098</v>
      </c>
      <c r="Y38">
        <f>X38/DEF_D*10</f>
        <v>8.4122426427385673</v>
      </c>
      <c r="Z38">
        <f>(0.7*(HIT_D*DEF_D))+(P38/(MAX(P:P))*(0.3*(HIT_D*DEF_D)))</f>
        <v>1.4083902439024389</v>
      </c>
      <c r="AA38">
        <f>(0.7*(BkS_D*DEF_D))+(Q38/(MAX(Q:Q))*(0.3*(BkS_D*DEF_D)))</f>
        <v>2.1358721716132822</v>
      </c>
      <c r="AB38">
        <f>(0.7*(TkA_D*DEF_D))+(R38/(MAX(R:R))*(0.3*(TkA_D*DEF_D)))</f>
        <v>1.4374700289375775</v>
      </c>
      <c r="AC38">
        <f>(0.7*(SH_D*DEF_D))+(S38/(MAX(S:S))*(0.3*(SH_D*DEF_D)))</f>
        <v>2.5892859340114116</v>
      </c>
    </row>
    <row r="39" spans="1:29" x14ac:dyDescent="0.25">
      <c r="A39" s="9">
        <v>37</v>
      </c>
      <c r="B39" s="68" t="s">
        <v>349</v>
      </c>
      <c r="C39" s="42" t="s">
        <v>41</v>
      </c>
      <c r="D39" s="42" t="s">
        <v>273</v>
      </c>
      <c r="E39" s="42" t="s">
        <v>4</v>
      </c>
      <c r="F39" s="43">
        <v>82</v>
      </c>
      <c r="G39" s="43">
        <v>41</v>
      </c>
      <c r="H39" s="43">
        <v>20</v>
      </c>
      <c r="I39" s="43">
        <v>71</v>
      </c>
      <c r="J39" s="43">
        <v>154</v>
      </c>
      <c r="K39" s="43">
        <v>54</v>
      </c>
      <c r="L39" s="43">
        <v>13168</v>
      </c>
      <c r="M39" s="53">
        <v>1969</v>
      </c>
      <c r="N39">
        <f>G39*82/F39</f>
        <v>41</v>
      </c>
      <c r="O39">
        <f>H39*82/F39</f>
        <v>20</v>
      </c>
      <c r="P39">
        <f>I39*82/F39</f>
        <v>71</v>
      </c>
      <c r="Q39">
        <f>J39*82/F39</f>
        <v>154</v>
      </c>
      <c r="R39">
        <f>K39*82/F39</f>
        <v>54</v>
      </c>
      <c r="S39">
        <f>L39*82/F39</f>
        <v>13168</v>
      </c>
      <c r="U39" s="10">
        <f>SUM(V39:X39)</f>
        <v>12.475149720416473</v>
      </c>
      <c r="V39">
        <f>N39/MAX(N:N)*OFF_D</f>
        <v>4.4457831325301207</v>
      </c>
      <c r="W39">
        <f>O39/MAX(O:O)*PUN_D</f>
        <v>0.25015634771732331</v>
      </c>
      <c r="X39">
        <f>SUM(Z39:AC39)</f>
        <v>7.7792102401690295</v>
      </c>
      <c r="Y39">
        <f>X39/DEF_D*10</f>
        <v>8.6435669335211447</v>
      </c>
      <c r="Z39">
        <f>(0.7*(HIT_D*DEF_D))+(P39/(MAX(P:P))*(0.3*(HIT_D*DEF_D)))</f>
        <v>1.3757770034843206</v>
      </c>
      <c r="AA39">
        <f>(0.7*(BkS_D*DEF_D))+(Q39/(MAX(Q:Q))*(0.3*(BkS_D*DEF_D)))</f>
        <v>2.1628642374375553</v>
      </c>
      <c r="AB39">
        <f>(0.7*(TkA_D*DEF_D))+(R39/(MAX(R:R))*(0.3*(TkA_D*DEF_D)))</f>
        <v>1.5794460520876394</v>
      </c>
      <c r="AC39">
        <f>(0.7*(SH_D*DEF_D))+(S39/(MAX(S:S))*(0.3*(SH_D*DEF_D)))</f>
        <v>2.6611229471595141</v>
      </c>
    </row>
    <row r="40" spans="1:29" x14ac:dyDescent="0.25">
      <c r="A40" s="9">
        <v>38</v>
      </c>
      <c r="B40" s="68" t="s">
        <v>521</v>
      </c>
      <c r="C40" s="42" t="s">
        <v>451</v>
      </c>
      <c r="D40" s="42" t="s">
        <v>273</v>
      </c>
      <c r="E40" s="42" t="s">
        <v>4</v>
      </c>
      <c r="F40" s="43">
        <v>56</v>
      </c>
      <c r="G40" s="43">
        <v>29</v>
      </c>
      <c r="H40" s="43">
        <v>10</v>
      </c>
      <c r="I40" s="43">
        <v>27</v>
      </c>
      <c r="J40" s="43">
        <v>93</v>
      </c>
      <c r="K40" s="43">
        <v>22</v>
      </c>
      <c r="L40" s="43">
        <v>8495</v>
      </c>
      <c r="M40" s="53">
        <v>1201</v>
      </c>
      <c r="N40">
        <f>G40*82/F40</f>
        <v>42.464285714285715</v>
      </c>
      <c r="O40">
        <f>H40*82/F40</f>
        <v>14.642857142857142</v>
      </c>
      <c r="P40">
        <f>I40*82/F40</f>
        <v>39.535714285714285</v>
      </c>
      <c r="Q40">
        <f>J40*82/F40</f>
        <v>136.17857142857142</v>
      </c>
      <c r="R40">
        <f>K40*82/F40</f>
        <v>32.214285714285715</v>
      </c>
      <c r="S40">
        <f>L40*82/F40</f>
        <v>12439.107142857143</v>
      </c>
      <c r="U40" s="10">
        <f>SUM(V40:X40)</f>
        <v>12.301065836751683</v>
      </c>
      <c r="V40">
        <f>N40/MAX(N:N)*OFF_D</f>
        <v>4.604561101549054</v>
      </c>
      <c r="W40">
        <f>O40/MAX(O:O)*PUN_D</f>
        <v>0.18315018315018314</v>
      </c>
      <c r="X40">
        <f>SUM(Z40:AC40)</f>
        <v>7.5133545520524461</v>
      </c>
      <c r="Y40">
        <f>X40/DEF_D*10</f>
        <v>8.348171724502718</v>
      </c>
      <c r="Z40">
        <f>(0.7*(HIT_D*DEF_D))+(P40/(MAX(P:P))*(0.3*(HIT_D*DEF_D)))</f>
        <v>1.3244693877551021</v>
      </c>
      <c r="AA40">
        <f>(0.7*(BkS_D*DEF_D))+(Q40/(MAX(Q:Q))*(0.3*(BkS_D*DEF_D)))</f>
        <v>2.1094156626506022</v>
      </c>
      <c r="AB40">
        <f>(0.7*(TkA_D*DEF_D))+(R40/(MAX(R:R))*(0.3*(TkA_D*DEF_D)))</f>
        <v>1.4505690072639226</v>
      </c>
      <c r="AC40">
        <f>(0.7*(SH_D*DEF_D))+(S40/(MAX(S:S))*(0.3*(SH_D*DEF_D)))</f>
        <v>2.6289004943828189</v>
      </c>
    </row>
    <row r="41" spans="1:29" x14ac:dyDescent="0.25">
      <c r="A41" s="9">
        <v>39</v>
      </c>
      <c r="B41" s="68" t="s">
        <v>175</v>
      </c>
      <c r="C41" s="42" t="s">
        <v>35</v>
      </c>
      <c r="D41" s="42" t="s">
        <v>273</v>
      </c>
      <c r="E41" s="42" t="s">
        <v>4</v>
      </c>
      <c r="F41" s="43">
        <v>80</v>
      </c>
      <c r="G41" s="43">
        <v>37</v>
      </c>
      <c r="H41" s="43">
        <v>47</v>
      </c>
      <c r="I41" s="43">
        <v>172</v>
      </c>
      <c r="J41" s="43">
        <v>134</v>
      </c>
      <c r="K41" s="43">
        <v>20</v>
      </c>
      <c r="L41" s="43">
        <v>8447</v>
      </c>
      <c r="M41" s="53">
        <v>1707</v>
      </c>
      <c r="N41">
        <f>G41*82/F41</f>
        <v>37.924999999999997</v>
      </c>
      <c r="O41">
        <f>H41*82/F41</f>
        <v>48.174999999999997</v>
      </c>
      <c r="P41">
        <f>I41*82/F41</f>
        <v>176.3</v>
      </c>
      <c r="Q41">
        <f>J41*82/F41</f>
        <v>137.35</v>
      </c>
      <c r="R41">
        <f>K41*82/F41</f>
        <v>20.5</v>
      </c>
      <c r="S41">
        <f>L41*82/F41</f>
        <v>8658.1749999999993</v>
      </c>
      <c r="U41" s="10">
        <f>SUM(V41:X41)</f>
        <v>12.21835465889032</v>
      </c>
      <c r="V41">
        <f>N41/MAX(N:N)*OFF_D</f>
        <v>4.1123493975903616</v>
      </c>
      <c r="W41">
        <f>O41/MAX(O:O)*PUN_D</f>
        <v>0.60256410256410253</v>
      </c>
      <c r="X41">
        <f>SUM(Z41:AC41)</f>
        <v>7.5034411587358552</v>
      </c>
      <c r="Y41">
        <f>X41/DEF_D*10</f>
        <v>8.3371568430398391</v>
      </c>
      <c r="Z41">
        <f>(0.7*(HIT_D*DEF_D))+(P41/(MAX(P:P))*(0.3*(HIT_D*DEF_D)))</f>
        <v>1.5474857142857144</v>
      </c>
      <c r="AA41">
        <f>(0.7*(BkS_D*DEF_D))+(Q41/(MAX(Q:Q))*(0.3*(BkS_D*DEF_D)))</f>
        <v>2.1129289156626507</v>
      </c>
      <c r="AB41">
        <f>(0.7*(TkA_D*DEF_D))+(R41/(MAX(R:R))*(0.3*(TkA_D*DEF_D)))</f>
        <v>1.3812711864406779</v>
      </c>
      <c r="AC41">
        <f>(0.7*(SH_D*DEF_D))+(S41/(MAX(S:S))*(0.3*(SH_D*DEF_D)))</f>
        <v>2.4617553423468124</v>
      </c>
    </row>
    <row r="42" spans="1:29" x14ac:dyDescent="0.25">
      <c r="A42" s="9">
        <v>40</v>
      </c>
      <c r="B42" s="67" t="s">
        <v>239</v>
      </c>
      <c r="C42" s="40" t="s">
        <v>37</v>
      </c>
      <c r="D42" s="40" t="s">
        <v>273</v>
      </c>
      <c r="E42" s="40" t="s">
        <v>4</v>
      </c>
      <c r="F42" s="41">
        <v>82</v>
      </c>
      <c r="G42" s="41">
        <v>44</v>
      </c>
      <c r="H42" s="41">
        <v>18</v>
      </c>
      <c r="I42" s="41">
        <v>67</v>
      </c>
      <c r="J42" s="41">
        <v>89</v>
      </c>
      <c r="K42" s="41">
        <v>40</v>
      </c>
      <c r="L42" s="41">
        <v>6345</v>
      </c>
      <c r="M42" s="52">
        <v>1878</v>
      </c>
      <c r="N42">
        <f>G42*82/F42</f>
        <v>44</v>
      </c>
      <c r="O42">
        <f>H42*82/F42</f>
        <v>18</v>
      </c>
      <c r="P42">
        <f>I42*82/F42</f>
        <v>67</v>
      </c>
      <c r="Q42">
        <f>J42*82/F42</f>
        <v>89</v>
      </c>
      <c r="R42">
        <f>K42*82/F42</f>
        <v>40</v>
      </c>
      <c r="S42">
        <f>L42*82/F42</f>
        <v>6345</v>
      </c>
      <c r="U42" s="10">
        <f>SUM(V42:X42)</f>
        <v>12.189523557486496</v>
      </c>
      <c r="V42">
        <f>N42/MAX(N:N)*OFF_D</f>
        <v>4.7710843373493983</v>
      </c>
      <c r="W42">
        <f>O42/MAX(O:O)*PUN_D</f>
        <v>0.22514071294559099</v>
      </c>
      <c r="X42">
        <f>SUM(Z42:AC42)</f>
        <v>7.1932985071915061</v>
      </c>
      <c r="Y42">
        <f>X42/DEF_D*10</f>
        <v>7.9925538968794507</v>
      </c>
      <c r="Z42">
        <f>(0.7*(HIT_D*DEF_D))+(P42/(MAX(P:P))*(0.3*(HIT_D*DEF_D)))</f>
        <v>1.3692543554006968</v>
      </c>
      <c r="AA42">
        <f>(0.7*(BkS_D*DEF_D))+(Q42/(MAX(Q:Q))*(0.3*(BkS_D*DEF_D)))</f>
        <v>1.9679215398178078</v>
      </c>
      <c r="AB42">
        <f>(0.7*(TkA_D*DEF_D))+(R42/(MAX(R:R))*(0.3*(TkA_D*DEF_D)))</f>
        <v>1.4966267052501034</v>
      </c>
      <c r="AC42">
        <f>(0.7*(SH_D*DEF_D))+(S42/(MAX(S:S))*(0.3*(SH_D*DEF_D)))</f>
        <v>2.3594959067228976</v>
      </c>
    </row>
    <row r="43" spans="1:29" x14ac:dyDescent="0.25">
      <c r="A43" s="9">
        <v>41</v>
      </c>
      <c r="B43" s="67" t="s">
        <v>562</v>
      </c>
      <c r="C43" s="40" t="s">
        <v>451</v>
      </c>
      <c r="D43" s="40" t="s">
        <v>273</v>
      </c>
      <c r="E43" s="40" t="s">
        <v>4</v>
      </c>
      <c r="F43" s="41">
        <v>46</v>
      </c>
      <c r="G43" s="41">
        <v>23</v>
      </c>
      <c r="H43" s="41">
        <v>30</v>
      </c>
      <c r="I43" s="41">
        <v>66</v>
      </c>
      <c r="J43" s="41">
        <v>32</v>
      </c>
      <c r="K43" s="41">
        <v>10</v>
      </c>
      <c r="L43" s="41">
        <v>3221</v>
      </c>
      <c r="M43" s="52">
        <v>918</v>
      </c>
      <c r="N43">
        <f>G43*82/F43</f>
        <v>41</v>
      </c>
      <c r="O43">
        <f>H43*82/F43</f>
        <v>53.478260869565219</v>
      </c>
      <c r="P43">
        <f>I43*82/F43</f>
        <v>117.65217391304348</v>
      </c>
      <c r="Q43">
        <f>J43*82/F43</f>
        <v>57.043478260869563</v>
      </c>
      <c r="R43">
        <f>K43*82/F43</f>
        <v>17.826086956521738</v>
      </c>
      <c r="S43">
        <f>L43*82/F43</f>
        <v>5741.782608695652</v>
      </c>
      <c r="U43" s="10">
        <f>SUM(V43:X43)</f>
        <v>12.136892976169715</v>
      </c>
      <c r="V43">
        <f>N43/MAX(N:N)*OFF_D</f>
        <v>4.4457831325301207</v>
      </c>
      <c r="W43">
        <f>O43/MAX(O:O)*PUN_D</f>
        <v>0.66889632107023411</v>
      </c>
      <c r="X43">
        <f>SUM(Z43:AC43)</f>
        <v>7.0222135225693609</v>
      </c>
      <c r="Y43">
        <f>X43/DEF_D*10</f>
        <v>7.8024594695215121</v>
      </c>
      <c r="Z43">
        <f>(0.7*(HIT_D*DEF_D))+(P43/(MAX(P:P))*(0.3*(HIT_D*DEF_D)))</f>
        <v>1.4518509316770187</v>
      </c>
      <c r="AA43">
        <f>(0.7*(BkS_D*DEF_D))+(Q43/(MAX(Q:Q))*(0.3*(BkS_D*DEF_D)))</f>
        <v>1.8720801466736512</v>
      </c>
      <c r="AB43">
        <f>(0.7*(TkA_D*DEF_D))+(R43/(MAX(R:R))*(0.3*(TkA_D*DEF_D)))</f>
        <v>1.3654532056005895</v>
      </c>
      <c r="AC43">
        <f>(0.7*(SH_D*DEF_D))+(S43/(MAX(S:S))*(0.3*(SH_D*DEF_D)))</f>
        <v>2.3328292386181011</v>
      </c>
    </row>
    <row r="44" spans="1:29" x14ac:dyDescent="0.25">
      <c r="A44" s="9">
        <v>42</v>
      </c>
      <c r="B44" s="67" t="s">
        <v>189</v>
      </c>
      <c r="C44" s="40" t="s">
        <v>35</v>
      </c>
      <c r="D44" s="40" t="s">
        <v>273</v>
      </c>
      <c r="E44" s="40" t="s">
        <v>4</v>
      </c>
      <c r="F44" s="41">
        <v>82</v>
      </c>
      <c r="G44" s="41">
        <v>37</v>
      </c>
      <c r="H44" s="41">
        <v>47</v>
      </c>
      <c r="I44" s="41">
        <v>114</v>
      </c>
      <c r="J44" s="41">
        <v>88</v>
      </c>
      <c r="K44" s="41">
        <v>47</v>
      </c>
      <c r="L44" s="41">
        <v>11324</v>
      </c>
      <c r="M44" s="52">
        <v>1939</v>
      </c>
      <c r="N44">
        <f>G44*82/F44</f>
        <v>37</v>
      </c>
      <c r="O44">
        <f>H44*82/F44</f>
        <v>47</v>
      </c>
      <c r="P44">
        <f>I44*82/F44</f>
        <v>114</v>
      </c>
      <c r="Q44">
        <f>J44*82/F44</f>
        <v>88</v>
      </c>
      <c r="R44">
        <f>K44*82/F44</f>
        <v>47</v>
      </c>
      <c r="S44">
        <f>L44*82/F44</f>
        <v>11324</v>
      </c>
      <c r="U44" s="10">
        <f>SUM(V44:X44)</f>
        <v>12.128374395360513</v>
      </c>
      <c r="V44">
        <f>N44/MAX(N:N)*OFF_D</f>
        <v>4.0120481927710845</v>
      </c>
      <c r="W44">
        <f>O44/MAX(O:O)*PUN_D</f>
        <v>0.58786741713570978</v>
      </c>
      <c r="X44">
        <f>SUM(Z44:AC44)</f>
        <v>7.5284587854537186</v>
      </c>
      <c r="Y44">
        <f>X44/DEF_D*10</f>
        <v>8.3649542060596875</v>
      </c>
      <c r="Z44">
        <f>(0.7*(HIT_D*DEF_D))+(P44/(MAX(P:P))*(0.3*(HIT_D*DEF_D)))</f>
        <v>1.4458954703832754</v>
      </c>
      <c r="AA44">
        <f>(0.7*(BkS_D*DEF_D))+(Q44/(MAX(Q:Q))*(0.3*(BkS_D*DEF_D)))</f>
        <v>1.9649224213928886</v>
      </c>
      <c r="AB44">
        <f>(0.7*(TkA_D*DEF_D))+(R44/(MAX(R:R))*(0.3*(TkA_D*DEF_D)))</f>
        <v>1.5380363786688716</v>
      </c>
      <c r="AC44">
        <f>(0.7*(SH_D*DEF_D))+(S44/(MAX(S:S))*(0.3*(SH_D*DEF_D)))</f>
        <v>2.579604515008683</v>
      </c>
    </row>
    <row r="45" spans="1:29" x14ac:dyDescent="0.25">
      <c r="A45" s="9">
        <v>43</v>
      </c>
      <c r="B45" s="68" t="s">
        <v>478</v>
      </c>
      <c r="C45" s="42" t="s">
        <v>451</v>
      </c>
      <c r="D45" s="42" t="s">
        <v>273</v>
      </c>
      <c r="E45" s="42" t="s">
        <v>4</v>
      </c>
      <c r="F45" s="43">
        <v>82</v>
      </c>
      <c r="G45" s="43">
        <v>39</v>
      </c>
      <c r="H45" s="43">
        <v>58</v>
      </c>
      <c r="I45" s="43">
        <v>83</v>
      </c>
      <c r="J45" s="43">
        <v>87</v>
      </c>
      <c r="K45" s="43">
        <v>25</v>
      </c>
      <c r="L45" s="43">
        <v>7357</v>
      </c>
      <c r="M45" s="53">
        <v>1808</v>
      </c>
      <c r="N45">
        <f>G45*82/F45</f>
        <v>39</v>
      </c>
      <c r="O45">
        <f>H45*82/F45</f>
        <v>58</v>
      </c>
      <c r="P45">
        <f>I45*82/F45</f>
        <v>83</v>
      </c>
      <c r="Q45">
        <f>J45*82/F45</f>
        <v>87</v>
      </c>
      <c r="R45">
        <f>K45*82/F45</f>
        <v>25</v>
      </c>
      <c r="S45">
        <f>L45*82/F45</f>
        <v>7357</v>
      </c>
      <c r="U45" s="10">
        <f>SUM(V45:X45)</f>
        <v>12.123762800657216</v>
      </c>
      <c r="V45">
        <f>N45/MAX(N:N)*OFF_D</f>
        <v>4.2289156626506026</v>
      </c>
      <c r="W45">
        <f>O45/MAX(O:O)*PUN_D</f>
        <v>0.72545340838023764</v>
      </c>
      <c r="X45">
        <f>SUM(Z45:AC45)</f>
        <v>7.1693937296263757</v>
      </c>
      <c r="Y45">
        <f>X45/DEF_D*10</f>
        <v>7.9659930329181954</v>
      </c>
      <c r="Z45">
        <f>(0.7*(HIT_D*DEF_D))+(P45/(MAX(P:P))*(0.3*(HIT_D*DEF_D)))</f>
        <v>1.3953449477351916</v>
      </c>
      <c r="AA45">
        <f>(0.7*(BkS_D*DEF_D))+(Q45/(MAX(Q:Q))*(0.3*(BkS_D*DEF_D)))</f>
        <v>1.9619233029679695</v>
      </c>
      <c r="AB45">
        <f>(0.7*(TkA_D*DEF_D))+(R45/(MAX(R:R))*(0.3*(TkA_D*DEF_D)))</f>
        <v>1.4078916907813146</v>
      </c>
      <c r="AC45">
        <f>(0.7*(SH_D*DEF_D))+(S45/(MAX(S:S))*(0.3*(SH_D*DEF_D)))</f>
        <v>2.4042337881419007</v>
      </c>
    </row>
    <row r="46" spans="1:29" x14ac:dyDescent="0.25">
      <c r="A46" s="9">
        <v>44</v>
      </c>
      <c r="B46" s="68" t="s">
        <v>364</v>
      </c>
      <c r="C46" s="42" t="s">
        <v>41</v>
      </c>
      <c r="D46" s="42" t="s">
        <v>273</v>
      </c>
      <c r="E46" s="42" t="s">
        <v>4</v>
      </c>
      <c r="F46" s="43">
        <v>82</v>
      </c>
      <c r="G46" s="43">
        <v>44</v>
      </c>
      <c r="H46" s="43">
        <v>34</v>
      </c>
      <c r="I46" s="43">
        <v>97</v>
      </c>
      <c r="J46" s="43">
        <v>66</v>
      </c>
      <c r="K46" s="43">
        <v>38</v>
      </c>
      <c r="L46" s="43">
        <v>779</v>
      </c>
      <c r="M46" s="53">
        <v>1735</v>
      </c>
      <c r="N46">
        <f>G46*82/F46</f>
        <v>44</v>
      </c>
      <c r="O46">
        <f>H46*82/F46</f>
        <v>34</v>
      </c>
      <c r="P46">
        <f>I46*82/F46</f>
        <v>97</v>
      </c>
      <c r="Q46">
        <f>J46*82/F46</f>
        <v>66</v>
      </c>
      <c r="R46">
        <f>K46*82/F46</f>
        <v>38</v>
      </c>
      <c r="S46">
        <f>L46*82/F46</f>
        <v>779</v>
      </c>
      <c r="U46" s="10">
        <f>SUM(V46:X46)</f>
        <v>12.11169908944737</v>
      </c>
      <c r="V46">
        <f>N46/MAX(N:N)*OFF_D</f>
        <v>4.7710843373493983</v>
      </c>
      <c r="W46">
        <f>O46/MAX(O:O)*PUN_D</f>
        <v>0.42526579111944962</v>
      </c>
      <c r="X46">
        <f>SUM(Z46:AC46)</f>
        <v>6.9153489609785224</v>
      </c>
      <c r="Y46">
        <f>X46/DEF_D*10</f>
        <v>7.6837210677539138</v>
      </c>
      <c r="Z46">
        <f>(0.7*(HIT_D*DEF_D))+(P46/(MAX(P:P))*(0.3*(HIT_D*DEF_D)))</f>
        <v>1.4181742160278745</v>
      </c>
      <c r="AA46">
        <f>(0.7*(BkS_D*DEF_D))+(Q46/(MAX(Q:Q))*(0.3*(BkS_D*DEF_D)))</f>
        <v>1.8989418160446665</v>
      </c>
      <c r="AB46">
        <f>(0.7*(TkA_D*DEF_D))+(R46/(MAX(R:R))*(0.3*(TkA_D*DEF_D)))</f>
        <v>1.4847953699875982</v>
      </c>
      <c r="AC46">
        <f>(0.7*(SH_D*DEF_D))+(S46/(MAX(S:S))*(0.3*(SH_D*DEF_D)))</f>
        <v>2.1134375589183829</v>
      </c>
    </row>
    <row r="47" spans="1:29" x14ac:dyDescent="0.25">
      <c r="A47" s="9">
        <v>45</v>
      </c>
      <c r="B47" s="67" t="s">
        <v>123</v>
      </c>
      <c r="C47" s="40" t="s">
        <v>33</v>
      </c>
      <c r="D47" s="40" t="s">
        <v>273</v>
      </c>
      <c r="E47" s="40" t="s">
        <v>4</v>
      </c>
      <c r="F47" s="41">
        <v>82</v>
      </c>
      <c r="G47" s="41">
        <v>39</v>
      </c>
      <c r="H47" s="41">
        <v>54</v>
      </c>
      <c r="I47" s="41">
        <v>160</v>
      </c>
      <c r="J47" s="41">
        <v>91</v>
      </c>
      <c r="K47" s="41">
        <v>35</v>
      </c>
      <c r="L47" s="41">
        <v>1241</v>
      </c>
      <c r="M47" s="52">
        <v>1613</v>
      </c>
      <c r="N47">
        <f>G47*82/F47</f>
        <v>39</v>
      </c>
      <c r="O47">
        <f>H47*82/F47</f>
        <v>54</v>
      </c>
      <c r="P47">
        <f>I47*82/F47</f>
        <v>160</v>
      </c>
      <c r="Q47">
        <f>J47*82/F47</f>
        <v>91</v>
      </c>
      <c r="R47">
        <f>K47*82/F47</f>
        <v>35</v>
      </c>
      <c r="S47">
        <f>L47*82/F47</f>
        <v>1241</v>
      </c>
      <c r="U47" s="10">
        <f>SUM(V47:X47)</f>
        <v>12.000073242942607</v>
      </c>
      <c r="V47">
        <f>N47/MAX(N:N)*OFF_D</f>
        <v>4.2289156626506026</v>
      </c>
      <c r="W47">
        <f>O47/MAX(O:O)*PUN_D</f>
        <v>0.67542213883677293</v>
      </c>
      <c r="X47">
        <f>SUM(Z47:AC47)</f>
        <v>7.0957354414552309</v>
      </c>
      <c r="Y47">
        <f>X47/DEF_D*10</f>
        <v>7.884150490505812</v>
      </c>
      <c r="Z47">
        <f>(0.7*(HIT_D*DEF_D))+(P47/(MAX(P:P))*(0.3*(HIT_D*DEF_D)))</f>
        <v>1.5209059233449478</v>
      </c>
      <c r="AA47">
        <f>(0.7*(BkS_D*DEF_D))+(Q47/(MAX(Q:Q))*(0.3*(BkS_D*DEF_D)))</f>
        <v>1.9739197766676462</v>
      </c>
      <c r="AB47">
        <f>(0.7*(TkA_D*DEF_D))+(R47/(MAX(R:R))*(0.3*(TkA_D*DEF_D)))</f>
        <v>1.4670483670938403</v>
      </c>
      <c r="AC47">
        <f>(0.7*(SH_D*DEF_D))+(S47/(MAX(S:S))*(0.3*(SH_D*DEF_D)))</f>
        <v>2.1338613743487969</v>
      </c>
    </row>
    <row r="48" spans="1:29" x14ac:dyDescent="0.25">
      <c r="A48" s="9">
        <v>46</v>
      </c>
      <c r="B48" s="68" t="s">
        <v>513</v>
      </c>
      <c r="C48" s="42" t="s">
        <v>451</v>
      </c>
      <c r="D48" s="42" t="s">
        <v>273</v>
      </c>
      <c r="E48" s="42" t="s">
        <v>4</v>
      </c>
      <c r="F48" s="43">
        <v>61</v>
      </c>
      <c r="G48" s="43">
        <v>30</v>
      </c>
      <c r="H48" s="43">
        <v>8</v>
      </c>
      <c r="I48" s="43">
        <v>37</v>
      </c>
      <c r="J48" s="43">
        <v>100</v>
      </c>
      <c r="K48" s="43">
        <v>45</v>
      </c>
      <c r="L48" s="43">
        <v>5453</v>
      </c>
      <c r="M48" s="53">
        <v>1339</v>
      </c>
      <c r="N48">
        <f>G48*82/F48</f>
        <v>40.327868852459019</v>
      </c>
      <c r="O48">
        <f>H48*82/F48</f>
        <v>10.754098360655737</v>
      </c>
      <c r="P48">
        <f>I48*82/F48</f>
        <v>49.73770491803279</v>
      </c>
      <c r="Q48">
        <f>J48*82/F48</f>
        <v>134.42622950819671</v>
      </c>
      <c r="R48">
        <f>K48*82/F48</f>
        <v>60.491803278688522</v>
      </c>
      <c r="S48">
        <f>L48*82/F48</f>
        <v>7330.2622950819668</v>
      </c>
      <c r="U48" s="10">
        <f>SUM(V48:X48)</f>
        <v>11.973578494937295</v>
      </c>
      <c r="V48">
        <f>N48/MAX(N:N)*OFF_D</f>
        <v>4.372901441832906</v>
      </c>
      <c r="W48">
        <f>O48/MAX(O:O)*PUN_D</f>
        <v>0.13451029844472467</v>
      </c>
      <c r="X48">
        <f>SUM(Z48:AC48)</f>
        <v>7.466166754659664</v>
      </c>
      <c r="Y48">
        <f>X48/DEF_D*10</f>
        <v>8.2957408385107385</v>
      </c>
      <c r="Z48">
        <f>(0.7*(HIT_D*DEF_D))+(P48/(MAX(P:P))*(0.3*(HIT_D*DEF_D)))</f>
        <v>1.3411053864168618</v>
      </c>
      <c r="AA48">
        <f>(0.7*(BkS_D*DEF_D))+(Q48/(MAX(Q:Q))*(0.3*(BkS_D*DEF_D)))</f>
        <v>2.1041601817104483</v>
      </c>
      <c r="AB48">
        <f>(0.7*(TkA_D*DEF_D))+(R48/(MAX(R:R))*(0.3*(TkA_D*DEF_D)))</f>
        <v>1.6178494026118366</v>
      </c>
      <c r="AC48">
        <f>(0.7*(SH_D*DEF_D))+(S48/(MAX(S:S))*(0.3*(SH_D*DEF_D)))</f>
        <v>2.4030517839205179</v>
      </c>
    </row>
    <row r="49" spans="1:29" x14ac:dyDescent="0.25">
      <c r="A49" s="9">
        <v>47</v>
      </c>
      <c r="B49" s="68" t="s">
        <v>112</v>
      </c>
      <c r="C49" s="42" t="s">
        <v>37</v>
      </c>
      <c r="D49" s="42" t="s">
        <v>273</v>
      </c>
      <c r="E49" s="42" t="s">
        <v>4</v>
      </c>
      <c r="F49" s="43">
        <v>82</v>
      </c>
      <c r="G49" s="43">
        <v>35</v>
      </c>
      <c r="H49" s="43">
        <v>47</v>
      </c>
      <c r="I49" s="43">
        <v>156</v>
      </c>
      <c r="J49" s="43">
        <v>121</v>
      </c>
      <c r="K49" s="43">
        <v>47</v>
      </c>
      <c r="L49" s="43">
        <v>8483</v>
      </c>
      <c r="M49" s="53">
        <v>1839</v>
      </c>
      <c r="N49">
        <f>G49*82/F49</f>
        <v>35</v>
      </c>
      <c r="O49">
        <f>H49*82/F49</f>
        <v>47</v>
      </c>
      <c r="P49">
        <f>I49*82/F49</f>
        <v>156</v>
      </c>
      <c r="Q49">
        <f>J49*82/F49</f>
        <v>121</v>
      </c>
      <c r="R49">
        <f>K49*82/F49</f>
        <v>47</v>
      </c>
      <c r="S49">
        <f>L49*82/F49</f>
        <v>8483</v>
      </c>
      <c r="U49" s="10">
        <f>SUM(V49:X49)</f>
        <v>11.953372435702141</v>
      </c>
      <c r="V49">
        <f>N49/MAX(N:N)*OFF_D</f>
        <v>3.7951807228915664</v>
      </c>
      <c r="W49">
        <f>O49/MAX(O:O)*PUN_D</f>
        <v>0.58786741713570978</v>
      </c>
      <c r="X49">
        <f>SUM(Z49:AC49)</f>
        <v>7.5703242956748644</v>
      </c>
      <c r="Y49">
        <f>X49/DEF_D*10</f>
        <v>8.4114714396387384</v>
      </c>
      <c r="Z49">
        <f>(0.7*(HIT_D*DEF_D))+(P49/(MAX(P:P))*(0.3*(HIT_D*DEF_D)))</f>
        <v>1.514383275261324</v>
      </c>
      <c r="AA49">
        <f>(0.7*(BkS_D*DEF_D))+(Q49/(MAX(Q:Q))*(0.3*(BkS_D*DEF_D)))</f>
        <v>2.063893329415222</v>
      </c>
      <c r="AB49">
        <f>(0.7*(TkA_D*DEF_D))+(R49/(MAX(R:R))*(0.3*(TkA_D*DEF_D)))</f>
        <v>1.5380363786688716</v>
      </c>
      <c r="AC49">
        <f>(0.7*(SH_D*DEF_D))+(S49/(MAX(S:S))*(0.3*(SH_D*DEF_D)))</f>
        <v>2.4540113123294471</v>
      </c>
    </row>
    <row r="50" spans="1:29" x14ac:dyDescent="0.25">
      <c r="A50" s="9">
        <v>48</v>
      </c>
      <c r="B50" s="67" t="s">
        <v>290</v>
      </c>
      <c r="C50" s="40" t="s">
        <v>37</v>
      </c>
      <c r="D50" s="40" t="s">
        <v>273</v>
      </c>
      <c r="E50" s="40" t="s">
        <v>4</v>
      </c>
      <c r="F50" s="41">
        <v>82</v>
      </c>
      <c r="G50" s="41">
        <v>35</v>
      </c>
      <c r="H50" s="41">
        <v>56</v>
      </c>
      <c r="I50" s="41">
        <v>99</v>
      </c>
      <c r="J50" s="41">
        <v>121</v>
      </c>
      <c r="K50" s="41">
        <v>31</v>
      </c>
      <c r="L50" s="41">
        <v>8203</v>
      </c>
      <c r="M50" s="52">
        <v>1841</v>
      </c>
      <c r="N50">
        <f>G50*82/F50</f>
        <v>35</v>
      </c>
      <c r="O50">
        <f>H50*82/F50</f>
        <v>56</v>
      </c>
      <c r="P50">
        <f>I50*82/F50</f>
        <v>99</v>
      </c>
      <c r="Q50">
        <f>J50*82/F50</f>
        <v>121</v>
      </c>
      <c r="R50">
        <f>K50*82/F50</f>
        <v>31</v>
      </c>
      <c r="S50">
        <f>L50*82/F50</f>
        <v>8203</v>
      </c>
      <c r="U50" s="10">
        <f>SUM(V50:X50)</f>
        <v>11.865966304925429</v>
      </c>
      <c r="V50">
        <f>N50/MAX(N:N)*OFF_D</f>
        <v>3.7951807228915664</v>
      </c>
      <c r="W50">
        <f>O50/MAX(O:O)*PUN_D</f>
        <v>0.70043777360850534</v>
      </c>
      <c r="X50">
        <f>SUM(Z50:AC50)</f>
        <v>7.3703478084253584</v>
      </c>
      <c r="Y50">
        <f>X50/DEF_D*10</f>
        <v>8.1892753426948435</v>
      </c>
      <c r="Z50">
        <f>(0.7*(HIT_D*DEF_D))+(P50/(MAX(P:P))*(0.3*(HIT_D*DEF_D)))</f>
        <v>1.4214355400696865</v>
      </c>
      <c r="AA50">
        <f>(0.7*(BkS_D*DEF_D))+(Q50/(MAX(Q:Q))*(0.3*(BkS_D*DEF_D)))</f>
        <v>2.063893329415222</v>
      </c>
      <c r="AB50">
        <f>(0.7*(TkA_D*DEF_D))+(R50/(MAX(R:R))*(0.3*(TkA_D*DEF_D)))</f>
        <v>1.4433856965688301</v>
      </c>
      <c r="AC50">
        <f>(0.7*(SH_D*DEF_D))+(S50/(MAX(S:S))*(0.3*(SH_D*DEF_D)))</f>
        <v>2.44163324237162</v>
      </c>
    </row>
    <row r="51" spans="1:29" x14ac:dyDescent="0.25">
      <c r="A51" s="9">
        <v>49</v>
      </c>
      <c r="B51" s="68" t="s">
        <v>315</v>
      </c>
      <c r="C51" s="42" t="s">
        <v>37</v>
      </c>
      <c r="D51" s="42" t="s">
        <v>273</v>
      </c>
      <c r="E51" s="42" t="s">
        <v>4</v>
      </c>
      <c r="F51" s="43">
        <v>82</v>
      </c>
      <c r="G51" s="43">
        <v>37</v>
      </c>
      <c r="H51" s="43">
        <v>22</v>
      </c>
      <c r="I51" s="43">
        <v>143</v>
      </c>
      <c r="J51" s="43">
        <v>148</v>
      </c>
      <c r="K51" s="43">
        <v>35</v>
      </c>
      <c r="L51" s="43">
        <v>8691</v>
      </c>
      <c r="M51" s="53">
        <v>1834</v>
      </c>
      <c r="N51">
        <f>G51*82/F51</f>
        <v>37</v>
      </c>
      <c r="O51">
        <f>H51*82/F51</f>
        <v>22</v>
      </c>
      <c r="P51">
        <f>I51*82/F51</f>
        <v>143</v>
      </c>
      <c r="Q51">
        <f>J51*82/F51</f>
        <v>148</v>
      </c>
      <c r="R51">
        <f>K51*82/F51</f>
        <v>35</v>
      </c>
      <c r="S51">
        <f>L51*82/F51</f>
        <v>8691</v>
      </c>
      <c r="U51" s="10">
        <f>SUM(V51:X51)</f>
        <v>11.855529188243972</v>
      </c>
      <c r="V51">
        <f>N51/MAX(N:N)*OFF_D</f>
        <v>4.0120481927710845</v>
      </c>
      <c r="W51">
        <f>O51/MAX(O:O)*PUN_D</f>
        <v>0.27517198248905567</v>
      </c>
      <c r="X51">
        <f>SUM(Z51:AC51)</f>
        <v>7.568309012983832</v>
      </c>
      <c r="Y51">
        <f>X51/DEF_D*10</f>
        <v>8.4092322366487018</v>
      </c>
      <c r="Z51">
        <f>(0.7*(HIT_D*DEF_D))+(P51/(MAX(P:P))*(0.3*(HIT_D*DEF_D)))</f>
        <v>1.4931846689895472</v>
      </c>
      <c r="AA51">
        <f>(0.7*(BkS_D*DEF_D))+(Q51/(MAX(Q:Q))*(0.3*(BkS_D*DEF_D)))</f>
        <v>2.1448695268880398</v>
      </c>
      <c r="AB51">
        <f>(0.7*(TkA_D*DEF_D))+(R51/(MAX(R:R))*(0.3*(TkA_D*DEF_D)))</f>
        <v>1.4670483670938403</v>
      </c>
      <c r="AC51">
        <f>(0.7*(SH_D*DEF_D))+(S51/(MAX(S:S))*(0.3*(SH_D*DEF_D)))</f>
        <v>2.4632064500124042</v>
      </c>
    </row>
    <row r="52" spans="1:29" x14ac:dyDescent="0.25">
      <c r="A52" s="9">
        <v>50</v>
      </c>
      <c r="B52" s="67" t="s">
        <v>592</v>
      </c>
      <c r="C52" s="40" t="s">
        <v>451</v>
      </c>
      <c r="D52" s="40" t="s">
        <v>273</v>
      </c>
      <c r="E52" s="40" t="s">
        <v>4</v>
      </c>
      <c r="F52" s="41">
        <v>52</v>
      </c>
      <c r="G52" s="41">
        <v>20</v>
      </c>
      <c r="H52" s="41">
        <v>39</v>
      </c>
      <c r="I52" s="41">
        <v>79</v>
      </c>
      <c r="J52" s="41">
        <v>94</v>
      </c>
      <c r="K52" s="41">
        <v>14</v>
      </c>
      <c r="L52" s="41">
        <v>7826</v>
      </c>
      <c r="M52" s="52">
        <v>1142</v>
      </c>
      <c r="N52">
        <f>G52*82/F52</f>
        <v>31.53846153846154</v>
      </c>
      <c r="O52">
        <f>H52*82/F52</f>
        <v>61.5</v>
      </c>
      <c r="P52">
        <f>I52*82/F52</f>
        <v>124.57692307692308</v>
      </c>
      <c r="Q52">
        <f>J52*82/F52</f>
        <v>148.23076923076923</v>
      </c>
      <c r="R52">
        <f>K52*82/F52</f>
        <v>22.076923076923077</v>
      </c>
      <c r="S52">
        <f>L52*82/F52</f>
        <v>12341</v>
      </c>
      <c r="U52" s="10">
        <f>SUM(V52:X52)</f>
        <v>11.812931609017919</v>
      </c>
      <c r="V52">
        <f>N52/MAX(N:N)*OFF_D</f>
        <v>3.4198331788693235</v>
      </c>
      <c r="W52">
        <f>O52/MAX(O:O)*PUN_D</f>
        <v>0.76923076923076916</v>
      </c>
      <c r="X52">
        <f>SUM(Z52:AC52)</f>
        <v>7.6238676609178269</v>
      </c>
      <c r="Y52">
        <f>X52/DEF_D*10</f>
        <v>8.4709640676864737</v>
      </c>
      <c r="Z52">
        <f>(0.7*(HIT_D*DEF_D))+(P52/(MAX(P:P))*(0.3*(HIT_D*DEF_D)))</f>
        <v>1.4631428571428571</v>
      </c>
      <c r="AA52">
        <f>(0.7*(BkS_D*DEF_D))+(Q52/(MAX(Q:Q))*(0.3*(BkS_D*DEF_D)))</f>
        <v>2.1455616311399446</v>
      </c>
      <c r="AB52">
        <f>(0.7*(TkA_D*DEF_D))+(R52/(MAX(R:R))*(0.3*(TkA_D*DEF_D)))</f>
        <v>1.390599739243807</v>
      </c>
      <c r="AC52">
        <f>(0.7*(SH_D*DEF_D))+(S52/(MAX(S:S))*(0.3*(SH_D*DEF_D)))</f>
        <v>2.6245634333912182</v>
      </c>
    </row>
    <row r="53" spans="1:29" x14ac:dyDescent="0.25">
      <c r="A53" s="9">
        <v>51</v>
      </c>
      <c r="B53" s="68" t="s">
        <v>258</v>
      </c>
      <c r="C53" s="42" t="s">
        <v>33</v>
      </c>
      <c r="D53" s="42" t="s">
        <v>273</v>
      </c>
      <c r="E53" s="42" t="s">
        <v>4</v>
      </c>
      <c r="F53" s="43">
        <v>82</v>
      </c>
      <c r="G53" s="43">
        <v>32</v>
      </c>
      <c r="H53" s="43">
        <v>33</v>
      </c>
      <c r="I53" s="43">
        <v>143</v>
      </c>
      <c r="J53" s="43">
        <v>161</v>
      </c>
      <c r="K53" s="43">
        <v>30</v>
      </c>
      <c r="L53" s="43">
        <v>15944</v>
      </c>
      <c r="M53" s="53">
        <v>1995</v>
      </c>
      <c r="N53">
        <f>G53*82/F53</f>
        <v>32</v>
      </c>
      <c r="O53">
        <f>H53*82/F53</f>
        <v>33</v>
      </c>
      <c r="P53">
        <f>I53*82/F53</f>
        <v>143</v>
      </c>
      <c r="Q53">
        <f>J53*82/F53</f>
        <v>161</v>
      </c>
      <c r="R53">
        <f>K53*82/F53</f>
        <v>30</v>
      </c>
      <c r="S53">
        <f>L53*82/F53</f>
        <v>15944</v>
      </c>
      <c r="U53" s="10">
        <f>SUM(V53:X53)</f>
        <v>11.780992925457813</v>
      </c>
      <c r="V53">
        <f>N53/MAX(N:N)*OFF_D</f>
        <v>3.4698795180722892</v>
      </c>
      <c r="W53">
        <f>O53/MAX(O:O)*PUN_D</f>
        <v>0.41275797373358347</v>
      </c>
      <c r="X53">
        <f>SUM(Z53:AC53)</f>
        <v>7.8983554336519397</v>
      </c>
      <c r="Y53">
        <f>X53/DEF_D*10</f>
        <v>8.7759504818354888</v>
      </c>
      <c r="Z53">
        <f>(0.7*(HIT_D*DEF_D))+(P53/(MAX(P:P))*(0.3*(HIT_D*DEF_D)))</f>
        <v>1.4931846689895472</v>
      </c>
      <c r="AA53">
        <f>(0.7*(BkS_D*DEF_D))+(Q53/(MAX(Q:Q))*(0.3*(BkS_D*DEF_D)))</f>
        <v>2.1838580664119895</v>
      </c>
      <c r="AB53">
        <f>(0.7*(TkA_D*DEF_D))+(R53/(MAX(R:R))*(0.3*(TkA_D*DEF_D)))</f>
        <v>1.4374700289375775</v>
      </c>
      <c r="AC53">
        <f>(0.7*(SH_D*DEF_D))+(S53/(MAX(S:S))*(0.3*(SH_D*DEF_D)))</f>
        <v>2.783842669312826</v>
      </c>
    </row>
    <row r="54" spans="1:29" x14ac:dyDescent="0.25">
      <c r="A54" s="9">
        <v>52</v>
      </c>
      <c r="B54" s="68" t="s">
        <v>193</v>
      </c>
      <c r="C54" s="42" t="s">
        <v>31</v>
      </c>
      <c r="D54" s="42" t="s">
        <v>273</v>
      </c>
      <c r="E54" s="42" t="s">
        <v>4</v>
      </c>
      <c r="F54" s="43">
        <v>61</v>
      </c>
      <c r="G54" s="43">
        <v>28</v>
      </c>
      <c r="H54" s="43">
        <v>16</v>
      </c>
      <c r="I54" s="43">
        <v>44</v>
      </c>
      <c r="J54" s="43">
        <v>102</v>
      </c>
      <c r="K54" s="43">
        <v>26</v>
      </c>
      <c r="L54" s="43">
        <v>6573</v>
      </c>
      <c r="M54" s="53">
        <v>1463</v>
      </c>
      <c r="N54">
        <f>G54*82/F54</f>
        <v>37.639344262295083</v>
      </c>
      <c r="O54">
        <f>H54*82/F54</f>
        <v>21.508196721311474</v>
      </c>
      <c r="P54">
        <f>I54*82/F54</f>
        <v>59.147540983606561</v>
      </c>
      <c r="Q54">
        <f>J54*82/F54</f>
        <v>137.11475409836066</v>
      </c>
      <c r="R54">
        <f>K54*82/F54</f>
        <v>34.950819672131146</v>
      </c>
      <c r="S54">
        <f>L54*82/F54</f>
        <v>8835.8360655737706</v>
      </c>
      <c r="U54" s="10">
        <f>SUM(V54:X54)</f>
        <v>11.75543501745156</v>
      </c>
      <c r="V54">
        <f>N54/MAX(N:N)*OFF_D</f>
        <v>4.0813746790440453</v>
      </c>
      <c r="W54">
        <f>O54/MAX(O:O)*PUN_D</f>
        <v>0.26902059688944935</v>
      </c>
      <c r="X54">
        <f>SUM(Z54:AC54)</f>
        <v>7.4050397415180651</v>
      </c>
      <c r="Y54">
        <f>X54/DEF_D*10</f>
        <v>8.2278219350200725</v>
      </c>
      <c r="Z54">
        <f>(0.7*(HIT_D*DEF_D))+(P54/(MAX(P:P))*(0.3*(HIT_D*DEF_D)))</f>
        <v>1.3564496487119437</v>
      </c>
      <c r="AA54">
        <f>(0.7*(BkS_D*DEF_D))+(Q54/(MAX(Q:Q))*(0.3*(BkS_D*DEF_D)))</f>
        <v>2.1122233853446573</v>
      </c>
      <c r="AB54">
        <f>(0.7*(TkA_D*DEF_D))+(R54/(MAX(R:R))*(0.3*(TkA_D*DEF_D)))</f>
        <v>1.4667574326201722</v>
      </c>
      <c r="AC54">
        <f>(0.7*(SH_D*DEF_D))+(S54/(MAX(S:S))*(0.3*(SH_D*DEF_D)))</f>
        <v>2.4696092748412917</v>
      </c>
    </row>
    <row r="55" spans="1:29" x14ac:dyDescent="0.25">
      <c r="A55" s="9">
        <v>53</v>
      </c>
      <c r="B55" s="67" t="s">
        <v>218</v>
      </c>
      <c r="C55" s="40" t="s">
        <v>35</v>
      </c>
      <c r="D55" s="40" t="s">
        <v>273</v>
      </c>
      <c r="E55" s="40" t="s">
        <v>4</v>
      </c>
      <c r="F55" s="41">
        <v>65</v>
      </c>
      <c r="G55" s="41">
        <v>29</v>
      </c>
      <c r="H55" s="41">
        <v>44</v>
      </c>
      <c r="I55" s="41">
        <v>122</v>
      </c>
      <c r="J55" s="41">
        <v>64</v>
      </c>
      <c r="K55" s="41">
        <v>22</v>
      </c>
      <c r="L55" s="41">
        <v>2282</v>
      </c>
      <c r="M55" s="52">
        <v>1277</v>
      </c>
      <c r="N55">
        <f>G55*82/F55</f>
        <v>36.584615384615383</v>
      </c>
      <c r="O55">
        <f>H55*82/F55</f>
        <v>55.507692307692309</v>
      </c>
      <c r="P55">
        <f>I55*82/F55</f>
        <v>153.90769230769232</v>
      </c>
      <c r="Q55">
        <f>J55*82/F55</f>
        <v>80.738461538461536</v>
      </c>
      <c r="R55">
        <f>K55*82/F55</f>
        <v>27.753846153846155</v>
      </c>
      <c r="S55">
        <f>L55*82/F55</f>
        <v>2878.8307692307694</v>
      </c>
      <c r="U55" s="10">
        <f>SUM(V55:X55)</f>
        <v>11.74585033424102</v>
      </c>
      <c r="V55">
        <f>N55/MAX(N:N)*OFF_D</f>
        <v>3.967006487488415</v>
      </c>
      <c r="W55">
        <f>O55/MAX(O:O)*PUN_D</f>
        <v>0.6942800788954635</v>
      </c>
      <c r="X55">
        <f>SUM(Z55:AC55)</f>
        <v>7.0845637678571407</v>
      </c>
      <c r="Y55">
        <f>X55/DEF_D*10</f>
        <v>7.8717375198412673</v>
      </c>
      <c r="Z55">
        <f>(0.7*(HIT_D*DEF_D))+(P55/(MAX(P:P))*(0.3*(HIT_D*DEF_D)))</f>
        <v>1.5109714285714286</v>
      </c>
      <c r="AA55">
        <f>(0.7*(BkS_D*DEF_D))+(Q55/(MAX(Q:Q))*(0.3*(BkS_D*DEF_D)))</f>
        <v>1.9431442075996292</v>
      </c>
      <c r="AB55">
        <f>(0.7*(TkA_D*DEF_D))+(R55/(MAX(R:R))*(0.3*(TkA_D*DEF_D)))</f>
        <v>1.4241825293350718</v>
      </c>
      <c r="AC55">
        <f>(0.7*(SH_D*DEF_D))+(S55/(MAX(S:S))*(0.3*(SH_D*DEF_D)))</f>
        <v>2.2062656023510105</v>
      </c>
    </row>
    <row r="56" spans="1:29" x14ac:dyDescent="0.25">
      <c r="A56" s="9">
        <v>54</v>
      </c>
      <c r="B56" s="67" t="s">
        <v>508</v>
      </c>
      <c r="C56" s="40" t="s">
        <v>451</v>
      </c>
      <c r="D56" s="40" t="s">
        <v>273</v>
      </c>
      <c r="E56" s="40" t="s">
        <v>4</v>
      </c>
      <c r="F56" s="41">
        <v>80</v>
      </c>
      <c r="G56" s="41">
        <v>31</v>
      </c>
      <c r="H56" s="41">
        <v>63</v>
      </c>
      <c r="I56" s="41">
        <v>97</v>
      </c>
      <c r="J56" s="41">
        <v>99</v>
      </c>
      <c r="K56" s="41">
        <v>32</v>
      </c>
      <c r="L56" s="41">
        <v>10423</v>
      </c>
      <c r="M56" s="52">
        <v>1628</v>
      </c>
      <c r="N56">
        <f>G56*82/F56</f>
        <v>31.774999999999999</v>
      </c>
      <c r="O56">
        <f>H56*82/F56</f>
        <v>64.575000000000003</v>
      </c>
      <c r="P56">
        <f>I56*82/F56</f>
        <v>99.424999999999997</v>
      </c>
      <c r="Q56">
        <f>J56*82/F56</f>
        <v>101.47499999999999</v>
      </c>
      <c r="R56">
        <f>K56*82/F56</f>
        <v>32.799999999999997</v>
      </c>
      <c r="S56">
        <f>L56*82/F56</f>
        <v>10683.575000000001</v>
      </c>
      <c r="U56" s="10">
        <f>SUM(V56:X56)</f>
        <v>11.685965242840089</v>
      </c>
      <c r="V56">
        <f>N56/MAX(N:N)*OFF_D</f>
        <v>3.4454819277108433</v>
      </c>
      <c r="W56">
        <f>O56/MAX(O:O)*PUN_D</f>
        <v>0.80769230769230771</v>
      </c>
      <c r="X56">
        <f>SUM(Z56:AC56)</f>
        <v>7.4327910074369381</v>
      </c>
      <c r="Y56">
        <f>X56/DEF_D*10</f>
        <v>8.2586566749299308</v>
      </c>
      <c r="Z56">
        <f>(0.7*(HIT_D*DEF_D))+(P56/(MAX(P:P))*(0.3*(HIT_D*DEF_D)))</f>
        <v>1.4221285714285714</v>
      </c>
      <c r="AA56">
        <f>(0.7*(BkS_D*DEF_D))+(Q56/(MAX(Q:Q))*(0.3*(BkS_D*DEF_D)))</f>
        <v>2.0053355421686749</v>
      </c>
      <c r="AB56">
        <f>(0.7*(TkA_D*DEF_D))+(R56/(MAX(R:R))*(0.3*(TkA_D*DEF_D)))</f>
        <v>1.4540338983050847</v>
      </c>
      <c r="AC56">
        <f>(0.7*(SH_D*DEF_D))+(S56/(MAX(S:S))*(0.3*(SH_D*DEF_D)))</f>
        <v>2.5512929955346069</v>
      </c>
    </row>
    <row r="57" spans="1:29" x14ac:dyDescent="0.25">
      <c r="A57" s="9">
        <v>55</v>
      </c>
      <c r="B57" s="67" t="s">
        <v>111</v>
      </c>
      <c r="C57" s="40" t="s">
        <v>37</v>
      </c>
      <c r="D57" s="40" t="s">
        <v>273</v>
      </c>
      <c r="E57" s="40" t="s">
        <v>4</v>
      </c>
      <c r="F57" s="41">
        <v>62</v>
      </c>
      <c r="G57" s="41">
        <v>30</v>
      </c>
      <c r="H57" s="41">
        <v>26</v>
      </c>
      <c r="I57" s="41">
        <v>61</v>
      </c>
      <c r="J57" s="41">
        <v>64</v>
      </c>
      <c r="K57" s="41">
        <v>25</v>
      </c>
      <c r="L57" s="41">
        <v>470</v>
      </c>
      <c r="M57" s="52">
        <v>1315</v>
      </c>
      <c r="N57">
        <f>G57*82/F57</f>
        <v>39.677419354838712</v>
      </c>
      <c r="O57">
        <f>H57*82/F57</f>
        <v>34.387096774193552</v>
      </c>
      <c r="P57">
        <f>I57*82/F57</f>
        <v>80.677419354838705</v>
      </c>
      <c r="Q57">
        <f>J57*82/F57</f>
        <v>84.645161290322577</v>
      </c>
      <c r="R57">
        <f>K57*82/F57</f>
        <v>33.064516129032256</v>
      </c>
      <c r="S57">
        <f>L57*82/F57</f>
        <v>621.61290322580646</v>
      </c>
      <c r="U57" s="10">
        <f>SUM(V57:X57)</f>
        <v>11.640975340322555</v>
      </c>
      <c r="V57">
        <f>N57/MAX(N:N)*OFF_D</f>
        <v>4.3023707734162455</v>
      </c>
      <c r="W57">
        <f>O57/MAX(O:O)*PUN_D</f>
        <v>0.43010752688172044</v>
      </c>
      <c r="X57">
        <f>SUM(Z57:AC57)</f>
        <v>6.9084970400245904</v>
      </c>
      <c r="Y57">
        <f>X57/DEF_D*10</f>
        <v>7.6761078222495449</v>
      </c>
      <c r="Z57">
        <f>(0.7*(HIT_D*DEF_D))+(P57/(MAX(P:P))*(0.3*(HIT_D*DEF_D)))</f>
        <v>1.3915576036866359</v>
      </c>
      <c r="AA57">
        <f>(0.7*(BkS_D*DEF_D))+(Q57/(MAX(Q:Q))*(0.3*(BkS_D*DEF_D)))</f>
        <v>1.9548608628060631</v>
      </c>
      <c r="AB57">
        <f>(0.7*(TkA_D*DEF_D))+(R57/(MAX(R:R))*(0.3*(TkA_D*DEF_D)))</f>
        <v>1.4555986878075451</v>
      </c>
      <c r="AC57">
        <f>(0.7*(SH_D*DEF_D))+(S57/(MAX(S:S))*(0.3*(SH_D*DEF_D)))</f>
        <v>2.1064798857243461</v>
      </c>
    </row>
    <row r="58" spans="1:29" x14ac:dyDescent="0.25">
      <c r="A58" s="9">
        <v>56</v>
      </c>
      <c r="B58" s="67" t="s">
        <v>302</v>
      </c>
      <c r="C58" s="40" t="s">
        <v>41</v>
      </c>
      <c r="D58" s="40" t="s">
        <v>273</v>
      </c>
      <c r="E58" s="40" t="s">
        <v>4</v>
      </c>
      <c r="F58" s="41">
        <v>29</v>
      </c>
      <c r="G58" s="41">
        <v>15</v>
      </c>
      <c r="H58" s="41">
        <v>4</v>
      </c>
      <c r="I58" s="41">
        <v>25</v>
      </c>
      <c r="J58" s="41">
        <v>41</v>
      </c>
      <c r="K58" s="41">
        <v>5</v>
      </c>
      <c r="L58" s="41">
        <v>235</v>
      </c>
      <c r="M58" s="52">
        <v>595</v>
      </c>
      <c r="N58">
        <f>G58*82/F58</f>
        <v>42.413793103448278</v>
      </c>
      <c r="O58">
        <f>H58*82/F58</f>
        <v>11.310344827586206</v>
      </c>
      <c r="P58">
        <f>I58*82/F58</f>
        <v>70.689655172413794</v>
      </c>
      <c r="Q58">
        <f>J58*82/F58</f>
        <v>115.93103448275862</v>
      </c>
      <c r="R58">
        <f>K58*82/F58</f>
        <v>14.137931034482758</v>
      </c>
      <c r="S58">
        <f>L58*82/F58</f>
        <v>664.48275862068965</v>
      </c>
      <c r="U58" s="10">
        <f>SUM(V58:X58)</f>
        <v>11.616525915592121</v>
      </c>
      <c r="V58">
        <f>N58/MAX(N:N)*OFF_D</f>
        <v>4.5990859991690902</v>
      </c>
      <c r="W58">
        <f>O58/MAX(O:O)*PUN_D</f>
        <v>0.14146772767462421</v>
      </c>
      <c r="X58">
        <f>SUM(Z58:AC58)</f>
        <v>6.8759721887484053</v>
      </c>
      <c r="Y58">
        <f>X58/DEF_D*10</f>
        <v>7.6399690986093391</v>
      </c>
      <c r="Z58">
        <f>(0.7*(HIT_D*DEF_D))+(P58/(MAX(P:P))*(0.3*(HIT_D*DEF_D)))</f>
        <v>1.3752709359605912</v>
      </c>
      <c r="AA58">
        <f>(0.7*(BkS_D*DEF_D))+(Q58/(MAX(Q:Q))*(0.3*(BkS_D*DEF_D)))</f>
        <v>2.0486909015371833</v>
      </c>
      <c r="AB58">
        <f>(0.7*(TkA_D*DEF_D))+(R58/(MAX(R:R))*(0.3*(TkA_D*DEF_D)))</f>
        <v>1.3436353009935711</v>
      </c>
      <c r="AC58">
        <f>(0.7*(SH_D*DEF_D))+(S58/(MAX(S:S))*(0.3*(SH_D*DEF_D)))</f>
        <v>2.1083750502570595</v>
      </c>
    </row>
    <row r="59" spans="1:29" x14ac:dyDescent="0.25">
      <c r="A59" s="9">
        <v>57</v>
      </c>
      <c r="B59" s="67" t="s">
        <v>327</v>
      </c>
      <c r="C59" s="40" t="s">
        <v>31</v>
      </c>
      <c r="D59" s="40" t="s">
        <v>273</v>
      </c>
      <c r="E59" s="40" t="s">
        <v>4</v>
      </c>
      <c r="F59" s="41">
        <v>73</v>
      </c>
      <c r="G59" s="41">
        <v>29</v>
      </c>
      <c r="H59" s="41">
        <v>24</v>
      </c>
      <c r="I59" s="41">
        <v>53</v>
      </c>
      <c r="J59" s="41">
        <v>131</v>
      </c>
      <c r="K59" s="41">
        <v>54</v>
      </c>
      <c r="L59" s="41">
        <v>10938</v>
      </c>
      <c r="M59" s="52">
        <v>1496</v>
      </c>
      <c r="N59">
        <f>G59*82/F59</f>
        <v>32.575342465753423</v>
      </c>
      <c r="O59">
        <f>H59*82/F59</f>
        <v>26.958904109589042</v>
      </c>
      <c r="P59">
        <f>I59*82/F59</f>
        <v>59.534246575342465</v>
      </c>
      <c r="Q59">
        <f>J59*82/F59</f>
        <v>147.15068493150685</v>
      </c>
      <c r="R59">
        <f>K59*82/F59</f>
        <v>60.657534246575345</v>
      </c>
      <c r="S59">
        <f>L59*82/F59</f>
        <v>12286.520547945205</v>
      </c>
      <c r="U59" s="10">
        <f>SUM(V59:X59)</f>
        <v>11.609850516074276</v>
      </c>
      <c r="V59">
        <f>N59/MAX(N:N)*OFF_D</f>
        <v>3.5322660505033836</v>
      </c>
      <c r="W59">
        <f>O59/MAX(O:O)*PUN_D</f>
        <v>0.33719704952581664</v>
      </c>
      <c r="X59">
        <f>SUM(Z59:AC59)</f>
        <v>7.7403874160450767</v>
      </c>
      <c r="Y59">
        <f>X59/DEF_D*10</f>
        <v>8.6004304622723069</v>
      </c>
      <c r="Z59">
        <f>(0.7*(HIT_D*DEF_D))+(P59/(MAX(P:P))*(0.3*(HIT_D*DEF_D)))</f>
        <v>1.3570802348336595</v>
      </c>
      <c r="AA59">
        <f>(0.7*(BkS_D*DEF_D))+(Q59/(MAX(Q:Q))*(0.3*(BkS_D*DEF_D)))</f>
        <v>2.1423223304175605</v>
      </c>
      <c r="AB59">
        <f>(0.7*(TkA_D*DEF_D))+(R59/(MAX(R:R))*(0.3*(TkA_D*DEF_D)))</f>
        <v>1.6188298119340609</v>
      </c>
      <c r="AC59">
        <f>(0.7*(SH_D*DEF_D))+(S59/(MAX(S:S))*(0.3*(SH_D*DEF_D)))</f>
        <v>2.6221550388597956</v>
      </c>
    </row>
    <row r="60" spans="1:29" x14ac:dyDescent="0.25">
      <c r="A60" s="9">
        <v>58</v>
      </c>
      <c r="B60" s="68" t="s">
        <v>259</v>
      </c>
      <c r="C60" s="42" t="s">
        <v>35</v>
      </c>
      <c r="D60" s="42" t="s">
        <v>273</v>
      </c>
      <c r="E60" s="42" t="s">
        <v>4</v>
      </c>
      <c r="F60" s="43">
        <v>79</v>
      </c>
      <c r="G60" s="43">
        <v>37</v>
      </c>
      <c r="H60" s="43">
        <v>20</v>
      </c>
      <c r="I60" s="43">
        <v>27</v>
      </c>
      <c r="J60" s="43">
        <v>91</v>
      </c>
      <c r="K60" s="43">
        <v>82</v>
      </c>
      <c r="L60" s="43">
        <v>801</v>
      </c>
      <c r="M60" s="53">
        <v>1588</v>
      </c>
      <c r="N60">
        <f>G60*82/F60</f>
        <v>38.405063291139243</v>
      </c>
      <c r="O60">
        <f>H60*82/F60</f>
        <v>20.759493670886076</v>
      </c>
      <c r="P60">
        <f>I60*82/F60</f>
        <v>28.025316455696203</v>
      </c>
      <c r="Q60">
        <f>J60*82/F60</f>
        <v>94.455696202531641</v>
      </c>
      <c r="R60">
        <f>K60*82/F60</f>
        <v>85.113924050632917</v>
      </c>
      <c r="S60">
        <f>L60*82/F60</f>
        <v>831.41772151898738</v>
      </c>
      <c r="U60" s="10">
        <f>SUM(V60:X60)</f>
        <v>11.593304542295879</v>
      </c>
      <c r="V60">
        <f>N60/MAX(N:N)*OFF_D</f>
        <v>4.1644044532560622</v>
      </c>
      <c r="W60">
        <f>O60/MAX(O:O)*PUN_D</f>
        <v>0.2596559558584875</v>
      </c>
      <c r="X60">
        <f>SUM(Z60:AC60)</f>
        <v>7.1692441331813299</v>
      </c>
      <c r="Y60">
        <f>X60/DEF_D*10</f>
        <v>7.9658268146459221</v>
      </c>
      <c r="Z60">
        <f>(0.7*(HIT_D*DEF_D))+(P60/(MAX(P:P))*(0.3*(HIT_D*DEF_D)))</f>
        <v>1.3056998191681737</v>
      </c>
      <c r="AA60">
        <f>(0.7*(BkS_D*DEF_D))+(Q60/(MAX(Q:Q))*(0.3*(BkS_D*DEF_D)))</f>
        <v>1.9842838188195822</v>
      </c>
      <c r="AB60">
        <f>(0.7*(TkA_D*DEF_D))+(R60/(MAX(R:R))*(0.3*(TkA_D*DEF_D)))</f>
        <v>1.76350568547522</v>
      </c>
      <c r="AC60">
        <f>(0.7*(SH_D*DEF_D))+(S60/(MAX(S:S))*(0.3*(SH_D*DEF_D)))</f>
        <v>2.1157548097183536</v>
      </c>
    </row>
    <row r="61" spans="1:29" x14ac:dyDescent="0.25">
      <c r="A61" s="9">
        <v>59</v>
      </c>
      <c r="B61" s="68" t="s">
        <v>323</v>
      </c>
      <c r="C61" s="42" t="s">
        <v>37</v>
      </c>
      <c r="D61" s="42" t="s">
        <v>273</v>
      </c>
      <c r="E61" s="42" t="s">
        <v>4</v>
      </c>
      <c r="F61" s="43">
        <v>75</v>
      </c>
      <c r="G61" s="43">
        <v>27</v>
      </c>
      <c r="H61" s="43">
        <v>44</v>
      </c>
      <c r="I61" s="43">
        <v>63</v>
      </c>
      <c r="J61" s="43">
        <v>132</v>
      </c>
      <c r="K61" s="43">
        <v>64</v>
      </c>
      <c r="L61" s="43">
        <v>10783</v>
      </c>
      <c r="M61" s="53">
        <v>1674</v>
      </c>
      <c r="N61">
        <f>G61*82/F61</f>
        <v>29.52</v>
      </c>
      <c r="O61">
        <f>H61*82/F61</f>
        <v>48.106666666666669</v>
      </c>
      <c r="P61">
        <f>I61*82/F61</f>
        <v>68.88</v>
      </c>
      <c r="Q61">
        <f>J61*82/F61</f>
        <v>144.32</v>
      </c>
      <c r="R61">
        <f>K61*82/F61</f>
        <v>69.973333333333329</v>
      </c>
      <c r="S61">
        <f>L61*82/F61</f>
        <v>11789.413333333334</v>
      </c>
      <c r="U61" s="10">
        <f>SUM(V61:X61)</f>
        <v>11.582944236272475</v>
      </c>
      <c r="V61">
        <f>N61/MAX(N:N)*OFF_D</f>
        <v>3.200963855421687</v>
      </c>
      <c r="W61">
        <f>O61/MAX(O:O)*PUN_D</f>
        <v>0.60170940170940168</v>
      </c>
      <c r="X61">
        <f>SUM(Z61:AC61)</f>
        <v>7.7802709791413864</v>
      </c>
      <c r="Y61">
        <f>X61/DEF_D*10</f>
        <v>8.6447455323793179</v>
      </c>
      <c r="Z61">
        <f>(0.7*(HIT_D*DEF_D))+(P61/(MAX(P:P))*(0.3*(HIT_D*DEF_D)))</f>
        <v>1.37232</v>
      </c>
      <c r="AA61">
        <f>(0.7*(BkS_D*DEF_D))+(Q61/(MAX(Q:Q))*(0.3*(BkS_D*DEF_D)))</f>
        <v>2.1338327710843372</v>
      </c>
      <c r="AB61">
        <f>(0.7*(TkA_D*DEF_D))+(R61/(MAX(R:R))*(0.3*(TkA_D*DEF_D)))</f>
        <v>1.6739389830508475</v>
      </c>
      <c r="AC61">
        <f>(0.7*(SH_D*DEF_D))+(S61/(MAX(S:S))*(0.3*(SH_D*DEF_D)))</f>
        <v>2.6001792250062019</v>
      </c>
    </row>
    <row r="62" spans="1:29" x14ac:dyDescent="0.25">
      <c r="A62" s="9">
        <v>60</v>
      </c>
      <c r="B62" s="68" t="s">
        <v>99</v>
      </c>
      <c r="C62" s="42" t="s">
        <v>31</v>
      </c>
      <c r="D62" s="42" t="s">
        <v>273</v>
      </c>
      <c r="E62" s="42" t="s">
        <v>4</v>
      </c>
      <c r="F62" s="43">
        <v>79</v>
      </c>
      <c r="G62" s="43">
        <v>34</v>
      </c>
      <c r="H62" s="43">
        <v>24</v>
      </c>
      <c r="I62" s="43">
        <v>21</v>
      </c>
      <c r="J62" s="43">
        <v>86</v>
      </c>
      <c r="K62" s="43">
        <v>68</v>
      </c>
      <c r="L62" s="43">
        <v>9201</v>
      </c>
      <c r="M62" s="53">
        <v>1696</v>
      </c>
      <c r="N62">
        <f>G62*82/F62</f>
        <v>35.291139240506332</v>
      </c>
      <c r="O62">
        <f>H62*82/F62</f>
        <v>24.911392405063292</v>
      </c>
      <c r="P62">
        <f>I62*82/F62</f>
        <v>21.797468354430379</v>
      </c>
      <c r="Q62">
        <f>J62*82/F62</f>
        <v>89.265822784810126</v>
      </c>
      <c r="R62">
        <f>K62*82/F62</f>
        <v>70.582278481012665</v>
      </c>
      <c r="S62">
        <f>L62*82/F62</f>
        <v>9550.4050632911385</v>
      </c>
      <c r="U62" s="10">
        <f>SUM(V62:X62)</f>
        <v>11.581340070073814</v>
      </c>
      <c r="V62">
        <f>N62/MAX(N:N)*OFF_D</f>
        <v>3.8267500381271926</v>
      </c>
      <c r="W62">
        <f>O62/MAX(O:O)*PUN_D</f>
        <v>0.31158714703018503</v>
      </c>
      <c r="X62">
        <f>SUM(Z62:AC62)</f>
        <v>7.4430028849164369</v>
      </c>
      <c r="Y62">
        <f>X62/DEF_D*10</f>
        <v>8.2700032054627073</v>
      </c>
      <c r="Z62">
        <f>(0.7*(HIT_D*DEF_D))+(P62/(MAX(P:P))*(0.3*(HIT_D*DEF_D)))</f>
        <v>1.2955443037974683</v>
      </c>
      <c r="AA62">
        <f>(0.7*(BkS_D*DEF_D))+(Q62/(MAX(Q:Q))*(0.3*(BkS_D*DEF_D)))</f>
        <v>1.9687187738294951</v>
      </c>
      <c r="AB62">
        <f>(0.7*(TkA_D*DEF_D))+(R62/(MAX(R:R))*(0.3*(TkA_D*DEF_D)))</f>
        <v>1.6775413001501824</v>
      </c>
      <c r="AC62">
        <f>(0.7*(SH_D*DEF_D))+(S62/(MAX(S:S))*(0.3*(SH_D*DEF_D)))</f>
        <v>2.501198507139291</v>
      </c>
    </row>
    <row r="63" spans="1:29" x14ac:dyDescent="0.25">
      <c r="A63" s="9">
        <v>61</v>
      </c>
      <c r="B63" s="68" t="s">
        <v>141</v>
      </c>
      <c r="C63" s="42" t="s">
        <v>33</v>
      </c>
      <c r="D63" s="42" t="s">
        <v>273</v>
      </c>
      <c r="E63" s="42" t="s">
        <v>4</v>
      </c>
      <c r="F63" s="43">
        <v>76</v>
      </c>
      <c r="G63" s="43">
        <v>28</v>
      </c>
      <c r="H63" s="43">
        <v>44</v>
      </c>
      <c r="I63" s="43">
        <v>81</v>
      </c>
      <c r="J63" s="43">
        <v>133</v>
      </c>
      <c r="K63" s="43">
        <v>23</v>
      </c>
      <c r="L63" s="43">
        <v>14053</v>
      </c>
      <c r="M63" s="53">
        <v>1824</v>
      </c>
      <c r="N63">
        <f>G63*82/F63</f>
        <v>30.210526315789473</v>
      </c>
      <c r="O63">
        <f>H63*82/F63</f>
        <v>47.473684210526315</v>
      </c>
      <c r="P63">
        <f>I63*82/F63</f>
        <v>87.39473684210526</v>
      </c>
      <c r="Q63">
        <f>J63*82/F63</f>
        <v>143.5</v>
      </c>
      <c r="R63">
        <f>K63*82/F63</f>
        <v>24.815789473684209</v>
      </c>
      <c r="S63">
        <f>L63*82/F63</f>
        <v>15162.447368421053</v>
      </c>
      <c r="U63" s="10">
        <f>SUM(V63:X63)</f>
        <v>11.559611375569112</v>
      </c>
      <c r="V63">
        <f>N63/MAX(N:N)*OFF_D</f>
        <v>3.2758402029169305</v>
      </c>
      <c r="W63">
        <f>O63/MAX(O:O)*PUN_D</f>
        <v>0.5937921727395411</v>
      </c>
      <c r="X63">
        <f>SUM(Z63:AC63)</f>
        <v>7.6899789999126416</v>
      </c>
      <c r="Y63">
        <f>X63/DEF_D*10</f>
        <v>8.5444211110140458</v>
      </c>
      <c r="Z63">
        <f>(0.7*(HIT_D*DEF_D))+(P63/(MAX(P:P))*(0.3*(HIT_D*DEF_D)))</f>
        <v>1.4025112781954887</v>
      </c>
      <c r="AA63">
        <f>(0.7*(BkS_D*DEF_D))+(Q63/(MAX(Q:Q))*(0.3*(BkS_D*DEF_D)))</f>
        <v>2.1313734939759037</v>
      </c>
      <c r="AB63">
        <f>(0.7*(TkA_D*DEF_D))+(R63/(MAX(R:R))*(0.3*(TkA_D*DEF_D)))</f>
        <v>1.4068019625334522</v>
      </c>
      <c r="AC63">
        <f>(0.7*(SH_D*DEF_D))+(S63/(MAX(S:S))*(0.3*(SH_D*DEF_D)))</f>
        <v>2.7492922652077976</v>
      </c>
    </row>
    <row r="64" spans="1:29" x14ac:dyDescent="0.25">
      <c r="A64" s="9">
        <v>62</v>
      </c>
      <c r="B64" s="68" t="s">
        <v>652</v>
      </c>
      <c r="C64" s="42" t="s">
        <v>451</v>
      </c>
      <c r="D64" s="42" t="s">
        <v>273</v>
      </c>
      <c r="E64" s="42" t="s">
        <v>4</v>
      </c>
      <c r="F64" s="43">
        <v>71</v>
      </c>
      <c r="G64" s="43">
        <v>15</v>
      </c>
      <c r="H64" s="43">
        <v>115</v>
      </c>
      <c r="I64" s="43">
        <v>107</v>
      </c>
      <c r="J64" s="43">
        <v>178</v>
      </c>
      <c r="K64" s="43">
        <v>27</v>
      </c>
      <c r="L64" s="43">
        <v>13987</v>
      </c>
      <c r="M64" s="53">
        <v>1403</v>
      </c>
      <c r="N64">
        <f>G64*82/F64</f>
        <v>17.323943661971832</v>
      </c>
      <c r="O64">
        <f>H64*82/F64</f>
        <v>132.81690140845072</v>
      </c>
      <c r="P64">
        <f>I64*82/F64</f>
        <v>123.5774647887324</v>
      </c>
      <c r="Q64">
        <f>J64*82/F64</f>
        <v>205.57746478873239</v>
      </c>
      <c r="R64">
        <f>K64*82/F64</f>
        <v>31.183098591549296</v>
      </c>
      <c r="S64">
        <f>L64*82/F64</f>
        <v>16154</v>
      </c>
      <c r="U64" s="10">
        <f>SUM(V64:X64)</f>
        <v>11.556408773355335</v>
      </c>
      <c r="V64">
        <f>N64/MAX(N:N)*OFF_D</f>
        <v>1.8784999151535722</v>
      </c>
      <c r="W64">
        <f>O64/MAX(O:O)*PUN_D</f>
        <v>1.6612495485734924</v>
      </c>
      <c r="X64">
        <f>SUM(Z64:AC64)</f>
        <v>8.0166593096282703</v>
      </c>
      <c r="Y64">
        <f>X64/DEF_D*10</f>
        <v>8.9073992329202998</v>
      </c>
      <c r="Z64">
        <f>(0.7*(HIT_D*DEF_D))+(P64/(MAX(P:P))*(0.3*(HIT_D*DEF_D)))</f>
        <v>1.461513078470825</v>
      </c>
      <c r="AA64">
        <f>(0.7*(BkS_D*DEF_D))+(Q64/(MAX(Q:Q))*(0.3*(BkS_D*DEF_D)))</f>
        <v>2.3175511623960632</v>
      </c>
      <c r="AB64">
        <f>(0.7*(TkA_D*DEF_D))+(R64/(MAX(R:R))*(0.3*(TkA_D*DEF_D)))</f>
        <v>1.4444688469801863</v>
      </c>
      <c r="AC64">
        <f>(0.7*(SH_D*DEF_D))+(S64/(MAX(S:S))*(0.3*(SH_D*DEF_D)))</f>
        <v>2.7931262217811961</v>
      </c>
    </row>
    <row r="65" spans="1:29" x14ac:dyDescent="0.25">
      <c r="A65" s="9">
        <v>63</v>
      </c>
      <c r="B65" s="68" t="s">
        <v>255</v>
      </c>
      <c r="C65" s="42" t="s">
        <v>33</v>
      </c>
      <c r="D65" s="42" t="s">
        <v>273</v>
      </c>
      <c r="E65" s="42" t="s">
        <v>4</v>
      </c>
      <c r="F65" s="43">
        <v>82</v>
      </c>
      <c r="G65" s="43">
        <v>31</v>
      </c>
      <c r="H65" s="43">
        <v>18</v>
      </c>
      <c r="I65" s="43">
        <v>70</v>
      </c>
      <c r="J65" s="43">
        <v>133</v>
      </c>
      <c r="K65" s="43">
        <v>86</v>
      </c>
      <c r="L65" s="43">
        <v>11779</v>
      </c>
      <c r="M65" s="53">
        <v>1889</v>
      </c>
      <c r="N65">
        <f>G65*82/F65</f>
        <v>31</v>
      </c>
      <c r="O65">
        <f>H65*82/F65</f>
        <v>18</v>
      </c>
      <c r="P65">
        <f>I65*82/F65</f>
        <v>70</v>
      </c>
      <c r="Q65">
        <f>J65*82/F65</f>
        <v>133</v>
      </c>
      <c r="R65">
        <f>K65*82/F65</f>
        <v>86</v>
      </c>
      <c r="S65">
        <f>L65*82/F65</f>
        <v>11779</v>
      </c>
      <c r="U65" s="10">
        <f>SUM(V65:X65)</f>
        <v>11.429081883033662</v>
      </c>
      <c r="V65">
        <f>N65/MAX(N:N)*OFF_D</f>
        <v>3.3614457831325302</v>
      </c>
      <c r="W65">
        <f>O65/MAX(O:O)*PUN_D</f>
        <v>0.22514071294559099</v>
      </c>
      <c r="X65">
        <f>SUM(Z65:AC65)</f>
        <v>7.8424953869555409</v>
      </c>
      <c r="Y65">
        <f>X65/DEF_D*10</f>
        <v>8.7138837632839348</v>
      </c>
      <c r="Z65">
        <f>(0.7*(HIT_D*DEF_D))+(P65/(MAX(P:P))*(0.3*(HIT_D*DEF_D)))</f>
        <v>1.3741463414634147</v>
      </c>
      <c r="AA65">
        <f>(0.7*(BkS_D*DEF_D))+(Q65/(MAX(Q:Q))*(0.3*(BkS_D*DEF_D)))</f>
        <v>2.0998827505142521</v>
      </c>
      <c r="AB65">
        <f>(0.7*(TkA_D*DEF_D))+(R65/(MAX(R:R))*(0.3*(TkA_D*DEF_D)))</f>
        <v>1.7687474162877224</v>
      </c>
      <c r="AC65">
        <f>(0.7*(SH_D*DEF_D))+(S65/(MAX(S:S))*(0.3*(SH_D*DEF_D)))</f>
        <v>2.5997188786901515</v>
      </c>
    </row>
    <row r="66" spans="1:29" x14ac:dyDescent="0.25">
      <c r="A66" s="9">
        <v>64</v>
      </c>
      <c r="B66" s="68" t="s">
        <v>546</v>
      </c>
      <c r="C66" s="42" t="s">
        <v>451</v>
      </c>
      <c r="D66" s="42" t="s">
        <v>273</v>
      </c>
      <c r="E66" s="42" t="s">
        <v>4</v>
      </c>
      <c r="F66" s="43">
        <v>71</v>
      </c>
      <c r="G66" s="43">
        <v>25</v>
      </c>
      <c r="H66" s="43">
        <v>60</v>
      </c>
      <c r="I66" s="43">
        <v>84</v>
      </c>
      <c r="J66" s="43">
        <v>135</v>
      </c>
      <c r="K66" s="43">
        <v>21</v>
      </c>
      <c r="L66" s="43">
        <v>7007</v>
      </c>
      <c r="M66" s="53">
        <v>1362</v>
      </c>
      <c r="N66">
        <f>G66*82/F66</f>
        <v>28.87323943661972</v>
      </c>
      <c r="O66">
        <f>H66*82/F66</f>
        <v>69.295774647887328</v>
      </c>
      <c r="P66">
        <f>I66*82/F66</f>
        <v>97.014084507042256</v>
      </c>
      <c r="Q66">
        <f>J66*82/F66</f>
        <v>155.91549295774647</v>
      </c>
      <c r="R66">
        <f>K66*82/F66</f>
        <v>24.253521126760564</v>
      </c>
      <c r="S66">
        <f>L66*82/F66</f>
        <v>8092.5915492957747</v>
      </c>
      <c r="U66" s="10">
        <f>SUM(V66:X66)</f>
        <v>11.424606440095754</v>
      </c>
      <c r="V66">
        <f>N66/MAX(N:N)*OFF_D</f>
        <v>3.1308331919226204</v>
      </c>
      <c r="W66">
        <f>O66/MAX(O:O)*PUN_D</f>
        <v>0.86673889490790901</v>
      </c>
      <c r="X66">
        <f>SUM(Z66:AC66)</f>
        <v>7.427034353265225</v>
      </c>
      <c r="Y66">
        <f>X66/DEF_D*10</f>
        <v>8.2522603925169165</v>
      </c>
      <c r="Z66">
        <f>(0.7*(HIT_D*DEF_D))+(P66/(MAX(P:P))*(0.3*(HIT_D*DEF_D)))</f>
        <v>1.4181971830985916</v>
      </c>
      <c r="AA66">
        <f>(0.7*(BkS_D*DEF_D))+(Q66/(MAX(Q:Q))*(0.3*(BkS_D*DEF_D)))</f>
        <v>2.1686090276599357</v>
      </c>
      <c r="AB66">
        <f>(0.7*(TkA_D*DEF_D))+(R66/(MAX(R:R))*(0.3*(TkA_D*DEF_D)))</f>
        <v>1.4034757698734781</v>
      </c>
      <c r="AC66">
        <f>(0.7*(SH_D*DEF_D))+(S66/(MAX(S:S))*(0.3*(SH_D*DEF_D)))</f>
        <v>2.4367523726332196</v>
      </c>
    </row>
    <row r="67" spans="1:29" x14ac:dyDescent="0.25">
      <c r="A67" s="9">
        <v>65</v>
      </c>
      <c r="B67" s="68" t="s">
        <v>540</v>
      </c>
      <c r="C67" s="42" t="s">
        <v>451</v>
      </c>
      <c r="D67" s="42" t="s">
        <v>273</v>
      </c>
      <c r="E67" s="42" t="s">
        <v>4</v>
      </c>
      <c r="F67" s="43">
        <v>73</v>
      </c>
      <c r="G67" s="43">
        <v>26</v>
      </c>
      <c r="H67" s="43">
        <v>35</v>
      </c>
      <c r="I67" s="43">
        <v>138</v>
      </c>
      <c r="J67" s="43">
        <v>98</v>
      </c>
      <c r="K67" s="43">
        <v>38</v>
      </c>
      <c r="L67" s="43">
        <v>12597</v>
      </c>
      <c r="M67" s="53">
        <v>1545</v>
      </c>
      <c r="N67">
        <f>G67*82/F67</f>
        <v>29.205479452054796</v>
      </c>
      <c r="O67">
        <f>H67*82/F67</f>
        <v>39.315068493150683</v>
      </c>
      <c r="P67">
        <f>I67*82/F67</f>
        <v>155.01369863013699</v>
      </c>
      <c r="Q67">
        <f>J67*82/F67</f>
        <v>110.08219178082192</v>
      </c>
      <c r="R67">
        <f>K67*82/F67</f>
        <v>42.684931506849317</v>
      </c>
      <c r="S67">
        <f>L67*82/F67</f>
        <v>14150.054794520547</v>
      </c>
      <c r="U67" s="10">
        <f>SUM(V67:X67)</f>
        <v>11.419576292397021</v>
      </c>
      <c r="V67">
        <f>N67/MAX(N:N)*OFF_D</f>
        <v>3.1668592176926889</v>
      </c>
      <c r="W67">
        <f>O67/MAX(O:O)*PUN_D</f>
        <v>0.49174569722514921</v>
      </c>
      <c r="X67">
        <f>SUM(Z67:AC67)</f>
        <v>7.7609713774791835</v>
      </c>
      <c r="Y67">
        <f>X67/DEF_D*10</f>
        <v>8.6233015305324265</v>
      </c>
      <c r="Z67">
        <f>(0.7*(HIT_D*DEF_D))+(P67/(MAX(P:P))*(0.3*(HIT_D*DEF_D)))</f>
        <v>1.5127749510763211</v>
      </c>
      <c r="AA67">
        <f>(0.7*(BkS_D*DEF_D))+(Q67/(MAX(Q:Q))*(0.3*(BkS_D*DEF_D)))</f>
        <v>2.0311495296253508</v>
      </c>
      <c r="AB67">
        <f>(0.7*(TkA_D*DEF_D))+(R67/(MAX(R:R))*(0.3*(TkA_D*DEF_D)))</f>
        <v>1.5125098676573021</v>
      </c>
      <c r="AC67">
        <f>(0.7*(SH_D*DEF_D))+(S67/(MAX(S:S))*(0.3*(SH_D*DEF_D)))</f>
        <v>2.7045370291202091</v>
      </c>
    </row>
    <row r="68" spans="1:29" x14ac:dyDescent="0.25">
      <c r="A68" s="9">
        <v>66</v>
      </c>
      <c r="B68" s="67" t="s">
        <v>526</v>
      </c>
      <c r="C68" s="40" t="s">
        <v>451</v>
      </c>
      <c r="D68" s="40" t="s">
        <v>273</v>
      </c>
      <c r="E68" s="40" t="s">
        <v>4</v>
      </c>
      <c r="F68" s="41">
        <v>78</v>
      </c>
      <c r="G68" s="41">
        <v>28</v>
      </c>
      <c r="H68" s="41">
        <v>41</v>
      </c>
      <c r="I68" s="41">
        <v>124</v>
      </c>
      <c r="J68" s="41">
        <v>180</v>
      </c>
      <c r="K68" s="41">
        <v>19</v>
      </c>
      <c r="L68" s="41">
        <v>9896</v>
      </c>
      <c r="M68" s="52">
        <v>1490</v>
      </c>
      <c r="N68">
        <f>G68*82/F68</f>
        <v>29.435897435897434</v>
      </c>
      <c r="O68">
        <f>H68*82/F68</f>
        <v>43.102564102564102</v>
      </c>
      <c r="P68">
        <f>I68*82/F68</f>
        <v>130.35897435897436</v>
      </c>
      <c r="Q68">
        <f>J68*82/F68</f>
        <v>189.23076923076923</v>
      </c>
      <c r="R68">
        <f>K68*82/F68</f>
        <v>19.974358974358974</v>
      </c>
      <c r="S68">
        <f>L68*82/F68</f>
        <v>10403.48717948718</v>
      </c>
      <c r="U68" s="10">
        <f>SUM(V68:X68)</f>
        <v>11.389132928169074</v>
      </c>
      <c r="V68">
        <f>N68/MAX(N:N)*OFF_D</f>
        <v>3.1918443002780355</v>
      </c>
      <c r="W68">
        <f>O68/MAX(O:O)*PUN_D</f>
        <v>0.53911900065746221</v>
      </c>
      <c r="X68">
        <f>SUM(Z68:AC68)</f>
        <v>7.6581696272335762</v>
      </c>
      <c r="Y68">
        <f>X68/DEF_D*10</f>
        <v>8.509077363592862</v>
      </c>
      <c r="Z68">
        <f>(0.7*(HIT_D*DEF_D))+(P68/(MAX(P:P))*(0.3*(HIT_D*DEF_D)))</f>
        <v>1.4725714285714286</v>
      </c>
      <c r="AA68">
        <f>(0.7*(BkS_D*DEF_D))+(Q68/(MAX(Q:Q))*(0.3*(BkS_D*DEF_D)))</f>
        <v>2.2685254865616313</v>
      </c>
      <c r="AB68">
        <f>(0.7*(TkA_D*DEF_D))+(R68/(MAX(R:R))*(0.3*(TkA_D*DEF_D)))</f>
        <v>1.378161668839635</v>
      </c>
      <c r="AC68">
        <f>(0.7*(SH_D*DEF_D))+(S68/(MAX(S:S))*(0.3*(SH_D*DEF_D)))</f>
        <v>2.5389110432608821</v>
      </c>
    </row>
    <row r="69" spans="1:29" x14ac:dyDescent="0.25">
      <c r="A69" s="9">
        <v>67</v>
      </c>
      <c r="B69" s="67" t="s">
        <v>191</v>
      </c>
      <c r="C69" s="40" t="s">
        <v>37</v>
      </c>
      <c r="D69" s="40" t="s">
        <v>273</v>
      </c>
      <c r="E69" s="40" t="s">
        <v>4</v>
      </c>
      <c r="F69" s="41">
        <v>78</v>
      </c>
      <c r="G69" s="41">
        <v>37</v>
      </c>
      <c r="H69" s="41">
        <v>22</v>
      </c>
      <c r="I69" s="41">
        <v>46</v>
      </c>
      <c r="J69" s="41">
        <v>102</v>
      </c>
      <c r="K69" s="41">
        <v>20</v>
      </c>
      <c r="L69" s="41">
        <v>414</v>
      </c>
      <c r="M69" s="52">
        <v>1533</v>
      </c>
      <c r="N69">
        <f>G69*82/F69</f>
        <v>38.897435897435898</v>
      </c>
      <c r="O69">
        <f>H69*82/F69</f>
        <v>23.128205128205128</v>
      </c>
      <c r="P69">
        <f>I69*82/F69</f>
        <v>48.358974358974358</v>
      </c>
      <c r="Q69">
        <f>J69*82/F69</f>
        <v>107.23076923076923</v>
      </c>
      <c r="R69">
        <f>K69*82/F69</f>
        <v>21.025641025641026</v>
      </c>
      <c r="S69">
        <f>L69*82/F69</f>
        <v>435.23076923076923</v>
      </c>
      <c r="U69" s="10">
        <f>SUM(V69:X69)</f>
        <v>11.351153660295743</v>
      </c>
      <c r="V69">
        <f>N69/MAX(N:N)*OFF_D</f>
        <v>4.2177942539388322</v>
      </c>
      <c r="W69">
        <f>O69/MAX(O:O)*PUN_D</f>
        <v>0.28928336620644313</v>
      </c>
      <c r="X69">
        <f>SUM(Z69:AC69)</f>
        <v>6.844076040150469</v>
      </c>
      <c r="Y69">
        <f>X69/DEF_D*10</f>
        <v>7.6045289335005206</v>
      </c>
      <c r="Z69">
        <f>(0.7*(HIT_D*DEF_D))+(P69/(MAX(P:P))*(0.3*(HIT_D*DEF_D)))</f>
        <v>1.338857142857143</v>
      </c>
      <c r="AA69">
        <f>(0.7*(BkS_D*DEF_D))+(Q69/(MAX(Q:Q))*(0.3*(BkS_D*DEF_D)))</f>
        <v>2.0225977757182578</v>
      </c>
      <c r="AB69">
        <f>(0.7*(TkA_D*DEF_D))+(R69/(MAX(R:R))*(0.3*(TkA_D*DEF_D)))</f>
        <v>1.3843807040417211</v>
      </c>
      <c r="AC69">
        <f>(0.7*(SH_D*DEF_D))+(S69/(MAX(S:S))*(0.3*(SH_D*DEF_D)))</f>
        <v>2.0982404175333476</v>
      </c>
    </row>
    <row r="70" spans="1:29" x14ac:dyDescent="0.25">
      <c r="A70" s="9">
        <v>68</v>
      </c>
      <c r="B70" s="67" t="s">
        <v>373</v>
      </c>
      <c r="C70" s="40" t="s">
        <v>41</v>
      </c>
      <c r="D70" s="40" t="s">
        <v>273</v>
      </c>
      <c r="E70" s="40" t="s">
        <v>4</v>
      </c>
      <c r="F70" s="41">
        <v>78</v>
      </c>
      <c r="G70" s="41">
        <v>35</v>
      </c>
      <c r="H70" s="41">
        <v>45</v>
      </c>
      <c r="I70" s="41">
        <v>48</v>
      </c>
      <c r="J70" s="41">
        <v>68</v>
      </c>
      <c r="K70" s="41">
        <v>18</v>
      </c>
      <c r="L70" s="41">
        <v>501</v>
      </c>
      <c r="M70" s="52">
        <v>1368</v>
      </c>
      <c r="N70">
        <f>G70*82/F70</f>
        <v>36.794871794871796</v>
      </c>
      <c r="O70">
        <f>H70*82/F70</f>
        <v>47.307692307692307</v>
      </c>
      <c r="P70">
        <f>I70*82/F70</f>
        <v>50.46153846153846</v>
      </c>
      <c r="Q70">
        <f>J70*82/F70</f>
        <v>71.487179487179489</v>
      </c>
      <c r="R70">
        <f>K70*82/F70</f>
        <v>18.923076923076923</v>
      </c>
      <c r="S70">
        <f>L70*82/F70</f>
        <v>526.69230769230774</v>
      </c>
      <c r="U70" s="10">
        <f>SUM(V70:X70)</f>
        <v>11.313431910429333</v>
      </c>
      <c r="V70">
        <f>N70/MAX(N:N)*OFF_D</f>
        <v>3.9898053753475438</v>
      </c>
      <c r="W70">
        <f>O70/MAX(O:O)*PUN_D</f>
        <v>0.59171597633136086</v>
      </c>
      <c r="X70">
        <f>SUM(Z70:AC70)</f>
        <v>6.7319105587504282</v>
      </c>
      <c r="Y70">
        <f>X70/DEF_D*10</f>
        <v>7.479900620833809</v>
      </c>
      <c r="Z70">
        <f>(0.7*(HIT_D*DEF_D))+(P70/(MAX(P:P))*(0.3*(HIT_D*DEF_D)))</f>
        <v>1.3422857142857143</v>
      </c>
      <c r="AA70">
        <f>(0.7*(BkS_D*DEF_D))+(Q70/(MAX(Q:Q))*(0.3*(BkS_D*DEF_D)))</f>
        <v>1.9153985171455052</v>
      </c>
      <c r="AB70">
        <f>(0.7*(TkA_D*DEF_D))+(R70/(MAX(R:R))*(0.3*(TkA_D*DEF_D)))</f>
        <v>1.3719426336375489</v>
      </c>
      <c r="AC70">
        <f>(0.7*(SH_D*DEF_D))+(S70/(MAX(S:S))*(0.3*(SH_D*DEF_D)))</f>
        <v>2.1022836936816596</v>
      </c>
    </row>
    <row r="71" spans="1:29" x14ac:dyDescent="0.25">
      <c r="A71" s="9">
        <v>69</v>
      </c>
      <c r="B71" s="68" t="s">
        <v>220</v>
      </c>
      <c r="C71" s="42" t="s">
        <v>41</v>
      </c>
      <c r="D71" s="42" t="s">
        <v>273</v>
      </c>
      <c r="E71" s="42" t="s">
        <v>4</v>
      </c>
      <c r="F71" s="43">
        <v>80</v>
      </c>
      <c r="G71" s="43">
        <v>33</v>
      </c>
      <c r="H71" s="43">
        <v>12</v>
      </c>
      <c r="I71" s="43">
        <v>87</v>
      </c>
      <c r="J71" s="43">
        <v>83</v>
      </c>
      <c r="K71" s="43">
        <v>50</v>
      </c>
      <c r="L71" s="43">
        <v>8212</v>
      </c>
      <c r="M71" s="53">
        <v>1662</v>
      </c>
      <c r="N71">
        <f>G71*82/F71</f>
        <v>33.825000000000003</v>
      </c>
      <c r="O71">
        <f>H71*82/F71</f>
        <v>12.3</v>
      </c>
      <c r="P71">
        <f>I71*82/F71</f>
        <v>89.174999999999997</v>
      </c>
      <c r="Q71">
        <f>J71*82/F71</f>
        <v>85.075000000000003</v>
      </c>
      <c r="R71">
        <f>K71*82/F71</f>
        <v>51.25</v>
      </c>
      <c r="S71">
        <f>L71*82/F71</f>
        <v>8417.2999999999993</v>
      </c>
      <c r="U71" s="10">
        <f>SUM(V71:X71)</f>
        <v>11.197466376628114</v>
      </c>
      <c r="V71">
        <f>N71/MAX(N:N)*OFF_D</f>
        <v>3.6677710843373501</v>
      </c>
      <c r="W71">
        <f>O71/MAX(O:O)*PUN_D</f>
        <v>0.15384615384615385</v>
      </c>
      <c r="X71">
        <f>SUM(Z71:AC71)</f>
        <v>7.3758491384446092</v>
      </c>
      <c r="Y71">
        <f>X71/DEF_D*10</f>
        <v>8.1953879316051221</v>
      </c>
      <c r="Z71">
        <f>(0.7*(HIT_D*DEF_D))+(P71/(MAX(P:P))*(0.3*(HIT_D*DEF_D)))</f>
        <v>1.4054142857142857</v>
      </c>
      <c r="AA71">
        <f>(0.7*(BkS_D*DEF_D))+(Q71/(MAX(Q:Q))*(0.3*(BkS_D*DEF_D)))</f>
        <v>1.9561500000000001</v>
      </c>
      <c r="AB71">
        <f>(0.7*(TkA_D*DEF_D))+(R71/(MAX(R:R))*(0.3*(TkA_D*DEF_D)))</f>
        <v>1.5631779661016949</v>
      </c>
      <c r="AC71">
        <f>(0.7*(SH_D*DEF_D))+(S71/(MAX(S:S))*(0.3*(SH_D*DEF_D)))</f>
        <v>2.4511068866286281</v>
      </c>
    </row>
    <row r="72" spans="1:29" x14ac:dyDescent="0.25">
      <c r="A72" s="9">
        <v>70</v>
      </c>
      <c r="B72" s="67" t="s">
        <v>638</v>
      </c>
      <c r="C72" s="40" t="s">
        <v>451</v>
      </c>
      <c r="D72" s="40" t="s">
        <v>273</v>
      </c>
      <c r="E72" s="40" t="s">
        <v>4</v>
      </c>
      <c r="F72" s="41">
        <v>58</v>
      </c>
      <c r="G72" s="41">
        <v>16</v>
      </c>
      <c r="H72" s="41">
        <v>58</v>
      </c>
      <c r="I72" s="41">
        <v>198</v>
      </c>
      <c r="J72" s="41">
        <v>79</v>
      </c>
      <c r="K72" s="41">
        <v>11</v>
      </c>
      <c r="L72" s="41">
        <v>8272</v>
      </c>
      <c r="M72" s="52">
        <v>1117</v>
      </c>
      <c r="N72">
        <f>G72*82/F72</f>
        <v>22.620689655172413</v>
      </c>
      <c r="O72">
        <f>H72*82/F72</f>
        <v>82</v>
      </c>
      <c r="P72">
        <f>I72*82/F72</f>
        <v>279.93103448275861</v>
      </c>
      <c r="Q72">
        <f>J72*82/F72</f>
        <v>111.68965517241379</v>
      </c>
      <c r="R72">
        <f>K72*82/F72</f>
        <v>15.551724137931034</v>
      </c>
      <c r="S72">
        <f>L72*82/F72</f>
        <v>11694.896551724138</v>
      </c>
      <c r="U72" s="10">
        <f>SUM(V72:X72)</f>
        <v>11.178930016586115</v>
      </c>
      <c r="V72">
        <f>N72/MAX(N:N)*OFF_D</f>
        <v>2.4528458662235151</v>
      </c>
      <c r="W72">
        <f>O72/MAX(O:O)*PUN_D</f>
        <v>1.0256410256410255</v>
      </c>
      <c r="X72">
        <f>SUM(Z72:AC72)</f>
        <v>7.7004431247215734</v>
      </c>
      <c r="Y72">
        <f>X72/DEF_D*10</f>
        <v>8.5560479163573042</v>
      </c>
      <c r="Z72">
        <f>(0.7*(HIT_D*DEF_D))+(P72/(MAX(P:P))*(0.3*(HIT_D*DEF_D)))</f>
        <v>1.716472906403941</v>
      </c>
      <c r="AA72">
        <f>(0.7*(BkS_D*DEF_D))+(Q72/(MAX(Q:Q))*(0.3*(BkS_D*DEF_D)))</f>
        <v>2.0359705027004571</v>
      </c>
      <c r="AB72">
        <f>(0.7*(TkA_D*DEF_D))+(R72/(MAX(R:R))*(0.3*(TkA_D*DEF_D)))</f>
        <v>1.3519988310929281</v>
      </c>
      <c r="AC72">
        <f>(0.7*(SH_D*DEF_D))+(S72/(MAX(S:S))*(0.3*(SH_D*DEF_D)))</f>
        <v>2.5960008845242477</v>
      </c>
    </row>
    <row r="73" spans="1:29" x14ac:dyDescent="0.25">
      <c r="A73" s="9">
        <v>71</v>
      </c>
      <c r="B73" s="68" t="s">
        <v>96</v>
      </c>
      <c r="C73" s="42" t="s">
        <v>41</v>
      </c>
      <c r="D73" s="42" t="s">
        <v>273</v>
      </c>
      <c r="E73" s="42" t="s">
        <v>4</v>
      </c>
      <c r="F73" s="43">
        <v>80</v>
      </c>
      <c r="G73" s="43">
        <v>25</v>
      </c>
      <c r="H73" s="43">
        <v>41</v>
      </c>
      <c r="I73" s="43">
        <v>167</v>
      </c>
      <c r="J73" s="43">
        <v>137</v>
      </c>
      <c r="K73" s="43">
        <v>40</v>
      </c>
      <c r="L73" s="43">
        <v>13240</v>
      </c>
      <c r="M73" s="53">
        <v>1755</v>
      </c>
      <c r="N73">
        <f>G73*82/F73</f>
        <v>25.625</v>
      </c>
      <c r="O73">
        <f>H73*82/F73</f>
        <v>42.024999999999999</v>
      </c>
      <c r="P73">
        <f>I73*82/F73</f>
        <v>171.17500000000001</v>
      </c>
      <c r="Q73">
        <f>J73*82/F73</f>
        <v>140.42500000000001</v>
      </c>
      <c r="R73">
        <f>K73*82/F73</f>
        <v>41</v>
      </c>
      <c r="S73">
        <f>L73*82/F73</f>
        <v>13571</v>
      </c>
      <c r="U73" s="10">
        <f>SUM(V73:X73)</f>
        <v>11.147016159021799</v>
      </c>
      <c r="V73">
        <f>N73/MAX(N:N)*OFF_D</f>
        <v>2.7786144578313254</v>
      </c>
      <c r="W73">
        <f>O73/MAX(O:O)*PUN_D</f>
        <v>0.52564102564102555</v>
      </c>
      <c r="X73">
        <f>SUM(Z73:AC73)</f>
        <v>7.8427606755494477</v>
      </c>
      <c r="Y73">
        <f>X73/DEF_D*10</f>
        <v>8.7141785283882758</v>
      </c>
      <c r="Z73">
        <f>(0.7*(HIT_D*DEF_D))+(P73/(MAX(P:P))*(0.3*(HIT_D*DEF_D)))</f>
        <v>1.5391285714285714</v>
      </c>
      <c r="AA73">
        <f>(0.7*(BkS_D*DEF_D))+(Q73/(MAX(Q:Q))*(0.3*(BkS_D*DEF_D)))</f>
        <v>2.1221512048192772</v>
      </c>
      <c r="AB73">
        <f>(0.7*(TkA_D*DEF_D))+(R73/(MAX(R:R))*(0.3*(TkA_D*DEF_D)))</f>
        <v>1.5025423728813561</v>
      </c>
      <c r="AC73">
        <f>(0.7*(SH_D*DEF_D))+(S73/(MAX(S:S))*(0.3*(SH_D*DEF_D)))</f>
        <v>2.6789385264202434</v>
      </c>
    </row>
    <row r="74" spans="1:29" x14ac:dyDescent="0.25">
      <c r="A74" s="9">
        <v>72</v>
      </c>
      <c r="B74" s="68" t="s">
        <v>631</v>
      </c>
      <c r="C74" s="42" t="s">
        <v>451</v>
      </c>
      <c r="D74" s="42" t="s">
        <v>273</v>
      </c>
      <c r="E74" s="42" t="s">
        <v>4</v>
      </c>
      <c r="F74" s="43">
        <v>47</v>
      </c>
      <c r="G74" s="43">
        <v>17</v>
      </c>
      <c r="H74" s="43">
        <v>8</v>
      </c>
      <c r="I74" s="43">
        <v>59</v>
      </c>
      <c r="J74" s="43">
        <v>71</v>
      </c>
      <c r="K74" s="43">
        <v>25</v>
      </c>
      <c r="L74" s="43">
        <v>8218</v>
      </c>
      <c r="M74" s="53">
        <v>965</v>
      </c>
      <c r="N74">
        <f>G74*82/F74</f>
        <v>29.659574468085108</v>
      </c>
      <c r="O74">
        <f>H74*82/F74</f>
        <v>13.957446808510639</v>
      </c>
      <c r="P74">
        <f>I74*82/F74</f>
        <v>102.93617021276596</v>
      </c>
      <c r="Q74">
        <f>J74*82/F74</f>
        <v>123.87234042553192</v>
      </c>
      <c r="R74">
        <f>K74*82/F74</f>
        <v>43.617021276595743</v>
      </c>
      <c r="S74">
        <f>L74*82/F74</f>
        <v>14337.787234042553</v>
      </c>
      <c r="U74" s="10">
        <f>SUM(V74:X74)</f>
        <v>11.121897545739241</v>
      </c>
      <c r="V74">
        <f>N74/MAX(N:N)*OFF_D</f>
        <v>3.2160984362983851</v>
      </c>
      <c r="W74">
        <f>O74/MAX(O:O)*PUN_D</f>
        <v>0.17457719585379161</v>
      </c>
      <c r="X74">
        <f>SUM(Z74:AC74)</f>
        <v>7.7312219135870643</v>
      </c>
      <c r="Y74">
        <f>X74/DEF_D*10</f>
        <v>8.5902465706522939</v>
      </c>
      <c r="Z74">
        <f>(0.7*(HIT_D*DEF_D))+(P74/(MAX(P:P))*(0.3*(HIT_D*DEF_D)))</f>
        <v>1.4278541033434651</v>
      </c>
      <c r="AA74">
        <f>(0.7*(BkS_D*DEF_D))+(Q74/(MAX(Q:Q))*(0.3*(BkS_D*DEF_D)))</f>
        <v>2.072507818508075</v>
      </c>
      <c r="AB74">
        <f>(0.7*(TkA_D*DEF_D))+(R74/(MAX(R:R))*(0.3*(TkA_D*DEF_D)))</f>
        <v>1.5180238009376126</v>
      </c>
      <c r="AC74">
        <f>(0.7*(SH_D*DEF_D))+(S74/(MAX(S:S))*(0.3*(SH_D*DEF_D)))</f>
        <v>2.7128361907979119</v>
      </c>
    </row>
    <row r="75" spans="1:29" x14ac:dyDescent="0.25">
      <c r="A75" s="9">
        <v>73</v>
      </c>
      <c r="B75" s="67" t="s">
        <v>262</v>
      </c>
      <c r="C75" s="40" t="s">
        <v>31</v>
      </c>
      <c r="D75" s="40" t="s">
        <v>273</v>
      </c>
      <c r="E75" s="40" t="s">
        <v>4</v>
      </c>
      <c r="F75" s="41">
        <v>75</v>
      </c>
      <c r="G75" s="41">
        <v>32</v>
      </c>
      <c r="H75" s="41">
        <v>28</v>
      </c>
      <c r="I75" s="41">
        <v>97</v>
      </c>
      <c r="J75" s="41">
        <v>93</v>
      </c>
      <c r="K75" s="41">
        <v>18</v>
      </c>
      <c r="L75" s="41">
        <v>991</v>
      </c>
      <c r="M75" s="52">
        <v>1344</v>
      </c>
      <c r="N75">
        <f>G75*82/F75</f>
        <v>34.986666666666665</v>
      </c>
      <c r="O75">
        <f>H75*82/F75</f>
        <v>30.613333333333333</v>
      </c>
      <c r="P75">
        <f>I75*82/F75</f>
        <v>106.05333333333333</v>
      </c>
      <c r="Q75">
        <f>J75*82/F75</f>
        <v>101.68</v>
      </c>
      <c r="R75">
        <f>K75*82/F75</f>
        <v>19.68</v>
      </c>
      <c r="S75">
        <f>L75*82/F75</f>
        <v>1083.4933333333333</v>
      </c>
      <c r="U75" s="10">
        <f>SUM(V75:X75)</f>
        <v>11.118847181232564</v>
      </c>
      <c r="V75">
        <f>N75/MAX(N:N)*OFF_D</f>
        <v>3.7937349397590356</v>
      </c>
      <c r="W75">
        <f>O75/MAX(O:O)*PUN_D</f>
        <v>0.38290598290598288</v>
      </c>
      <c r="X75">
        <f>SUM(Z75:AC75)</f>
        <v>6.9422062585675448</v>
      </c>
      <c r="Y75">
        <f>X75/DEF_D*10</f>
        <v>7.7135625095194937</v>
      </c>
      <c r="Z75">
        <f>(0.7*(HIT_D*DEF_D))+(P75/(MAX(P:P))*(0.3*(HIT_D*DEF_D)))</f>
        <v>1.4329371428571429</v>
      </c>
      <c r="AA75">
        <f>(0.7*(BkS_D*DEF_D))+(Q75/(MAX(Q:Q))*(0.3*(BkS_D*DEF_D)))</f>
        <v>2.005950361445783</v>
      </c>
      <c r="AB75">
        <f>(0.7*(TkA_D*DEF_D))+(R75/(MAX(R:R))*(0.3*(TkA_D*DEF_D)))</f>
        <v>1.3764203389830509</v>
      </c>
      <c r="AC75">
        <f>(0.7*(SH_D*DEF_D))+(S75/(MAX(S:S))*(0.3*(SH_D*DEF_D)))</f>
        <v>2.126898415281568</v>
      </c>
    </row>
    <row r="76" spans="1:29" x14ac:dyDescent="0.25">
      <c r="A76" s="9">
        <v>74</v>
      </c>
      <c r="B76" s="68" t="s">
        <v>643</v>
      </c>
      <c r="C76" s="42" t="s">
        <v>451</v>
      </c>
      <c r="D76" s="42" t="s">
        <v>273</v>
      </c>
      <c r="E76" s="42" t="s">
        <v>4</v>
      </c>
      <c r="F76" s="43">
        <v>41</v>
      </c>
      <c r="G76" s="43">
        <v>16</v>
      </c>
      <c r="H76" s="43">
        <v>22</v>
      </c>
      <c r="I76" s="43">
        <v>101</v>
      </c>
      <c r="J76" s="43">
        <v>43</v>
      </c>
      <c r="K76" s="43">
        <v>4</v>
      </c>
      <c r="L76" s="43">
        <v>1687</v>
      </c>
      <c r="M76" s="53">
        <v>725</v>
      </c>
      <c r="N76">
        <f>G76*82/F76</f>
        <v>32</v>
      </c>
      <c r="O76">
        <f>H76*82/F76</f>
        <v>44</v>
      </c>
      <c r="P76">
        <f>I76*82/F76</f>
        <v>202</v>
      </c>
      <c r="Q76">
        <f>J76*82/F76</f>
        <v>86</v>
      </c>
      <c r="R76">
        <f>K76*82/F76</f>
        <v>8</v>
      </c>
      <c r="S76">
        <f>L76*82/F76</f>
        <v>3374</v>
      </c>
      <c r="U76" s="10">
        <f>SUM(V76:X76)</f>
        <v>11.10402247985828</v>
      </c>
      <c r="V76">
        <f>N76/MAX(N:N)*OFF_D</f>
        <v>3.4698795180722892</v>
      </c>
      <c r="W76">
        <f>O76/MAX(O:O)*PUN_D</f>
        <v>0.55034396497811133</v>
      </c>
      <c r="X76">
        <f>SUM(Z76:AC76)</f>
        <v>7.0837989968078805</v>
      </c>
      <c r="Y76">
        <f>X76/DEF_D*10</f>
        <v>7.8708877742309777</v>
      </c>
      <c r="Z76">
        <f>(0.7*(HIT_D*DEF_D))+(P76/(MAX(P:P))*(0.3*(HIT_D*DEF_D)))</f>
        <v>1.5893937282229966</v>
      </c>
      <c r="AA76">
        <f>(0.7*(BkS_D*DEF_D))+(Q76/(MAX(Q:Q))*(0.3*(BkS_D*DEF_D)))</f>
        <v>1.9589241845430503</v>
      </c>
      <c r="AB76">
        <f>(0.7*(TkA_D*DEF_D))+(R76/(MAX(R:R))*(0.3*(TkA_D*DEF_D)))</f>
        <v>1.3073253410500207</v>
      </c>
      <c r="AC76">
        <f>(0.7*(SH_D*DEF_D))+(S76/(MAX(S:S))*(0.3*(SH_D*DEF_D)))</f>
        <v>2.2281557429918135</v>
      </c>
    </row>
    <row r="77" spans="1:29" x14ac:dyDescent="0.25">
      <c r="A77" s="9">
        <v>75</v>
      </c>
      <c r="B77" s="67" t="s">
        <v>303</v>
      </c>
      <c r="C77" s="40" t="s">
        <v>31</v>
      </c>
      <c r="D77" s="40" t="s">
        <v>273</v>
      </c>
      <c r="E77" s="40" t="s">
        <v>4</v>
      </c>
      <c r="F77" s="41">
        <v>78</v>
      </c>
      <c r="G77" s="41">
        <v>25</v>
      </c>
      <c r="H77" s="41">
        <v>44</v>
      </c>
      <c r="I77" s="41">
        <v>178</v>
      </c>
      <c r="J77" s="41">
        <v>119</v>
      </c>
      <c r="K77" s="41">
        <v>32</v>
      </c>
      <c r="L77" s="41">
        <v>10430</v>
      </c>
      <c r="M77" s="52">
        <v>1656</v>
      </c>
      <c r="N77">
        <f>G77*82/F77</f>
        <v>26.282051282051281</v>
      </c>
      <c r="O77">
        <f>H77*82/F77</f>
        <v>46.256410256410255</v>
      </c>
      <c r="P77">
        <f>I77*82/F77</f>
        <v>187.12820512820514</v>
      </c>
      <c r="Q77">
        <f>J77*82/F77</f>
        <v>125.1025641025641</v>
      </c>
      <c r="R77">
        <f>K77*82/F77</f>
        <v>33.641025641025642</v>
      </c>
      <c r="S77">
        <f>L77*82/F77</f>
        <v>10964.871794871795</v>
      </c>
      <c r="U77" s="10">
        <f>SUM(V77:X77)</f>
        <v>11.092505496830825</v>
      </c>
      <c r="V77">
        <f>N77/MAX(N:N)*OFF_D</f>
        <v>2.8498609823911027</v>
      </c>
      <c r="W77">
        <f>O77/MAX(O:O)*PUN_D</f>
        <v>0.57856673241288625</v>
      </c>
      <c r="X77">
        <f>SUM(Z77:AC77)</f>
        <v>7.6640777820268351</v>
      </c>
      <c r="Y77">
        <f>X77/DEF_D*10</f>
        <v>8.515641980029816</v>
      </c>
      <c r="Z77">
        <f>(0.7*(HIT_D*DEF_D))+(P77/(MAX(P:P))*(0.3*(HIT_D*DEF_D)))</f>
        <v>1.5651428571428572</v>
      </c>
      <c r="AA77">
        <f>(0.7*(BkS_D*DEF_D))+(Q77/(MAX(Q:Q))*(0.3*(BkS_D*DEF_D)))</f>
        <v>2.0761974050046339</v>
      </c>
      <c r="AB77">
        <f>(0.7*(TkA_D*DEF_D))+(R77/(MAX(R:R))*(0.3*(TkA_D*DEF_D)))</f>
        <v>1.4590091264667535</v>
      </c>
      <c r="AC77">
        <f>(0.7*(SH_D*DEF_D))+(S77/(MAX(S:S))*(0.3*(SH_D*DEF_D)))</f>
        <v>2.5637283934125912</v>
      </c>
    </row>
    <row r="78" spans="1:29" x14ac:dyDescent="0.25">
      <c r="A78" s="9">
        <v>76</v>
      </c>
      <c r="B78" s="68" t="s">
        <v>324</v>
      </c>
      <c r="C78" s="42" t="s">
        <v>31</v>
      </c>
      <c r="D78" s="42" t="s">
        <v>273</v>
      </c>
      <c r="E78" s="42" t="s">
        <v>4</v>
      </c>
      <c r="F78" s="43">
        <v>82</v>
      </c>
      <c r="G78" s="43">
        <v>35</v>
      </c>
      <c r="H78" s="43">
        <v>22</v>
      </c>
      <c r="I78" s="43">
        <v>45</v>
      </c>
      <c r="J78" s="43">
        <v>133</v>
      </c>
      <c r="K78" s="43">
        <v>20</v>
      </c>
      <c r="L78" s="43">
        <v>2943</v>
      </c>
      <c r="M78" s="53">
        <v>1604</v>
      </c>
      <c r="N78">
        <f>G78*82/F78</f>
        <v>35</v>
      </c>
      <c r="O78">
        <f>H78*82/F78</f>
        <v>22</v>
      </c>
      <c r="P78">
        <f>I78*82/F78</f>
        <v>45</v>
      </c>
      <c r="Q78">
        <f>J78*82/F78</f>
        <v>133</v>
      </c>
      <c r="R78">
        <f>K78*82/F78</f>
        <v>20</v>
      </c>
      <c r="S78">
        <f>L78*82/F78</f>
        <v>2943</v>
      </c>
      <c r="U78" s="10">
        <f>SUM(V78:X78)</f>
        <v>11.091030956195993</v>
      </c>
      <c r="V78">
        <f>N78/MAX(N:N)*OFF_D</f>
        <v>3.7951807228915664</v>
      </c>
      <c r="W78">
        <f>O78/MAX(O:O)*PUN_D</f>
        <v>0.27517198248905567</v>
      </c>
      <c r="X78">
        <f>SUM(Z78:AC78)</f>
        <v>7.0206782508153713</v>
      </c>
      <c r="Y78">
        <f>X78/DEF_D*10</f>
        <v>7.8007536120170791</v>
      </c>
      <c r="Z78">
        <f>(0.7*(HIT_D*DEF_D))+(P78/(MAX(P:P))*(0.3*(HIT_D*DEF_D)))</f>
        <v>1.3333797909407665</v>
      </c>
      <c r="AA78">
        <f>(0.7*(BkS_D*DEF_D))+(Q78/(MAX(Q:Q))*(0.3*(BkS_D*DEF_D)))</f>
        <v>2.0998827505142521</v>
      </c>
      <c r="AB78">
        <f>(0.7*(TkA_D*DEF_D))+(R78/(MAX(R:R))*(0.3*(TkA_D*DEF_D)))</f>
        <v>1.3783133526250517</v>
      </c>
      <c r="AC78">
        <f>(0.7*(SH_D*DEF_D))+(S78/(MAX(S:S))*(0.3*(SH_D*DEF_D)))</f>
        <v>2.2091023567353014</v>
      </c>
    </row>
    <row r="79" spans="1:29" x14ac:dyDescent="0.25">
      <c r="A79" s="9">
        <v>77</v>
      </c>
      <c r="B79" s="67" t="s">
        <v>88</v>
      </c>
      <c r="C79" s="40" t="s">
        <v>31</v>
      </c>
      <c r="D79" s="40" t="s">
        <v>273</v>
      </c>
      <c r="E79" s="40" t="s">
        <v>4</v>
      </c>
      <c r="F79" s="41">
        <v>59</v>
      </c>
      <c r="G79" s="41">
        <v>23</v>
      </c>
      <c r="H79" s="41">
        <v>20</v>
      </c>
      <c r="I79" s="41">
        <v>32</v>
      </c>
      <c r="J79" s="41">
        <v>91</v>
      </c>
      <c r="K79" s="41">
        <v>24</v>
      </c>
      <c r="L79" s="41">
        <v>5332</v>
      </c>
      <c r="M79" s="52">
        <v>1379</v>
      </c>
      <c r="N79">
        <f>G79*82/F79</f>
        <v>31.966101694915253</v>
      </c>
      <c r="O79">
        <f>H79*82/F79</f>
        <v>27.796610169491526</v>
      </c>
      <c r="P79">
        <f>I79*82/F79</f>
        <v>44.474576271186443</v>
      </c>
      <c r="Q79">
        <f>J79*82/F79</f>
        <v>126.47457627118644</v>
      </c>
      <c r="R79">
        <f>K79*82/F79</f>
        <v>33.355932203389834</v>
      </c>
      <c r="S79">
        <f>L79*82/F79</f>
        <v>7410.5762711864409</v>
      </c>
      <c r="U79" s="10">
        <f>SUM(V79:X79)</f>
        <v>11.090638820437842</v>
      </c>
      <c r="V79">
        <f>N79/MAX(N:N)*OFF_D</f>
        <v>3.4662037982438223</v>
      </c>
      <c r="W79">
        <f>O79/MAX(O:O)*PUN_D</f>
        <v>0.34767492394611038</v>
      </c>
      <c r="X79">
        <f>SUM(Z79:AC79)</f>
        <v>7.2767600982479097</v>
      </c>
      <c r="Y79">
        <f>X79/DEF_D*10</f>
        <v>8.0852889980532332</v>
      </c>
      <c r="Z79">
        <f>(0.7*(HIT_D*DEF_D))+(P79/(MAX(P:P))*(0.3*(HIT_D*DEF_D)))</f>
        <v>1.3325230024213075</v>
      </c>
      <c r="AA79">
        <f>(0.7*(BkS_D*DEF_D))+(Q79/(MAX(Q:Q))*(0.3*(BkS_D*DEF_D)))</f>
        <v>2.0803122319787626</v>
      </c>
      <c r="AB79">
        <f>(0.7*(TkA_D*DEF_D))+(R79/(MAX(R:R))*(0.3*(TkA_D*DEF_D)))</f>
        <v>1.4573226084458488</v>
      </c>
      <c r="AC79">
        <f>(0.7*(SH_D*DEF_D))+(S79/(MAX(S:S))*(0.3*(SH_D*DEF_D)))</f>
        <v>2.4066022554019906</v>
      </c>
    </row>
    <row r="80" spans="1:29" x14ac:dyDescent="0.25">
      <c r="A80" s="9">
        <v>78</v>
      </c>
      <c r="B80" s="68" t="s">
        <v>87</v>
      </c>
      <c r="C80" s="42" t="s">
        <v>37</v>
      </c>
      <c r="D80" s="42" t="s">
        <v>273</v>
      </c>
      <c r="E80" s="42" t="s">
        <v>4</v>
      </c>
      <c r="F80" s="43">
        <v>80</v>
      </c>
      <c r="G80" s="43">
        <v>25</v>
      </c>
      <c r="H80" s="43">
        <v>38</v>
      </c>
      <c r="I80" s="43">
        <v>124</v>
      </c>
      <c r="J80" s="43">
        <v>143</v>
      </c>
      <c r="K80" s="43">
        <v>31</v>
      </c>
      <c r="L80" s="43">
        <v>14866</v>
      </c>
      <c r="M80" s="53">
        <v>1745</v>
      </c>
      <c r="N80">
        <f>G80*82/F80</f>
        <v>25.625</v>
      </c>
      <c r="O80">
        <f>H80*82/F80</f>
        <v>38.950000000000003</v>
      </c>
      <c r="P80">
        <f>I80*82/F80</f>
        <v>127.1</v>
      </c>
      <c r="Q80">
        <f>J80*82/F80</f>
        <v>146.57499999999999</v>
      </c>
      <c r="R80">
        <f>K80*82/F80</f>
        <v>31.774999999999999</v>
      </c>
      <c r="S80">
        <f>L80*82/F80</f>
        <v>15237.65</v>
      </c>
      <c r="U80" s="10">
        <f>SUM(V80:X80)</f>
        <v>11.074233987458109</v>
      </c>
      <c r="V80">
        <f>N80/MAX(N:N)*OFF_D</f>
        <v>2.7786144578313254</v>
      </c>
      <c r="W80">
        <f>O80/MAX(O:O)*PUN_D</f>
        <v>0.48717948717948723</v>
      </c>
      <c r="X80">
        <f>SUM(Z80:AC80)</f>
        <v>7.8084400424472964</v>
      </c>
      <c r="Y80">
        <f>X80/DEF_D*10</f>
        <v>8.6760444916081063</v>
      </c>
      <c r="Z80">
        <f>(0.7*(HIT_D*DEF_D))+(P80/(MAX(P:P))*(0.3*(HIT_D*DEF_D)))</f>
        <v>1.4672571428571428</v>
      </c>
      <c r="AA80">
        <f>(0.7*(BkS_D*DEF_D))+(Q80/(MAX(Q:Q))*(0.3*(BkS_D*DEF_D)))</f>
        <v>2.1405957831325302</v>
      </c>
      <c r="AB80">
        <f>(0.7*(TkA_D*DEF_D))+(R80/(MAX(R:R))*(0.3*(TkA_D*DEF_D)))</f>
        <v>1.4479703389830509</v>
      </c>
      <c r="AC80">
        <f>(0.7*(SH_D*DEF_D))+(S80/(MAX(S:S))*(0.3*(SH_D*DEF_D)))</f>
        <v>2.7526167774745725</v>
      </c>
    </row>
    <row r="81" spans="1:29" x14ac:dyDescent="0.25">
      <c r="A81" s="9">
        <v>79</v>
      </c>
      <c r="B81" s="67" t="s">
        <v>547</v>
      </c>
      <c r="C81" s="40" t="s">
        <v>451</v>
      </c>
      <c r="D81" s="40" t="s">
        <v>273</v>
      </c>
      <c r="E81" s="40" t="s">
        <v>4</v>
      </c>
      <c r="F81" s="41">
        <v>82</v>
      </c>
      <c r="G81" s="41">
        <v>25</v>
      </c>
      <c r="H81" s="41">
        <v>16</v>
      </c>
      <c r="I81" s="41">
        <v>67</v>
      </c>
      <c r="J81" s="41">
        <v>208</v>
      </c>
      <c r="K81" s="41">
        <v>40</v>
      </c>
      <c r="L81" s="41">
        <v>20155</v>
      </c>
      <c r="M81" s="52">
        <v>1708</v>
      </c>
      <c r="N81">
        <f>G81*82/F81</f>
        <v>25</v>
      </c>
      <c r="O81">
        <f>H81*82/F81</f>
        <v>16</v>
      </c>
      <c r="P81">
        <f>I81*82/F81</f>
        <v>67</v>
      </c>
      <c r="Q81">
        <f>J81*82/F81</f>
        <v>208</v>
      </c>
      <c r="R81">
        <f>K81*82/F81</f>
        <v>40</v>
      </c>
      <c r="S81">
        <f>L81*82/F81</f>
        <v>20155</v>
      </c>
      <c r="U81" s="10">
        <f>SUM(V81:X81)</f>
        <v>11.071666144701826</v>
      </c>
      <c r="V81">
        <f>N81/MAX(N:N)*OFF_D</f>
        <v>2.7108433734939763</v>
      </c>
      <c r="W81">
        <f>O81/MAX(O:O)*PUN_D</f>
        <v>0.20012507817385866</v>
      </c>
      <c r="X81">
        <f>SUM(Z81:AC81)</f>
        <v>8.1606976930339918</v>
      </c>
      <c r="Y81">
        <f>X81/DEF_D*10</f>
        <v>9.0674418811488806</v>
      </c>
      <c r="Z81">
        <f>(0.7*(HIT_D*DEF_D))+(P81/(MAX(P:P))*(0.3*(HIT_D*DEF_D)))</f>
        <v>1.3692543554006968</v>
      </c>
      <c r="AA81">
        <f>(0.7*(BkS_D*DEF_D))+(Q81/(MAX(Q:Q))*(0.3*(BkS_D*DEF_D)))</f>
        <v>2.3248166323831914</v>
      </c>
      <c r="AB81">
        <f>(0.7*(TkA_D*DEF_D))+(R81/(MAX(R:R))*(0.3*(TkA_D*DEF_D)))</f>
        <v>1.4966267052501034</v>
      </c>
      <c r="AC81">
        <f>(0.7*(SH_D*DEF_D))+(S81/(MAX(S:S))*(0.3*(SH_D*DEF_D)))</f>
        <v>2.97</v>
      </c>
    </row>
    <row r="82" spans="1:29" x14ac:dyDescent="0.25">
      <c r="A82" s="9">
        <v>80</v>
      </c>
      <c r="B82" s="67" t="s">
        <v>606</v>
      </c>
      <c r="C82" s="40" t="s">
        <v>451</v>
      </c>
      <c r="D82" s="40" t="s">
        <v>273</v>
      </c>
      <c r="E82" s="40" t="s">
        <v>4</v>
      </c>
      <c r="F82" s="41">
        <v>65</v>
      </c>
      <c r="G82" s="41">
        <v>19</v>
      </c>
      <c r="H82" s="41">
        <v>52</v>
      </c>
      <c r="I82" s="41">
        <v>83</v>
      </c>
      <c r="J82" s="41">
        <v>116</v>
      </c>
      <c r="K82" s="41">
        <v>17</v>
      </c>
      <c r="L82" s="41">
        <v>10776</v>
      </c>
      <c r="M82" s="52">
        <v>1406</v>
      </c>
      <c r="N82">
        <f>G82*82/F82</f>
        <v>23.969230769230769</v>
      </c>
      <c r="O82">
        <f>H82*82/F82</f>
        <v>65.599999999999994</v>
      </c>
      <c r="P82">
        <f>I82*82/F82</f>
        <v>104.70769230769231</v>
      </c>
      <c r="Q82">
        <f>J82*82/F82</f>
        <v>146.33846153846153</v>
      </c>
      <c r="R82">
        <f>K82*82/F82</f>
        <v>21.446153846153845</v>
      </c>
      <c r="S82">
        <f>L82*82/F82</f>
        <v>13594.338461538462</v>
      </c>
      <c r="U82" s="10">
        <f>SUM(V82:X82)</f>
        <v>11.057053846947886</v>
      </c>
      <c r="V82">
        <f>N82/MAX(N:N)*OFF_D</f>
        <v>2.599073215940686</v>
      </c>
      <c r="W82">
        <f>O82/MAX(O:O)*PUN_D</f>
        <v>0.82051282051282037</v>
      </c>
      <c r="X82">
        <f>SUM(Z82:AC82)</f>
        <v>7.6374678104943801</v>
      </c>
      <c r="Y82">
        <f>X82/DEF_D*10</f>
        <v>8.4860753449937558</v>
      </c>
      <c r="Z82">
        <f>(0.7*(HIT_D*DEF_D))+(P82/(MAX(P:P))*(0.3*(HIT_D*DEF_D)))</f>
        <v>1.4307428571428571</v>
      </c>
      <c r="AA82">
        <f>(0.7*(BkS_D*DEF_D))+(Q82/(MAX(Q:Q))*(0.3*(BkS_D*DEF_D)))</f>
        <v>2.1398863762743279</v>
      </c>
      <c r="AB82">
        <f>(0.7*(TkA_D*DEF_D))+(R82/(MAX(R:R))*(0.3*(TkA_D*DEF_D)))</f>
        <v>1.3868683181225554</v>
      </c>
      <c r="AC82">
        <f>(0.7*(SH_D*DEF_D))+(S82/(MAX(S:S))*(0.3*(SH_D*DEF_D)))</f>
        <v>2.6799702589546404</v>
      </c>
    </row>
    <row r="83" spans="1:29" x14ac:dyDescent="0.25">
      <c r="A83" s="9">
        <v>81</v>
      </c>
      <c r="B83" s="68" t="s">
        <v>539</v>
      </c>
      <c r="C83" s="42" t="s">
        <v>451</v>
      </c>
      <c r="D83" s="42" t="s">
        <v>273</v>
      </c>
      <c r="E83" s="42" t="s">
        <v>4</v>
      </c>
      <c r="F83" s="43">
        <v>74</v>
      </c>
      <c r="G83" s="43">
        <v>26</v>
      </c>
      <c r="H83" s="43">
        <v>18</v>
      </c>
      <c r="I83" s="43">
        <v>120</v>
      </c>
      <c r="J83" s="43">
        <v>142</v>
      </c>
      <c r="K83" s="43">
        <v>20</v>
      </c>
      <c r="L83" s="43">
        <v>11078</v>
      </c>
      <c r="M83" s="53">
        <v>1670</v>
      </c>
      <c r="N83">
        <f>G83*82/F83</f>
        <v>28.810810810810811</v>
      </c>
      <c r="O83">
        <f>H83*82/F83</f>
        <v>19.945945945945947</v>
      </c>
      <c r="P83">
        <f>I83*82/F83</f>
        <v>132.97297297297297</v>
      </c>
      <c r="Q83">
        <f>J83*82/F83</f>
        <v>157.35135135135135</v>
      </c>
      <c r="R83">
        <f>K83*82/F83</f>
        <v>22.162162162162161</v>
      </c>
      <c r="S83">
        <f>L83*82/F83</f>
        <v>12275.621621621622</v>
      </c>
      <c r="U83" s="10">
        <f>SUM(V83:X83)</f>
        <v>11.036070597282004</v>
      </c>
      <c r="V83">
        <f>N83/MAX(N:N)*OFF_D</f>
        <v>3.1240638228590036</v>
      </c>
      <c r="W83">
        <f>O83/MAX(O:O)*PUN_D</f>
        <v>0.24948024948024949</v>
      </c>
      <c r="X83">
        <f>SUM(Z83:AC83)</f>
        <v>7.6625265249427503</v>
      </c>
      <c r="Y83">
        <f>X83/DEF_D*10</f>
        <v>8.5139183610474998</v>
      </c>
      <c r="Z83">
        <f>(0.7*(HIT_D*DEF_D))+(P83/(MAX(P:P))*(0.3*(HIT_D*DEF_D)))</f>
        <v>1.4768339768339769</v>
      </c>
      <c r="AA83">
        <f>(0.7*(BkS_D*DEF_D))+(Q83/(MAX(Q:Q))*(0.3*(BkS_D*DEF_D)))</f>
        <v>2.1729153370237708</v>
      </c>
      <c r="AB83">
        <f>(0.7*(TkA_D*DEF_D))+(R83/(MAX(R:R))*(0.3*(TkA_D*DEF_D)))</f>
        <v>1.3911039853412734</v>
      </c>
      <c r="AC83">
        <f>(0.7*(SH_D*DEF_D))+(S83/(MAX(S:S))*(0.3*(SH_D*DEF_D)))</f>
        <v>2.6216732257437294</v>
      </c>
    </row>
    <row r="84" spans="1:29" x14ac:dyDescent="0.25">
      <c r="A84" s="9">
        <v>82</v>
      </c>
      <c r="B84" s="68" t="s">
        <v>593</v>
      </c>
      <c r="C84" s="42" t="s">
        <v>451</v>
      </c>
      <c r="D84" s="42" t="s">
        <v>273</v>
      </c>
      <c r="E84" s="42" t="s">
        <v>4</v>
      </c>
      <c r="F84" s="43">
        <v>77</v>
      </c>
      <c r="G84" s="43">
        <v>20</v>
      </c>
      <c r="H84" s="43">
        <v>63</v>
      </c>
      <c r="I84" s="43">
        <v>255</v>
      </c>
      <c r="J84" s="43">
        <v>133</v>
      </c>
      <c r="K84" s="43">
        <v>23</v>
      </c>
      <c r="L84" s="43">
        <v>12126</v>
      </c>
      <c r="M84" s="53">
        <v>1376</v>
      </c>
      <c r="N84">
        <f>G84*82/F84</f>
        <v>21.2987012987013</v>
      </c>
      <c r="O84">
        <f>H84*82/F84</f>
        <v>67.090909090909093</v>
      </c>
      <c r="P84">
        <f>I84*82/F84</f>
        <v>271.55844155844159</v>
      </c>
      <c r="Q84">
        <f>J84*82/F84</f>
        <v>141.63636363636363</v>
      </c>
      <c r="R84">
        <f>K84*82/F84</f>
        <v>24.493506493506494</v>
      </c>
      <c r="S84">
        <f>L84*82/F84</f>
        <v>12913.402597402597</v>
      </c>
      <c r="U84" s="10">
        <f>SUM(V84:X84)</f>
        <v>11.032026138611782</v>
      </c>
      <c r="V84">
        <f>N84/MAX(N:N)*OFF_D</f>
        <v>2.3094977311844782</v>
      </c>
      <c r="W84">
        <f>O84/MAX(O:O)*PUN_D</f>
        <v>0.83916083916083917</v>
      </c>
      <c r="X84">
        <f>SUM(Z84:AC84)</f>
        <v>7.8833675682664648</v>
      </c>
      <c r="Y84">
        <f>X84/DEF_D*10</f>
        <v>8.7592972980738502</v>
      </c>
      <c r="Z84">
        <f>(0.7*(HIT_D*DEF_D))+(P84/(MAX(P:P))*(0.3*(HIT_D*DEF_D)))</f>
        <v>1.7028200371057516</v>
      </c>
      <c r="AA84">
        <f>(0.7*(BkS_D*DEF_D))+(Q84/(MAX(Q:Q))*(0.3*(BkS_D*DEF_D)))</f>
        <v>2.1257842278203722</v>
      </c>
      <c r="AB84">
        <f>(0.7*(TkA_D*DEF_D))+(R84/(MAX(R:R))*(0.3*(TkA_D*DEF_D)))</f>
        <v>1.4048954435395113</v>
      </c>
      <c r="AC84">
        <f>(0.7*(SH_D*DEF_D))+(S84/(MAX(S:S))*(0.3*(SH_D*DEF_D)))</f>
        <v>2.6498678598008296</v>
      </c>
    </row>
    <row r="85" spans="1:29" x14ac:dyDescent="0.25">
      <c r="A85" s="9">
        <v>83</v>
      </c>
      <c r="B85" s="68" t="s">
        <v>520</v>
      </c>
      <c r="C85" s="42" t="s">
        <v>451</v>
      </c>
      <c r="D85" s="42" t="s">
        <v>273</v>
      </c>
      <c r="E85" s="42" t="s">
        <v>4</v>
      </c>
      <c r="F85" s="43">
        <v>82</v>
      </c>
      <c r="G85" s="43">
        <v>29</v>
      </c>
      <c r="H85" s="43">
        <v>33</v>
      </c>
      <c r="I85" s="43">
        <v>137</v>
      </c>
      <c r="J85" s="43">
        <v>103</v>
      </c>
      <c r="K85" s="43">
        <v>53</v>
      </c>
      <c r="L85" s="43">
        <v>6751</v>
      </c>
      <c r="M85" s="53">
        <v>1774</v>
      </c>
      <c r="N85">
        <f>G85*82/F85</f>
        <v>29</v>
      </c>
      <c r="O85">
        <f>H85*82/F85</f>
        <v>33</v>
      </c>
      <c r="P85">
        <f>I85*82/F85</f>
        <v>137</v>
      </c>
      <c r="Q85">
        <f>J85*82/F85</f>
        <v>103</v>
      </c>
      <c r="R85">
        <f>K85*82/F85</f>
        <v>53</v>
      </c>
      <c r="S85">
        <f>L85*82/F85</f>
        <v>6751</v>
      </c>
      <c r="U85" s="10">
        <f>SUM(V85:X85)</f>
        <v>11.001620674235518</v>
      </c>
      <c r="V85">
        <f>N85/MAX(N:N)*OFF_D</f>
        <v>3.1445783132530121</v>
      </c>
      <c r="W85">
        <f>O85/MAX(O:O)*PUN_D</f>
        <v>0.41275797373358347</v>
      </c>
      <c r="X85">
        <f>SUM(Z85:AC85)</f>
        <v>7.4442843872489224</v>
      </c>
      <c r="Y85">
        <f>X85/DEF_D*10</f>
        <v>8.2714270969432473</v>
      </c>
      <c r="Z85">
        <f>(0.7*(HIT_D*DEF_D))+(P85/(MAX(P:P))*(0.3*(HIT_D*DEF_D)))</f>
        <v>1.4834006968641116</v>
      </c>
      <c r="AA85">
        <f>(0.7*(BkS_D*DEF_D))+(Q85/(MAX(Q:Q))*(0.3*(BkS_D*DEF_D)))</f>
        <v>2.0099091977666763</v>
      </c>
      <c r="AB85">
        <f>(0.7*(TkA_D*DEF_D))+(R85/(MAX(R:R))*(0.3*(TkA_D*DEF_D)))</f>
        <v>1.573530384456387</v>
      </c>
      <c r="AC85">
        <f>(0.7*(SH_D*DEF_D))+(S85/(MAX(S:S))*(0.3*(SH_D*DEF_D)))</f>
        <v>2.3774441081617468</v>
      </c>
    </row>
    <row r="86" spans="1:29" x14ac:dyDescent="0.25">
      <c r="A86" s="9">
        <v>84</v>
      </c>
      <c r="B86" s="68" t="s">
        <v>344</v>
      </c>
      <c r="C86" s="42" t="s">
        <v>37</v>
      </c>
      <c r="D86" s="42" t="s">
        <v>273</v>
      </c>
      <c r="E86" s="42" t="s">
        <v>4</v>
      </c>
      <c r="F86" s="43">
        <v>53</v>
      </c>
      <c r="G86" s="43">
        <v>20</v>
      </c>
      <c r="H86" s="43">
        <v>28</v>
      </c>
      <c r="I86" s="43">
        <v>74</v>
      </c>
      <c r="J86" s="43">
        <v>77</v>
      </c>
      <c r="K86" s="43">
        <v>20</v>
      </c>
      <c r="L86" s="43">
        <v>162</v>
      </c>
      <c r="M86" s="53">
        <v>1074</v>
      </c>
      <c r="N86">
        <f>G86*82/F86</f>
        <v>30.943396226415093</v>
      </c>
      <c r="O86">
        <f>H86*82/F86</f>
        <v>43.320754716981135</v>
      </c>
      <c r="P86">
        <f>I86*82/F86</f>
        <v>114.49056603773585</v>
      </c>
      <c r="Q86">
        <f>J86*82/F86</f>
        <v>119.13207547169812</v>
      </c>
      <c r="R86">
        <f>K86*82/F86</f>
        <v>30.943396226415093</v>
      </c>
      <c r="S86">
        <f>L86*82/F86</f>
        <v>250.64150943396226</v>
      </c>
      <c r="U86" s="10">
        <f>SUM(V86:X86)</f>
        <v>10.935273788998455</v>
      </c>
      <c r="V86">
        <f>N86/MAX(N:N)*OFF_D</f>
        <v>3.3553080245510341</v>
      </c>
      <c r="W86">
        <f>O86/MAX(O:O)*PUN_D</f>
        <v>0.54184808901790038</v>
      </c>
      <c r="X86">
        <f>SUM(Z86:AC86)</f>
        <v>7.0381176754295209</v>
      </c>
      <c r="Y86">
        <f>X86/DEF_D*10</f>
        <v>7.8201307504772455</v>
      </c>
      <c r="Z86">
        <f>(0.7*(HIT_D*DEF_D))+(P86/(MAX(P:P))*(0.3*(HIT_D*DEF_D)))</f>
        <v>1.4466954177897575</v>
      </c>
      <c r="AA86">
        <f>(0.7*(BkS_D*DEF_D))+(Q86/(MAX(Q:Q))*(0.3*(BkS_D*DEF_D)))</f>
        <v>2.0582912025460334</v>
      </c>
      <c r="AB86">
        <f>(0.7*(TkA_D*DEF_D))+(R86/(MAX(R:R))*(0.3*(TkA_D*DEF_D)))</f>
        <v>1.4430508474576271</v>
      </c>
      <c r="AC86">
        <f>(0.7*(SH_D*DEF_D))+(S86/(MAX(S:S))*(0.3*(SH_D*DEF_D)))</f>
        <v>2.0900802076361034</v>
      </c>
    </row>
    <row r="87" spans="1:29" x14ac:dyDescent="0.25">
      <c r="A87" s="9">
        <v>85</v>
      </c>
      <c r="B87" s="68" t="s">
        <v>148</v>
      </c>
      <c r="C87" s="42" t="s">
        <v>33</v>
      </c>
      <c r="D87" s="42" t="s">
        <v>273</v>
      </c>
      <c r="E87" s="42" t="s">
        <v>4</v>
      </c>
      <c r="F87" s="43">
        <v>50</v>
      </c>
      <c r="G87" s="43">
        <v>17</v>
      </c>
      <c r="H87" s="43">
        <v>22</v>
      </c>
      <c r="I87" s="43">
        <v>68</v>
      </c>
      <c r="J87" s="43">
        <v>77</v>
      </c>
      <c r="K87" s="43">
        <v>16</v>
      </c>
      <c r="L87" s="43">
        <v>5727</v>
      </c>
      <c r="M87" s="53">
        <v>1086</v>
      </c>
      <c r="N87">
        <f>G87*82/F87</f>
        <v>27.88</v>
      </c>
      <c r="O87">
        <f>H87*82/F87</f>
        <v>36.08</v>
      </c>
      <c r="P87">
        <f>I87*82/F87</f>
        <v>111.52</v>
      </c>
      <c r="Q87">
        <f>J87*82/F87</f>
        <v>126.28</v>
      </c>
      <c r="R87">
        <f>K87*82/F87</f>
        <v>26.24</v>
      </c>
      <c r="S87">
        <f>L87*82/F87</f>
        <v>9392.2800000000007</v>
      </c>
      <c r="U87" s="10">
        <f>SUM(V87:X87)</f>
        <v>10.905430013686459</v>
      </c>
      <c r="V87">
        <f>N87/MAX(N:N)*OFF_D</f>
        <v>3.0231325301204817</v>
      </c>
      <c r="W87">
        <f>O87/MAX(O:O)*PUN_D</f>
        <v>0.45128205128205123</v>
      </c>
      <c r="X87">
        <f>SUM(Z87:AC87)</f>
        <v>7.4310154322839264</v>
      </c>
      <c r="Y87">
        <f>X87/DEF_D*10</f>
        <v>8.2566838136488077</v>
      </c>
      <c r="Z87">
        <f>(0.7*(HIT_D*DEF_D))+(P87/(MAX(P:P))*(0.3*(HIT_D*DEF_D)))</f>
        <v>1.4418514285714286</v>
      </c>
      <c r="AA87">
        <f>(0.7*(BkS_D*DEF_D))+(Q87/(MAX(Q:Q))*(0.3*(BkS_D*DEF_D)))</f>
        <v>2.0797286746987953</v>
      </c>
      <c r="AB87">
        <f>(0.7*(TkA_D*DEF_D))+(R87/(MAX(R:R))*(0.3*(TkA_D*DEF_D)))</f>
        <v>1.4152271186440677</v>
      </c>
      <c r="AC87">
        <f>(0.7*(SH_D*DEF_D))+(S87/(MAX(S:S))*(0.3*(SH_D*DEF_D)))</f>
        <v>2.4942082103696355</v>
      </c>
    </row>
    <row r="88" spans="1:29" x14ac:dyDescent="0.25">
      <c r="A88" s="9">
        <v>86</v>
      </c>
      <c r="B88" s="67" t="s">
        <v>230</v>
      </c>
      <c r="C88" s="40" t="s">
        <v>35</v>
      </c>
      <c r="D88" s="40" t="s">
        <v>273</v>
      </c>
      <c r="E88" s="40" t="s">
        <v>4</v>
      </c>
      <c r="F88" s="41">
        <v>82</v>
      </c>
      <c r="G88" s="41">
        <v>26</v>
      </c>
      <c r="H88" s="41">
        <v>32</v>
      </c>
      <c r="I88" s="41">
        <v>123</v>
      </c>
      <c r="J88" s="41">
        <v>149</v>
      </c>
      <c r="K88" s="41">
        <v>16</v>
      </c>
      <c r="L88" s="41">
        <v>14293</v>
      </c>
      <c r="M88" s="52">
        <v>2059</v>
      </c>
      <c r="N88">
        <f>G88*82/F88</f>
        <v>26</v>
      </c>
      <c r="O88">
        <f>H88*82/F88</f>
        <v>32</v>
      </c>
      <c r="P88">
        <f>I88*82/F88</f>
        <v>123</v>
      </c>
      <c r="Q88">
        <f>J88*82/F88</f>
        <v>149</v>
      </c>
      <c r="R88">
        <f>K88*82/F88</f>
        <v>16</v>
      </c>
      <c r="S88">
        <f>L88*82/F88</f>
        <v>14293</v>
      </c>
      <c r="U88" s="10">
        <f>SUM(V88:X88)</f>
        <v>10.893474284720236</v>
      </c>
      <c r="V88">
        <f>N88/MAX(N:N)*OFF_D</f>
        <v>2.8192771084337349</v>
      </c>
      <c r="W88">
        <f>O88/MAX(O:O)*PUN_D</f>
        <v>0.40025015634771732</v>
      </c>
      <c r="X88">
        <f>SUM(Z88:AC88)</f>
        <v>7.673947019938784</v>
      </c>
      <c r="Y88">
        <f>X88/DEF_D*10</f>
        <v>8.5266077999319823</v>
      </c>
      <c r="Z88">
        <f>(0.7*(HIT_D*DEF_D))+(P88/(MAX(P:P))*(0.3*(HIT_D*DEF_D)))</f>
        <v>1.4605714285714286</v>
      </c>
      <c r="AA88">
        <f>(0.7*(BkS_D*DEF_D))+(Q88/(MAX(Q:Q))*(0.3*(BkS_D*DEF_D)))</f>
        <v>2.1478686453129594</v>
      </c>
      <c r="AB88">
        <f>(0.7*(TkA_D*DEF_D))+(R88/(MAX(R:R))*(0.3*(TkA_D*DEF_D)))</f>
        <v>1.3546506821000412</v>
      </c>
      <c r="AC88">
        <f>(0.7*(SH_D*DEF_D))+(S88/(MAX(S:S))*(0.3*(SH_D*DEF_D)))</f>
        <v>2.7108562639543541</v>
      </c>
    </row>
    <row r="89" spans="1:29" x14ac:dyDescent="0.25">
      <c r="A89" s="9">
        <v>87</v>
      </c>
      <c r="B89" s="67" t="s">
        <v>369</v>
      </c>
      <c r="C89" s="40" t="s">
        <v>41</v>
      </c>
      <c r="D89" s="40" t="s">
        <v>273</v>
      </c>
      <c r="E89" s="40" t="s">
        <v>4</v>
      </c>
      <c r="F89" s="41">
        <v>82</v>
      </c>
      <c r="G89" s="41">
        <v>33</v>
      </c>
      <c r="H89" s="41">
        <v>16</v>
      </c>
      <c r="I89" s="41">
        <v>34</v>
      </c>
      <c r="J89" s="41">
        <v>71</v>
      </c>
      <c r="K89" s="41">
        <v>35</v>
      </c>
      <c r="L89" s="41">
        <v>6829</v>
      </c>
      <c r="M89" s="52">
        <v>1895</v>
      </c>
      <c r="N89">
        <f>G89*82/F89</f>
        <v>33</v>
      </c>
      <c r="O89">
        <f>H89*82/F89</f>
        <v>16</v>
      </c>
      <c r="P89">
        <f>I89*82/F89</f>
        <v>34</v>
      </c>
      <c r="Q89">
        <f>J89*82/F89</f>
        <v>71</v>
      </c>
      <c r="R89">
        <f>K89*82/F89</f>
        <v>35</v>
      </c>
      <c r="S89">
        <f>L89*82/F89</f>
        <v>6829</v>
      </c>
      <c r="U89" s="10">
        <f>SUM(V89:X89)</f>
        <v>10.855758899952667</v>
      </c>
      <c r="V89">
        <f>N89/MAX(N:N)*OFF_D</f>
        <v>3.5783132530120483</v>
      </c>
      <c r="W89">
        <f>O89/MAX(O:O)*PUN_D</f>
        <v>0.20012507817385866</v>
      </c>
      <c r="X89">
        <f>SUM(Z89:AC89)</f>
        <v>7.0773205687667602</v>
      </c>
      <c r="Y89">
        <f>X89/DEF_D*10</f>
        <v>7.8636895208519553</v>
      </c>
      <c r="Z89">
        <f>(0.7*(HIT_D*DEF_D))+(P89/(MAX(P:P))*(0.3*(HIT_D*DEF_D)))</f>
        <v>1.3154425087108015</v>
      </c>
      <c r="AA89">
        <f>(0.7*(BkS_D*DEF_D))+(Q89/(MAX(Q:Q))*(0.3*(BkS_D*DEF_D)))</f>
        <v>1.9139374081692624</v>
      </c>
      <c r="AB89">
        <f>(0.7*(TkA_D*DEF_D))+(R89/(MAX(R:R))*(0.3*(TkA_D*DEF_D)))</f>
        <v>1.4670483670938403</v>
      </c>
      <c r="AC89">
        <f>(0.7*(SH_D*DEF_D))+(S89/(MAX(S:S))*(0.3*(SH_D*DEF_D)))</f>
        <v>2.3808922847928558</v>
      </c>
    </row>
    <row r="90" spans="1:29" x14ac:dyDescent="0.25">
      <c r="A90" s="9">
        <v>88</v>
      </c>
      <c r="B90" s="67" t="s">
        <v>82</v>
      </c>
      <c r="C90" s="40" t="s">
        <v>41</v>
      </c>
      <c r="D90" s="40" t="s">
        <v>273</v>
      </c>
      <c r="E90" s="40" t="s">
        <v>4</v>
      </c>
      <c r="F90" s="41">
        <v>73</v>
      </c>
      <c r="G90" s="41">
        <v>28</v>
      </c>
      <c r="H90" s="41">
        <v>20</v>
      </c>
      <c r="I90" s="41">
        <v>73</v>
      </c>
      <c r="J90" s="41">
        <v>104</v>
      </c>
      <c r="K90" s="41">
        <v>39</v>
      </c>
      <c r="L90" s="41">
        <v>1904</v>
      </c>
      <c r="M90" s="52">
        <v>1383</v>
      </c>
      <c r="N90">
        <f>G90*82/F90</f>
        <v>31.452054794520549</v>
      </c>
      <c r="O90">
        <f>H90*82/F90</f>
        <v>22.465753424657535</v>
      </c>
      <c r="P90">
        <f>I90*82/F90</f>
        <v>82</v>
      </c>
      <c r="Q90">
        <f>J90*82/F90</f>
        <v>116.82191780821918</v>
      </c>
      <c r="R90">
        <f>K90*82/F90</f>
        <v>43.80821917808219</v>
      </c>
      <c r="S90">
        <f>L90*82/F90</f>
        <v>2138.7397260273974</v>
      </c>
      <c r="U90" s="10">
        <f>SUM(V90:X90)</f>
        <v>10.829241337158781</v>
      </c>
      <c r="V90">
        <f>N90/MAX(N:N)*OFF_D</f>
        <v>3.4104637728998184</v>
      </c>
      <c r="W90">
        <f>O90/MAX(O:O)*PUN_D</f>
        <v>0.28099754127151388</v>
      </c>
      <c r="X90">
        <f>SUM(Z90:AC90)</f>
        <v>7.1377800229874486</v>
      </c>
      <c r="Y90">
        <f>X90/DEF_D*10</f>
        <v>7.9308666922082764</v>
      </c>
      <c r="Z90">
        <f>(0.7*(HIT_D*DEF_D))+(P90/(MAX(P:P))*(0.3*(HIT_D*DEF_D)))</f>
        <v>1.3937142857142857</v>
      </c>
      <c r="AA90">
        <f>(0.7*(BkS_D*DEF_D))+(Q90/(MAX(Q:Q))*(0.3*(BkS_D*DEF_D)))</f>
        <v>2.0513627661330252</v>
      </c>
      <c r="AB90">
        <f>(0.7*(TkA_D*DEF_D))+(R90/(MAX(R:R))*(0.3*(TkA_D*DEF_D)))</f>
        <v>1.5191548641745996</v>
      </c>
      <c r="AC90">
        <f>(0.7*(SH_D*DEF_D))+(S90/(MAX(S:S))*(0.3*(SH_D*DEF_D)))</f>
        <v>2.173548106965538</v>
      </c>
    </row>
    <row r="91" spans="1:29" x14ac:dyDescent="0.25">
      <c r="A91" s="9">
        <v>89</v>
      </c>
      <c r="B91" s="68" t="s">
        <v>214</v>
      </c>
      <c r="C91" s="42" t="s">
        <v>31</v>
      </c>
      <c r="D91" s="42" t="s">
        <v>273</v>
      </c>
      <c r="E91" s="42" t="s">
        <v>4</v>
      </c>
      <c r="F91" s="43">
        <v>80</v>
      </c>
      <c r="G91" s="43">
        <v>28</v>
      </c>
      <c r="H91" s="43">
        <v>15</v>
      </c>
      <c r="I91" s="43">
        <v>127</v>
      </c>
      <c r="J91" s="43">
        <v>157</v>
      </c>
      <c r="K91" s="43">
        <v>33</v>
      </c>
      <c r="L91" s="43">
        <v>6776</v>
      </c>
      <c r="M91" s="53">
        <v>1823</v>
      </c>
      <c r="N91">
        <f>G91*82/F91</f>
        <v>28.7</v>
      </c>
      <c r="O91">
        <f>H91*82/F91</f>
        <v>15.375</v>
      </c>
      <c r="P91">
        <f>I91*82/F91</f>
        <v>130.17500000000001</v>
      </c>
      <c r="Q91">
        <f>J91*82/F91</f>
        <v>160.92500000000001</v>
      </c>
      <c r="R91">
        <f>K91*82/F91</f>
        <v>33.825000000000003</v>
      </c>
      <c r="S91">
        <f>L91*82/F91</f>
        <v>6945.4</v>
      </c>
      <c r="U91" s="10">
        <f>SUM(V91:X91)</f>
        <v>10.806395929111339</v>
      </c>
      <c r="V91">
        <f>N91/MAX(N:N)*OFF_D</f>
        <v>3.1120481927710846</v>
      </c>
      <c r="W91">
        <f>O91/MAX(O:O)*PUN_D</f>
        <v>0.19230769230769229</v>
      </c>
      <c r="X91">
        <f>SUM(Z91:AC91)</f>
        <v>7.5020400440325634</v>
      </c>
      <c r="Y91">
        <f>X91/DEF_D*10</f>
        <v>8.3356000489250697</v>
      </c>
      <c r="Z91">
        <f>(0.7*(HIT_D*DEF_D))+(P91/(MAX(P:P))*(0.3*(HIT_D*DEF_D)))</f>
        <v>1.4722714285714287</v>
      </c>
      <c r="AA91">
        <f>(0.7*(BkS_D*DEF_D))+(Q91/(MAX(Q:Q))*(0.3*(BkS_D*DEF_D)))</f>
        <v>2.1836331325301206</v>
      </c>
      <c r="AB91">
        <f>(0.7*(TkA_D*DEF_D))+(R91/(MAX(R:R))*(0.3*(TkA_D*DEF_D)))</f>
        <v>1.4600974576271186</v>
      </c>
      <c r="AC91">
        <f>(0.7*(SH_D*DEF_D))+(S91/(MAX(S:S))*(0.3*(SH_D*DEF_D)))</f>
        <v>2.3860380253038951</v>
      </c>
    </row>
    <row r="92" spans="1:29" x14ac:dyDescent="0.25">
      <c r="A92" s="9">
        <v>90</v>
      </c>
      <c r="B92" s="68" t="s">
        <v>98</v>
      </c>
      <c r="C92" s="42" t="s">
        <v>41</v>
      </c>
      <c r="D92" s="42" t="s">
        <v>273</v>
      </c>
      <c r="E92" s="42" t="s">
        <v>4</v>
      </c>
      <c r="F92" s="43">
        <v>69</v>
      </c>
      <c r="G92" s="43">
        <v>19</v>
      </c>
      <c r="H92" s="43">
        <v>33</v>
      </c>
      <c r="I92" s="43">
        <v>44</v>
      </c>
      <c r="J92" s="43">
        <v>167</v>
      </c>
      <c r="K92" s="43">
        <v>37</v>
      </c>
      <c r="L92" s="43">
        <v>11819</v>
      </c>
      <c r="M92" s="53">
        <v>1440</v>
      </c>
      <c r="N92">
        <f>G92*82/F92</f>
        <v>22.579710144927535</v>
      </c>
      <c r="O92">
        <f>H92*82/F92</f>
        <v>39.217391304347828</v>
      </c>
      <c r="P92">
        <f>I92*82/F92</f>
        <v>52.289855072463766</v>
      </c>
      <c r="Q92">
        <f>J92*82/F92</f>
        <v>198.46376811594203</v>
      </c>
      <c r="R92">
        <f>K92*82/F92</f>
        <v>43.971014492753625</v>
      </c>
      <c r="S92">
        <f>L92*82/F92</f>
        <v>14045.768115942028</v>
      </c>
      <c r="U92" s="10">
        <f>SUM(V92:X92)</f>
        <v>10.800454392151602</v>
      </c>
      <c r="V92">
        <f>N92/MAX(N:N)*OFF_D</f>
        <v>2.4484023048716601</v>
      </c>
      <c r="W92">
        <f>O92/MAX(O:O)*PUN_D</f>
        <v>0.49052396878483834</v>
      </c>
      <c r="X92">
        <f>SUM(Z92:AC92)</f>
        <v>7.8615281184951034</v>
      </c>
      <c r="Y92">
        <f>X92/DEF_D*10</f>
        <v>8.7350312427723367</v>
      </c>
      <c r="Z92">
        <f>(0.7*(HIT_D*DEF_D))+(P92/(MAX(P:P))*(0.3*(HIT_D*DEF_D)))</f>
        <v>1.3452670807453417</v>
      </c>
      <c r="AA92">
        <f>(0.7*(BkS_D*DEF_D))+(Q92/(MAX(Q:Q))*(0.3*(BkS_D*DEF_D)))</f>
        <v>2.2962163436354111</v>
      </c>
      <c r="AB92">
        <f>(0.7*(TkA_D*DEF_D))+(R92/(MAX(R:R))*(0.3*(TkA_D*DEF_D)))</f>
        <v>1.520117907148121</v>
      </c>
      <c r="AC92">
        <f>(0.7*(SH_D*DEF_D))+(S92/(MAX(S:S))*(0.3*(SH_D*DEF_D)))</f>
        <v>2.6999267869662296</v>
      </c>
    </row>
    <row r="93" spans="1:29" x14ac:dyDescent="0.25">
      <c r="A93" s="9">
        <v>91</v>
      </c>
      <c r="B93" s="68" t="s">
        <v>94</v>
      </c>
      <c r="C93" s="42" t="s">
        <v>41</v>
      </c>
      <c r="D93" s="42" t="s">
        <v>273</v>
      </c>
      <c r="E93" s="42" t="s">
        <v>4</v>
      </c>
      <c r="F93" s="43">
        <v>76</v>
      </c>
      <c r="G93" s="43">
        <v>27</v>
      </c>
      <c r="H93" s="43">
        <v>16</v>
      </c>
      <c r="I93" s="43">
        <v>79</v>
      </c>
      <c r="J93" s="43">
        <v>154</v>
      </c>
      <c r="K93" s="43">
        <v>19</v>
      </c>
      <c r="L93" s="43">
        <v>7137</v>
      </c>
      <c r="M93" s="53">
        <v>1582</v>
      </c>
      <c r="N93">
        <f>G93*82/F93</f>
        <v>29.131578947368421</v>
      </c>
      <c r="O93">
        <f>H93*82/F93</f>
        <v>17.263157894736842</v>
      </c>
      <c r="P93">
        <f>I93*82/F93</f>
        <v>85.236842105263165</v>
      </c>
      <c r="Q93">
        <f>J93*82/F93</f>
        <v>166.15789473684211</v>
      </c>
      <c r="R93">
        <f>K93*82/F93</f>
        <v>20.5</v>
      </c>
      <c r="S93">
        <f>L93*82/F93</f>
        <v>7700.4473684210525</v>
      </c>
      <c r="U93" s="10">
        <f>SUM(V93:X93)</f>
        <v>10.773777908432798</v>
      </c>
      <c r="V93">
        <f>N93/MAX(N:N)*OFF_D</f>
        <v>3.1588459099556121</v>
      </c>
      <c r="W93">
        <f>O93/MAX(O:O)*PUN_D</f>
        <v>0.21592442645074222</v>
      </c>
      <c r="X93">
        <f>SUM(Z93:AC93)</f>
        <v>7.399007572026445</v>
      </c>
      <c r="Y93">
        <f>X93/DEF_D*10</f>
        <v>8.2211195244738278</v>
      </c>
      <c r="Z93">
        <f>(0.7*(HIT_D*DEF_D))+(P93/(MAX(P:P))*(0.3*(HIT_D*DEF_D)))</f>
        <v>1.3989924812030075</v>
      </c>
      <c r="AA93">
        <f>(0.7*(BkS_D*DEF_D))+(Q93/(MAX(Q:Q))*(0.3*(BkS_D*DEF_D)))</f>
        <v>2.1993272035510465</v>
      </c>
      <c r="AB93">
        <f>(0.7*(TkA_D*DEF_D))+(R93/(MAX(R:R))*(0.3*(TkA_D*DEF_D)))</f>
        <v>1.3812711864406779</v>
      </c>
      <c r="AC93">
        <f>(0.7*(SH_D*DEF_D))+(S93/(MAX(S:S))*(0.3*(SH_D*DEF_D)))</f>
        <v>2.4194167008317122</v>
      </c>
    </row>
    <row r="94" spans="1:29" x14ac:dyDescent="0.25">
      <c r="A94" s="9">
        <v>92</v>
      </c>
      <c r="B94" s="68" t="s">
        <v>548</v>
      </c>
      <c r="C94" s="42" t="s">
        <v>451</v>
      </c>
      <c r="D94" s="42" t="s">
        <v>273</v>
      </c>
      <c r="E94" s="42" t="s">
        <v>4</v>
      </c>
      <c r="F94" s="43">
        <v>72</v>
      </c>
      <c r="G94" s="43">
        <v>25</v>
      </c>
      <c r="H94" s="43">
        <v>10</v>
      </c>
      <c r="I94" s="43">
        <v>23</v>
      </c>
      <c r="J94" s="43">
        <v>114</v>
      </c>
      <c r="K94" s="43">
        <v>24</v>
      </c>
      <c r="L94" s="43">
        <v>11272</v>
      </c>
      <c r="M94" s="53">
        <v>1515</v>
      </c>
      <c r="N94">
        <f>G94*82/F94</f>
        <v>28.472222222222221</v>
      </c>
      <c r="O94">
        <f>H94*82/F94</f>
        <v>11.388888888888889</v>
      </c>
      <c r="P94">
        <f>I94*82/F94</f>
        <v>26.194444444444443</v>
      </c>
      <c r="Q94">
        <f>J94*82/F94</f>
        <v>129.83333333333334</v>
      </c>
      <c r="R94">
        <f>K94*82/F94</f>
        <v>27.333333333333332</v>
      </c>
      <c r="S94">
        <f>L94*82/F94</f>
        <v>12837.555555555555</v>
      </c>
      <c r="U94" s="10">
        <f>SUM(V94:X94)</f>
        <v>10.691109143013971</v>
      </c>
      <c r="V94">
        <f>N94/MAX(N:N)*OFF_D</f>
        <v>3.0873493975903612</v>
      </c>
      <c r="W94">
        <f>O94/MAX(O:O)*PUN_D</f>
        <v>0.14245014245014245</v>
      </c>
      <c r="X94">
        <f>SUM(Z94:AC94)</f>
        <v>7.4613096029734667</v>
      </c>
      <c r="Y94">
        <f>X94/DEF_D*10</f>
        <v>8.2903440033038525</v>
      </c>
      <c r="Z94">
        <f>(0.7*(HIT_D*DEF_D))+(P94/(MAX(P:P))*(0.3*(HIT_D*DEF_D)))</f>
        <v>1.3027142857142857</v>
      </c>
      <c r="AA94">
        <f>(0.7*(BkS_D*DEF_D))+(Q94/(MAX(Q:Q))*(0.3*(BkS_D*DEF_D)))</f>
        <v>2.0903855421686748</v>
      </c>
      <c r="AB94">
        <f>(0.7*(TkA_D*DEF_D))+(R94/(MAX(R:R))*(0.3*(TkA_D*DEF_D)))</f>
        <v>1.4216949152542373</v>
      </c>
      <c r="AC94">
        <f>(0.7*(SH_D*DEF_D))+(S94/(MAX(S:S))*(0.3*(SH_D*DEF_D)))</f>
        <v>2.6465148598362691</v>
      </c>
    </row>
    <row r="95" spans="1:29" x14ac:dyDescent="0.25">
      <c r="A95" s="9">
        <v>93</v>
      </c>
      <c r="B95" s="68" t="s">
        <v>566</v>
      </c>
      <c r="C95" s="42" t="s">
        <v>451</v>
      </c>
      <c r="D95" s="42" t="s">
        <v>273</v>
      </c>
      <c r="E95" s="42" t="s">
        <v>4</v>
      </c>
      <c r="F95" s="43">
        <v>76</v>
      </c>
      <c r="G95" s="43">
        <v>23</v>
      </c>
      <c r="H95" s="43">
        <v>20</v>
      </c>
      <c r="I95" s="43">
        <v>141</v>
      </c>
      <c r="J95" s="43">
        <v>129</v>
      </c>
      <c r="K95" s="43">
        <v>39</v>
      </c>
      <c r="L95" s="43">
        <v>10768</v>
      </c>
      <c r="M95" s="53">
        <v>1598</v>
      </c>
      <c r="N95">
        <f>G95*82/F95</f>
        <v>24.815789473684209</v>
      </c>
      <c r="O95">
        <f>H95*82/F95</f>
        <v>21.578947368421051</v>
      </c>
      <c r="P95">
        <f>I95*82/F95</f>
        <v>152.13157894736841</v>
      </c>
      <c r="Q95">
        <f>J95*82/F95</f>
        <v>139.18421052631578</v>
      </c>
      <c r="R95">
        <f>K95*82/F95</f>
        <v>42.078947368421055</v>
      </c>
      <c r="S95">
        <f>L95*82/F95</f>
        <v>11618.105263157895</v>
      </c>
      <c r="U95" s="10">
        <f>SUM(V95:X95)</f>
        <v>10.688810598169702</v>
      </c>
      <c r="V95">
        <f>N95/MAX(N:N)*OFF_D</f>
        <v>2.6908687381103356</v>
      </c>
      <c r="W95">
        <f>O95/MAX(O:O)*PUN_D</f>
        <v>0.26990553306342779</v>
      </c>
      <c r="X95">
        <f>SUM(Z95:AC95)</f>
        <v>7.7280363269959382</v>
      </c>
      <c r="Y95">
        <f>X95/DEF_D*10</f>
        <v>8.5867070299954875</v>
      </c>
      <c r="Z95">
        <f>(0.7*(HIT_D*DEF_D))+(P95/(MAX(P:P))*(0.3*(HIT_D*DEF_D)))</f>
        <v>1.5080751879699248</v>
      </c>
      <c r="AA95">
        <f>(0.7*(BkS_D*DEF_D))+(Q95/(MAX(Q:Q))*(0.3*(BkS_D*DEF_D)))</f>
        <v>2.1184299302473049</v>
      </c>
      <c r="AB95">
        <f>(0.7*(TkA_D*DEF_D))+(R95/(MAX(R:R))*(0.3*(TkA_D*DEF_D)))</f>
        <v>1.5089250669045495</v>
      </c>
      <c r="AC95">
        <f>(0.7*(SH_D*DEF_D))+(S95/(MAX(S:S))*(0.3*(SH_D*DEF_D)))</f>
        <v>2.5926061418741595</v>
      </c>
    </row>
    <row r="96" spans="1:29" x14ac:dyDescent="0.25">
      <c r="A96" s="9">
        <v>94</v>
      </c>
      <c r="B96" s="68" t="s">
        <v>217</v>
      </c>
      <c r="C96" s="42" t="s">
        <v>35</v>
      </c>
      <c r="D96" s="42" t="s">
        <v>273</v>
      </c>
      <c r="E96" s="42" t="s">
        <v>4</v>
      </c>
      <c r="F96" s="43">
        <v>69</v>
      </c>
      <c r="G96" s="43">
        <v>20</v>
      </c>
      <c r="H96" s="43">
        <v>43</v>
      </c>
      <c r="I96" s="43">
        <v>55</v>
      </c>
      <c r="J96" s="43">
        <v>102</v>
      </c>
      <c r="K96" s="43">
        <v>27</v>
      </c>
      <c r="L96" s="43">
        <v>9488</v>
      </c>
      <c r="M96" s="53">
        <v>1543</v>
      </c>
      <c r="N96">
        <f>G96*82/F96</f>
        <v>23.768115942028984</v>
      </c>
      <c r="O96">
        <f>H96*82/F96</f>
        <v>51.10144927536232</v>
      </c>
      <c r="P96">
        <f>I96*82/F96</f>
        <v>65.362318840579704</v>
      </c>
      <c r="Q96">
        <f>J96*82/F96</f>
        <v>121.21739130434783</v>
      </c>
      <c r="R96">
        <f>K96*82/F96</f>
        <v>32.086956521739133</v>
      </c>
      <c r="S96">
        <f>L96*82/F96</f>
        <v>11275.59420289855</v>
      </c>
      <c r="U96" s="10">
        <f>SUM(V96:X96)</f>
        <v>10.67484273338596</v>
      </c>
      <c r="V96">
        <f>N96/MAX(N:N)*OFF_D</f>
        <v>2.5772655840754322</v>
      </c>
      <c r="W96">
        <f>O96/MAX(O:O)*PUN_D</f>
        <v>0.63916759568933479</v>
      </c>
      <c r="X96">
        <f>SUM(Z96:AC96)</f>
        <v>7.458409553621193</v>
      </c>
      <c r="Y96">
        <f>X96/DEF_D*10</f>
        <v>8.2871217262457701</v>
      </c>
      <c r="Z96">
        <f>(0.7*(HIT_D*DEF_D))+(P96/(MAX(P:P))*(0.3*(HIT_D*DEF_D)))</f>
        <v>1.366583850931677</v>
      </c>
      <c r="AA96">
        <f>(0.7*(BkS_D*DEF_D))+(Q96/(MAX(Q:Q))*(0.3*(BkS_D*DEF_D)))</f>
        <v>2.0645453116815089</v>
      </c>
      <c r="AB96">
        <f>(0.7*(TkA_D*DEF_D))+(R96/(MAX(R:R))*(0.3*(TkA_D*DEF_D)))</f>
        <v>1.4498157700810612</v>
      </c>
      <c r="AC96">
        <f>(0.7*(SH_D*DEF_D))+(S96/(MAX(S:S))*(0.3*(SH_D*DEF_D)))</f>
        <v>2.5774646209269467</v>
      </c>
    </row>
    <row r="97" spans="1:29" x14ac:dyDescent="0.25">
      <c r="A97" s="9">
        <v>95</v>
      </c>
      <c r="B97" s="67" t="s">
        <v>658</v>
      </c>
      <c r="C97" s="40" t="s">
        <v>451</v>
      </c>
      <c r="D97" s="40" t="s">
        <v>273</v>
      </c>
      <c r="E97" s="40" t="s">
        <v>4</v>
      </c>
      <c r="F97" s="41">
        <v>62</v>
      </c>
      <c r="G97" s="41">
        <v>14</v>
      </c>
      <c r="H97" s="41">
        <v>57</v>
      </c>
      <c r="I97" s="41">
        <v>81</v>
      </c>
      <c r="J97" s="41">
        <v>88</v>
      </c>
      <c r="K97" s="41">
        <v>28</v>
      </c>
      <c r="L97" s="41">
        <v>11345</v>
      </c>
      <c r="M97" s="52">
        <v>1307</v>
      </c>
      <c r="N97">
        <f>G97*82/F97</f>
        <v>18.516129032258064</v>
      </c>
      <c r="O97">
        <f>H97*82/F97</f>
        <v>75.387096774193552</v>
      </c>
      <c r="P97">
        <f>I97*82/F97</f>
        <v>107.12903225806451</v>
      </c>
      <c r="Q97">
        <f>J97*82/F97</f>
        <v>116.38709677419355</v>
      </c>
      <c r="R97">
        <f>K97*82/F97</f>
        <v>37.032258064516128</v>
      </c>
      <c r="S97">
        <f>L97*82/F97</f>
        <v>15004.677419354839</v>
      </c>
      <c r="U97" s="10">
        <f>SUM(V97:X97)</f>
        <v>10.65683919535104</v>
      </c>
      <c r="V97">
        <f>N97/MAX(N:N)*OFF_D</f>
        <v>2.007773027594248</v>
      </c>
      <c r="W97">
        <f>O97/MAX(O:O)*PUN_D</f>
        <v>0.94292803970223327</v>
      </c>
      <c r="X97">
        <f>SUM(Z97:AC97)</f>
        <v>7.7061381280545582</v>
      </c>
      <c r="Y97">
        <f>X97/DEF_D*10</f>
        <v>8.562375697838398</v>
      </c>
      <c r="Z97">
        <f>(0.7*(HIT_D*DEF_D))+(P97/(MAX(P:P))*(0.3*(HIT_D*DEF_D)))</f>
        <v>1.4346912442396313</v>
      </c>
      <c r="AA97">
        <f>(0.7*(BkS_D*DEF_D))+(Q97/(MAX(Q:Q))*(0.3*(BkS_D*DEF_D)))</f>
        <v>2.0500586863583368</v>
      </c>
      <c r="AB97">
        <f>(0.7*(TkA_D*DEF_D))+(R97/(MAX(R:R))*(0.3*(TkA_D*DEF_D)))</f>
        <v>1.4790705303444505</v>
      </c>
      <c r="AC97">
        <f>(0.7*(SH_D*DEF_D))+(S97/(MAX(S:S))*(0.3*(SH_D*DEF_D)))</f>
        <v>2.7423176671121392</v>
      </c>
    </row>
    <row r="98" spans="1:29" x14ac:dyDescent="0.25">
      <c r="A98" s="9">
        <v>96</v>
      </c>
      <c r="B98" s="67" t="s">
        <v>649</v>
      </c>
      <c r="C98" s="40" t="s">
        <v>451</v>
      </c>
      <c r="D98" s="40" t="s">
        <v>273</v>
      </c>
      <c r="E98" s="40" t="s">
        <v>4</v>
      </c>
      <c r="F98" s="41">
        <v>64</v>
      </c>
      <c r="G98" s="41">
        <v>15</v>
      </c>
      <c r="H98" s="41">
        <v>64</v>
      </c>
      <c r="I98" s="41">
        <v>127</v>
      </c>
      <c r="J98" s="41">
        <v>103</v>
      </c>
      <c r="K98" s="41">
        <v>34</v>
      </c>
      <c r="L98" s="41">
        <v>5544</v>
      </c>
      <c r="M98" s="52">
        <v>1086</v>
      </c>
      <c r="N98">
        <f>G98*82/F98</f>
        <v>19.21875</v>
      </c>
      <c r="O98">
        <f>H98*82/F98</f>
        <v>82</v>
      </c>
      <c r="P98">
        <f>I98*82/F98</f>
        <v>162.71875</v>
      </c>
      <c r="Q98">
        <f>J98*82/F98</f>
        <v>131.96875</v>
      </c>
      <c r="R98">
        <f>K98*82/F98</f>
        <v>43.5625</v>
      </c>
      <c r="S98">
        <f>L98*82/F98</f>
        <v>7103.25</v>
      </c>
      <c r="U98" s="10">
        <f>SUM(V98:X98)</f>
        <v>10.642448497796419</v>
      </c>
      <c r="V98">
        <f>N98/MAX(N:N)*OFF_D</f>
        <v>2.083960843373494</v>
      </c>
      <c r="W98">
        <f>O98/MAX(O:O)*PUN_D</f>
        <v>1.0256410256410255</v>
      </c>
      <c r="X98">
        <f>SUM(Z98:AC98)</f>
        <v>7.5328466287819005</v>
      </c>
      <c r="Y98">
        <f>X98/DEF_D*10</f>
        <v>8.3698295875354454</v>
      </c>
      <c r="Z98">
        <f>(0.7*(HIT_D*DEF_D))+(P98/(MAX(P:P))*(0.3*(HIT_D*DEF_D)))</f>
        <v>1.5253392857142858</v>
      </c>
      <c r="AA98">
        <f>(0.7*(BkS_D*DEF_D))+(Q98/(MAX(Q:Q))*(0.3*(BkS_D*DEF_D)))</f>
        <v>2.0967899096385541</v>
      </c>
      <c r="AB98">
        <f>(0.7*(TkA_D*DEF_D))+(R98/(MAX(R:R))*(0.3*(TkA_D*DEF_D)))</f>
        <v>1.5177012711864406</v>
      </c>
      <c r="AC98">
        <f>(0.7*(SH_D*DEF_D))+(S98/(MAX(S:S))*(0.3*(SH_D*DEF_D)))</f>
        <v>2.39301616224262</v>
      </c>
    </row>
    <row r="99" spans="1:29" x14ac:dyDescent="0.25">
      <c r="A99" s="9">
        <v>97</v>
      </c>
      <c r="B99" s="68" t="s">
        <v>641</v>
      </c>
      <c r="C99" s="42" t="s">
        <v>451</v>
      </c>
      <c r="D99" s="42" t="s">
        <v>273</v>
      </c>
      <c r="E99" s="42" t="s">
        <v>4</v>
      </c>
      <c r="F99" s="43">
        <v>74</v>
      </c>
      <c r="G99" s="43">
        <v>16</v>
      </c>
      <c r="H99" s="43">
        <v>62</v>
      </c>
      <c r="I99" s="43">
        <v>184</v>
      </c>
      <c r="J99" s="43">
        <v>90</v>
      </c>
      <c r="K99" s="43">
        <v>36</v>
      </c>
      <c r="L99" s="43">
        <v>14100</v>
      </c>
      <c r="M99" s="53">
        <v>1651</v>
      </c>
      <c r="N99">
        <f>G99*82/F99</f>
        <v>17.72972972972973</v>
      </c>
      <c r="O99">
        <f>H99*82/F99</f>
        <v>68.702702702702709</v>
      </c>
      <c r="P99">
        <f>I99*82/F99</f>
        <v>203.8918918918919</v>
      </c>
      <c r="Q99">
        <f>J99*82/F99</f>
        <v>99.729729729729726</v>
      </c>
      <c r="R99">
        <f>K99*82/F99</f>
        <v>39.891891891891895</v>
      </c>
      <c r="S99">
        <f>L99*82/F99</f>
        <v>15624.324324324325</v>
      </c>
      <c r="U99" s="10">
        <f>SUM(V99:X99)</f>
        <v>10.640099522605146</v>
      </c>
      <c r="V99">
        <f>N99/MAX(N:N)*OFF_D</f>
        <v>1.9225008140670792</v>
      </c>
      <c r="W99">
        <f>O99/MAX(O:O)*PUN_D</f>
        <v>0.85932085932085933</v>
      </c>
      <c r="X99">
        <f>SUM(Z99:AC99)</f>
        <v>7.8582778492172078</v>
      </c>
      <c r="Y99">
        <f>X99/DEF_D*10</f>
        <v>8.7314198324635637</v>
      </c>
      <c r="Z99">
        <f>(0.7*(HIT_D*DEF_D))+(P99/(MAX(P:P))*(0.3*(HIT_D*DEF_D)))</f>
        <v>1.5924787644787646</v>
      </c>
      <c r="AA99">
        <f>(0.7*(BkS_D*DEF_D))+(Q99/(MAX(Q:Q))*(0.3*(BkS_D*DEF_D)))</f>
        <v>2.0001012699446434</v>
      </c>
      <c r="AB99">
        <f>(0.7*(TkA_D*DEF_D))+(R99/(MAX(R:R))*(0.3*(TkA_D*DEF_D)))</f>
        <v>1.4959871736142922</v>
      </c>
      <c r="AC99">
        <f>(0.7*(SH_D*DEF_D))+(S99/(MAX(S:S))*(0.3*(SH_D*DEF_D)))</f>
        <v>2.7697106411795076</v>
      </c>
    </row>
    <row r="100" spans="1:29" x14ac:dyDescent="0.25">
      <c r="A100" s="9">
        <v>98</v>
      </c>
      <c r="B100" s="68" t="s">
        <v>672</v>
      </c>
      <c r="C100" s="42" t="s">
        <v>451</v>
      </c>
      <c r="D100" s="42" t="s">
        <v>273</v>
      </c>
      <c r="E100" s="42" t="s">
        <v>4</v>
      </c>
      <c r="F100" s="43">
        <v>52</v>
      </c>
      <c r="G100" s="43">
        <v>13</v>
      </c>
      <c r="H100" s="43">
        <v>40</v>
      </c>
      <c r="I100" s="43">
        <v>119</v>
      </c>
      <c r="J100" s="43">
        <v>91</v>
      </c>
      <c r="K100" s="43">
        <v>14</v>
      </c>
      <c r="L100" s="43">
        <v>6528</v>
      </c>
      <c r="M100" s="53">
        <v>1013</v>
      </c>
      <c r="N100">
        <f>G100*82/F100</f>
        <v>20.5</v>
      </c>
      <c r="O100">
        <f>H100*82/F100</f>
        <v>63.07692307692308</v>
      </c>
      <c r="P100">
        <f>I100*82/F100</f>
        <v>187.65384615384616</v>
      </c>
      <c r="Q100">
        <f>J100*82/F100</f>
        <v>143.5</v>
      </c>
      <c r="R100">
        <f>K100*82/F100</f>
        <v>22.076923076923077</v>
      </c>
      <c r="S100">
        <f>L100*82/F100</f>
        <v>10294.153846153846</v>
      </c>
      <c r="U100" s="10">
        <f>SUM(V100:X100)</f>
        <v>10.633897136251553</v>
      </c>
      <c r="V100">
        <f>N100/MAX(N:N)*OFF_D</f>
        <v>2.2228915662650603</v>
      </c>
      <c r="W100">
        <f>O100/MAX(O:O)*PUN_D</f>
        <v>0.78895463510848129</v>
      </c>
      <c r="X100">
        <f>SUM(Z100:AC100)</f>
        <v>7.6220509348780121</v>
      </c>
      <c r="Y100">
        <f>X100/DEF_D*10</f>
        <v>8.4689454831977926</v>
      </c>
      <c r="Z100">
        <f>(0.7*(HIT_D*DEF_D))+(P100/(MAX(P:P))*(0.3*(HIT_D*DEF_D)))</f>
        <v>1.5660000000000001</v>
      </c>
      <c r="AA100">
        <f>(0.7*(BkS_D*DEF_D))+(Q100/(MAX(Q:Q))*(0.3*(BkS_D*DEF_D)))</f>
        <v>2.1313734939759037</v>
      </c>
      <c r="AB100">
        <f>(0.7*(TkA_D*DEF_D))+(R100/(MAX(R:R))*(0.3*(TkA_D*DEF_D)))</f>
        <v>1.390599739243807</v>
      </c>
      <c r="AC100">
        <f>(0.7*(SH_D*DEF_D))+(S100/(MAX(S:S))*(0.3*(SH_D*DEF_D)))</f>
        <v>2.534077701658302</v>
      </c>
    </row>
    <row r="101" spans="1:29" x14ac:dyDescent="0.25">
      <c r="A101" s="9">
        <v>99</v>
      </c>
      <c r="B101" s="67" t="s">
        <v>591</v>
      </c>
      <c r="C101" s="40" t="s">
        <v>451</v>
      </c>
      <c r="D101" s="40" t="s">
        <v>273</v>
      </c>
      <c r="E101" s="40" t="s">
        <v>4</v>
      </c>
      <c r="F101" s="41">
        <v>78</v>
      </c>
      <c r="G101" s="41">
        <v>20</v>
      </c>
      <c r="H101" s="41">
        <v>62</v>
      </c>
      <c r="I101" s="41">
        <v>171</v>
      </c>
      <c r="J101" s="41">
        <v>139</v>
      </c>
      <c r="K101" s="41">
        <v>20</v>
      </c>
      <c r="L101" s="41">
        <v>8142</v>
      </c>
      <c r="M101" s="52">
        <v>1452</v>
      </c>
      <c r="N101">
        <f>G101*82/F101</f>
        <v>21.025641025641026</v>
      </c>
      <c r="O101">
        <f>H101*82/F101</f>
        <v>65.179487179487182</v>
      </c>
      <c r="P101">
        <f>I101*82/F101</f>
        <v>179.76923076923077</v>
      </c>
      <c r="Q101">
        <f>J101*82/F101</f>
        <v>146.12820512820514</v>
      </c>
      <c r="R101">
        <f>K101*82/F101</f>
        <v>21.025641025641026</v>
      </c>
      <c r="S101">
        <f>L101*82/F101</f>
        <v>8559.538461538461</v>
      </c>
      <c r="U101" s="10">
        <f>SUM(V101:X101)</f>
        <v>10.629316140599093</v>
      </c>
      <c r="V101">
        <f>N101/MAX(N:N)*OFF_D</f>
        <v>2.279888785912882</v>
      </c>
      <c r="W101">
        <f>O101/MAX(O:O)*PUN_D</f>
        <v>0.81525312294543062</v>
      </c>
      <c r="X101">
        <f>SUM(Z101:AC101)</f>
        <v>7.5341742317407796</v>
      </c>
      <c r="Y101">
        <f>X101/DEF_D*10</f>
        <v>8.3713047019342</v>
      </c>
      <c r="Z101">
        <f>(0.7*(HIT_D*DEF_D))+(P101/(MAX(P:P))*(0.3*(HIT_D*DEF_D)))</f>
        <v>1.5531428571428572</v>
      </c>
      <c r="AA101">
        <f>(0.7*(BkS_D*DEF_D))+(Q101/(MAX(Q:Q))*(0.3*(BkS_D*DEF_D)))</f>
        <v>2.1392557924003706</v>
      </c>
      <c r="AB101">
        <f>(0.7*(TkA_D*DEF_D))+(R101/(MAX(R:R))*(0.3*(TkA_D*DEF_D)))</f>
        <v>1.3843807040417211</v>
      </c>
      <c r="AC101">
        <f>(0.7*(SH_D*DEF_D))+(S101/(MAX(S:S))*(0.3*(SH_D*DEF_D)))</f>
        <v>2.457394878155831</v>
      </c>
    </row>
    <row r="102" spans="1:29" x14ac:dyDescent="0.25">
      <c r="A102" s="9">
        <v>100</v>
      </c>
      <c r="B102" s="68" t="s">
        <v>693</v>
      </c>
      <c r="C102" s="42" t="s">
        <v>451</v>
      </c>
      <c r="D102" s="42" t="s">
        <v>273</v>
      </c>
      <c r="E102" s="42" t="s">
        <v>4</v>
      </c>
      <c r="F102" s="43">
        <v>30</v>
      </c>
      <c r="G102" s="43">
        <v>12</v>
      </c>
      <c r="H102" s="43">
        <v>6</v>
      </c>
      <c r="I102" s="43">
        <v>11</v>
      </c>
      <c r="J102" s="43">
        <v>31</v>
      </c>
      <c r="K102" s="43">
        <v>15</v>
      </c>
      <c r="L102" s="43">
        <v>102</v>
      </c>
      <c r="M102" s="53">
        <v>520</v>
      </c>
      <c r="N102">
        <f>G102*82/F102</f>
        <v>32.799999999999997</v>
      </c>
      <c r="O102">
        <f>H102*82/F102</f>
        <v>16.399999999999999</v>
      </c>
      <c r="P102">
        <f>I102*82/F102</f>
        <v>30.066666666666666</v>
      </c>
      <c r="Q102">
        <f>J102*82/F102</f>
        <v>84.733333333333334</v>
      </c>
      <c r="R102">
        <f>K102*82/F102</f>
        <v>41</v>
      </c>
      <c r="S102">
        <f>L102*82/F102</f>
        <v>278.8</v>
      </c>
      <c r="U102" s="10">
        <f>SUM(V102:X102)</f>
        <v>10.619775977753626</v>
      </c>
      <c r="V102">
        <f>N102/MAX(N:N)*OFF_D</f>
        <v>3.556626506024096</v>
      </c>
      <c r="W102">
        <f>O102/MAX(O:O)*PUN_D</f>
        <v>0.20512820512820509</v>
      </c>
      <c r="X102">
        <f>SUM(Z102:AC102)</f>
        <v>6.8580212666013258</v>
      </c>
      <c r="Y102">
        <f>X102/DEF_D*10</f>
        <v>7.6200236295570285</v>
      </c>
      <c r="Z102">
        <f>(0.7*(HIT_D*DEF_D))+(P102/(MAX(P:P))*(0.3*(HIT_D*DEF_D)))</f>
        <v>1.3090285714285714</v>
      </c>
      <c r="AA102">
        <f>(0.7*(BkS_D*DEF_D))+(Q102/(MAX(Q:Q))*(0.3*(BkS_D*DEF_D)))</f>
        <v>1.9551253012048193</v>
      </c>
      <c r="AB102">
        <f>(0.7*(TkA_D*DEF_D))+(R102/(MAX(R:R))*(0.3*(TkA_D*DEF_D)))</f>
        <v>1.5025423728813561</v>
      </c>
      <c r="AC102">
        <f>(0.7*(SH_D*DEF_D))+(S102/(MAX(S:S))*(0.3*(SH_D*DEF_D)))</f>
        <v>2.091325021086579</v>
      </c>
    </row>
    <row r="103" spans="1:29" x14ac:dyDescent="0.25">
      <c r="A103" s="9">
        <v>101</v>
      </c>
      <c r="B103" s="67" t="s">
        <v>531</v>
      </c>
      <c r="C103" s="40" t="s">
        <v>451</v>
      </c>
      <c r="D103" s="40" t="s">
        <v>273</v>
      </c>
      <c r="E103" s="40" t="s">
        <v>4</v>
      </c>
      <c r="F103" s="41">
        <v>79</v>
      </c>
      <c r="G103" s="41">
        <v>27</v>
      </c>
      <c r="H103" s="41">
        <v>40</v>
      </c>
      <c r="I103" s="41">
        <v>84</v>
      </c>
      <c r="J103" s="41">
        <v>96</v>
      </c>
      <c r="K103" s="41">
        <v>12</v>
      </c>
      <c r="L103" s="41">
        <v>5126</v>
      </c>
      <c r="M103" s="52">
        <v>1576</v>
      </c>
      <c r="N103">
        <f>G103*82/F103</f>
        <v>28.025316455696203</v>
      </c>
      <c r="O103">
        <f>H103*82/F103</f>
        <v>41.518987341772153</v>
      </c>
      <c r="P103">
        <f>I103*82/F103</f>
        <v>87.189873417721515</v>
      </c>
      <c r="Q103">
        <f>J103*82/F103</f>
        <v>99.64556962025317</v>
      </c>
      <c r="R103">
        <f>K103*82/F103</f>
        <v>12.455696202531646</v>
      </c>
      <c r="S103">
        <f>L103*82/F103</f>
        <v>5320.658227848101</v>
      </c>
      <c r="U103" s="10">
        <f>SUM(V103:X103)</f>
        <v>10.608123913462059</v>
      </c>
      <c r="V103">
        <f>N103/MAX(N:N)*OFF_D</f>
        <v>3.0388897361598293</v>
      </c>
      <c r="W103">
        <f>O103/MAX(O:O)*PUN_D</f>
        <v>0.51931191171697499</v>
      </c>
      <c r="X103">
        <f>SUM(Z103:AC103)</f>
        <v>7.0499222655852556</v>
      </c>
      <c r="Y103">
        <f>X103/DEF_D*10</f>
        <v>7.8332469617613949</v>
      </c>
      <c r="Z103">
        <f>(0.7*(HIT_D*DEF_D))+(P103/(MAX(P:P))*(0.3*(HIT_D*DEF_D)))</f>
        <v>1.4021772151898735</v>
      </c>
      <c r="AA103">
        <f>(0.7*(BkS_D*DEF_D))+(Q103/(MAX(Q:Q))*(0.3*(BkS_D*DEF_D)))</f>
        <v>1.9998488638096692</v>
      </c>
      <c r="AB103">
        <f>(0.7*(TkA_D*DEF_D))+(R103/(MAX(R:R))*(0.3*(TkA_D*DEF_D)))</f>
        <v>1.3336837588500323</v>
      </c>
      <c r="AC103">
        <f>(0.7*(SH_D*DEF_D))+(S103/(MAX(S:S))*(0.3*(SH_D*DEF_D)))</f>
        <v>2.3142124277356815</v>
      </c>
    </row>
    <row r="104" spans="1:29" x14ac:dyDescent="0.25">
      <c r="A104" s="9">
        <v>102</v>
      </c>
      <c r="B104" s="67" t="s">
        <v>604</v>
      </c>
      <c r="C104" s="40" t="s">
        <v>451</v>
      </c>
      <c r="D104" s="40" t="s">
        <v>273</v>
      </c>
      <c r="E104" s="40" t="s">
        <v>4</v>
      </c>
      <c r="F104" s="41">
        <v>79</v>
      </c>
      <c r="G104" s="41">
        <v>19</v>
      </c>
      <c r="H104" s="41">
        <v>68</v>
      </c>
      <c r="I104" s="41">
        <v>118</v>
      </c>
      <c r="J104" s="41">
        <v>159</v>
      </c>
      <c r="K104" s="41">
        <v>10</v>
      </c>
      <c r="L104" s="41">
        <v>11020</v>
      </c>
      <c r="M104" s="52">
        <v>1480</v>
      </c>
      <c r="N104">
        <f>G104*82/F104</f>
        <v>19.721518987341771</v>
      </c>
      <c r="O104">
        <f>H104*82/F104</f>
        <v>70.582278481012665</v>
      </c>
      <c r="P104">
        <f>I104*82/F104</f>
        <v>122.48101265822785</v>
      </c>
      <c r="Q104">
        <f>J104*82/F104</f>
        <v>165.03797468354429</v>
      </c>
      <c r="R104">
        <f>K104*82/F104</f>
        <v>10.379746835443038</v>
      </c>
      <c r="S104">
        <f>L104*82/F104</f>
        <v>11438.481012658227</v>
      </c>
      <c r="U104" s="10">
        <f>SUM(V104:X104)</f>
        <v>10.583070333178068</v>
      </c>
      <c r="V104">
        <f>N104/MAX(N:N)*OFF_D</f>
        <v>2.1384779624828427</v>
      </c>
      <c r="W104">
        <f>O104/MAX(O:O)*PUN_D</f>
        <v>0.88283024991885761</v>
      </c>
      <c r="X104">
        <f>SUM(Z104:AC104)</f>
        <v>7.5617621207763666</v>
      </c>
      <c r="Y104">
        <f>X104/DEF_D*10</f>
        <v>8.4019579119737404</v>
      </c>
      <c r="Z104">
        <f>(0.7*(HIT_D*DEF_D))+(P104/(MAX(P:P))*(0.3*(HIT_D*DEF_D)))</f>
        <v>1.4597251356238699</v>
      </c>
      <c r="AA104">
        <f>(0.7*(BkS_D*DEF_D))+(Q104/(MAX(Q:Q))*(0.3*(BkS_D*DEF_D)))</f>
        <v>2.1959684306847644</v>
      </c>
      <c r="AB104">
        <f>(0.7*(TkA_D*DEF_D))+(R104/(MAX(R:R))*(0.3*(TkA_D*DEF_D)))</f>
        <v>1.3214031323750268</v>
      </c>
      <c r="AC104">
        <f>(0.7*(SH_D*DEF_D))+(S104/(MAX(S:S))*(0.3*(SH_D*DEF_D)))</f>
        <v>2.5846654220927059</v>
      </c>
    </row>
    <row r="105" spans="1:29" x14ac:dyDescent="0.25">
      <c r="A105" s="9">
        <v>103</v>
      </c>
      <c r="B105" s="67" t="s">
        <v>590</v>
      </c>
      <c r="C105" s="40" t="s">
        <v>451</v>
      </c>
      <c r="D105" s="40" t="s">
        <v>273</v>
      </c>
      <c r="E105" s="40" t="s">
        <v>4</v>
      </c>
      <c r="F105" s="41">
        <v>82</v>
      </c>
      <c r="G105" s="41">
        <v>20</v>
      </c>
      <c r="H105" s="41">
        <v>63</v>
      </c>
      <c r="I105" s="41">
        <v>258</v>
      </c>
      <c r="J105" s="41">
        <v>158</v>
      </c>
      <c r="K105" s="41">
        <v>4</v>
      </c>
      <c r="L105" s="41">
        <v>8695</v>
      </c>
      <c r="M105" s="52">
        <v>1390</v>
      </c>
      <c r="N105">
        <f>G105*82/F105</f>
        <v>20</v>
      </c>
      <c r="O105">
        <f>H105*82/F105</f>
        <v>63</v>
      </c>
      <c r="P105">
        <f>I105*82/F105</f>
        <v>258</v>
      </c>
      <c r="Q105">
        <f>J105*82/F105</f>
        <v>158</v>
      </c>
      <c r="R105">
        <f>K105*82/F105</f>
        <v>4</v>
      </c>
      <c r="S105">
        <f>L105*82/F105</f>
        <v>8695</v>
      </c>
      <c r="U105" s="10">
        <f>SUM(V105:X105)</f>
        <v>10.55928465674395</v>
      </c>
      <c r="V105">
        <f>N105/MAX(N:N)*OFF_D</f>
        <v>2.1686746987951806</v>
      </c>
      <c r="W105">
        <f>O105/MAX(O:O)*PUN_D</f>
        <v>0.7879924953095685</v>
      </c>
      <c r="X105">
        <f>SUM(Z105:AC105)</f>
        <v>7.6026174626392002</v>
      </c>
      <c r="Y105">
        <f>X105/DEF_D*10</f>
        <v>8.4473527362657777</v>
      </c>
      <c r="Z105">
        <f>(0.7*(HIT_D*DEF_D))+(P105/(MAX(P:P))*(0.3*(HIT_D*DEF_D)))</f>
        <v>1.6807108013937282</v>
      </c>
      <c r="AA105">
        <f>(0.7*(BkS_D*DEF_D))+(Q105/(MAX(Q:Q))*(0.3*(BkS_D*DEF_D)))</f>
        <v>2.174860711137232</v>
      </c>
      <c r="AB105">
        <f>(0.7*(TkA_D*DEF_D))+(R105/(MAX(R:R))*(0.3*(TkA_D*DEF_D)))</f>
        <v>1.2836626705250103</v>
      </c>
      <c r="AC105">
        <f>(0.7*(SH_D*DEF_D))+(S105/(MAX(S:S))*(0.3*(SH_D*DEF_D)))</f>
        <v>2.4633832795832302</v>
      </c>
    </row>
    <row r="106" spans="1:29" x14ac:dyDescent="0.25">
      <c r="A106" s="9">
        <v>104</v>
      </c>
      <c r="B106" s="67" t="s">
        <v>549</v>
      </c>
      <c r="C106" s="40" t="s">
        <v>451</v>
      </c>
      <c r="D106" s="40" t="s">
        <v>273</v>
      </c>
      <c r="E106" s="40" t="s">
        <v>4</v>
      </c>
      <c r="F106" s="41">
        <v>84</v>
      </c>
      <c r="G106" s="41">
        <v>25</v>
      </c>
      <c r="H106" s="41">
        <v>66</v>
      </c>
      <c r="I106" s="41">
        <v>101</v>
      </c>
      <c r="J106" s="41">
        <v>108</v>
      </c>
      <c r="K106" s="41">
        <v>24</v>
      </c>
      <c r="L106" s="41">
        <v>4130</v>
      </c>
      <c r="M106" s="52">
        <v>1401</v>
      </c>
      <c r="N106">
        <f>G106*82/F106</f>
        <v>24.404761904761905</v>
      </c>
      <c r="O106">
        <f>H106*82/F106</f>
        <v>64.428571428571431</v>
      </c>
      <c r="P106">
        <f>I106*82/F106</f>
        <v>98.595238095238102</v>
      </c>
      <c r="Q106">
        <f>J106*82/F106</f>
        <v>105.42857142857143</v>
      </c>
      <c r="R106">
        <f>K106*82/F106</f>
        <v>23.428571428571427</v>
      </c>
      <c r="S106">
        <f>L106*82/F106</f>
        <v>4031.6666666666665</v>
      </c>
      <c r="U106" s="10">
        <f>SUM(V106:X106)</f>
        <v>10.545953684039734</v>
      </c>
      <c r="V106">
        <f>N106/MAX(N:N)*OFF_D</f>
        <v>2.6462994836488813</v>
      </c>
      <c r="W106">
        <f>O106/MAX(O:O)*PUN_D</f>
        <v>0.80586080586080588</v>
      </c>
      <c r="X106">
        <f>SUM(Z106:AC106)</f>
        <v>7.0937933945300458</v>
      </c>
      <c r="Y106">
        <f>X106/DEF_D*10</f>
        <v>7.8819926605889403</v>
      </c>
      <c r="Z106">
        <f>(0.7*(HIT_D*DEF_D))+(P106/(MAX(P:P))*(0.3*(HIT_D*DEF_D)))</f>
        <v>1.4207755102040818</v>
      </c>
      <c r="AA106">
        <f>(0.7*(BkS_D*DEF_D))+(Q106/(MAX(Q:Q))*(0.3*(BkS_D*DEF_D)))</f>
        <v>2.0171927710843374</v>
      </c>
      <c r="AB106">
        <f>(0.7*(TkA_D*DEF_D))+(R106/(MAX(R:R))*(0.3*(TkA_D*DEF_D)))</f>
        <v>1.3985956416464891</v>
      </c>
      <c r="AC106">
        <f>(0.7*(SH_D*DEF_D))+(S106/(MAX(S:S))*(0.3*(SH_D*DEF_D)))</f>
        <v>2.2572294715951378</v>
      </c>
    </row>
    <row r="107" spans="1:29" x14ac:dyDescent="0.25">
      <c r="A107" s="9">
        <v>105</v>
      </c>
      <c r="B107" s="68" t="s">
        <v>571</v>
      </c>
      <c r="C107" s="42" t="s">
        <v>451</v>
      </c>
      <c r="D107" s="42" t="s">
        <v>273</v>
      </c>
      <c r="E107" s="42" t="s">
        <v>4</v>
      </c>
      <c r="F107" s="43">
        <v>81</v>
      </c>
      <c r="G107" s="43">
        <v>22</v>
      </c>
      <c r="H107" s="43">
        <v>39</v>
      </c>
      <c r="I107" s="43">
        <v>124</v>
      </c>
      <c r="J107" s="43">
        <v>128</v>
      </c>
      <c r="K107" s="43">
        <v>19</v>
      </c>
      <c r="L107" s="43">
        <v>13508</v>
      </c>
      <c r="M107" s="53">
        <v>1474</v>
      </c>
      <c r="N107">
        <f>G107*82/F107</f>
        <v>22.271604938271604</v>
      </c>
      <c r="O107">
        <f>H107*82/F107</f>
        <v>39.481481481481481</v>
      </c>
      <c r="P107">
        <f>I107*82/F107</f>
        <v>125.53086419753086</v>
      </c>
      <c r="Q107">
        <f>J107*82/F107</f>
        <v>129.58024691358025</v>
      </c>
      <c r="R107">
        <f>K107*82/F107</f>
        <v>19.234567901234566</v>
      </c>
      <c r="S107">
        <f>L107*82/F107</f>
        <v>13674.765432098766</v>
      </c>
      <c r="U107" s="10">
        <f>SUM(V107:X107)</f>
        <v>10.520456422136768</v>
      </c>
      <c r="V107">
        <f>N107/MAX(N:N)*OFF_D</f>
        <v>2.4149933065595715</v>
      </c>
      <c r="W107">
        <f>O107/MAX(O:O)*PUN_D</f>
        <v>0.49382716049382713</v>
      </c>
      <c r="X107">
        <f>SUM(Z107:AC107)</f>
        <v>7.6116359550833685</v>
      </c>
      <c r="Y107">
        <f>X107/DEF_D*10</f>
        <v>8.4573732834259658</v>
      </c>
      <c r="Z107">
        <f>(0.7*(HIT_D*DEF_D))+(P107/(MAX(P:P))*(0.3*(HIT_D*DEF_D)))</f>
        <v>1.4646984126984126</v>
      </c>
      <c r="AA107">
        <f>(0.7*(BkS_D*DEF_D))+(Q107/(MAX(Q:Q))*(0.3*(BkS_D*DEF_D)))</f>
        <v>2.0896265060240964</v>
      </c>
      <c r="AB107">
        <f>(0.7*(TkA_D*DEF_D))+(R107/(MAX(R:R))*(0.3*(TkA_D*DEF_D)))</f>
        <v>1.3737853107344633</v>
      </c>
      <c r="AC107">
        <f>(0.7*(SH_D*DEF_D))+(S107/(MAX(S:S))*(0.3*(SH_D*DEF_D)))</f>
        <v>2.6835257256263958</v>
      </c>
    </row>
    <row r="108" spans="1:29" x14ac:dyDescent="0.25">
      <c r="A108" s="9">
        <v>106</v>
      </c>
      <c r="B108" s="68" t="s">
        <v>563</v>
      </c>
      <c r="C108" s="42" t="s">
        <v>451</v>
      </c>
      <c r="D108" s="42" t="s">
        <v>273</v>
      </c>
      <c r="E108" s="42" t="s">
        <v>4</v>
      </c>
      <c r="F108" s="43">
        <v>81</v>
      </c>
      <c r="G108" s="43">
        <v>23</v>
      </c>
      <c r="H108" s="43">
        <v>21</v>
      </c>
      <c r="I108" s="43">
        <v>91</v>
      </c>
      <c r="J108" s="43">
        <v>144</v>
      </c>
      <c r="K108" s="43">
        <v>31</v>
      </c>
      <c r="L108" s="43">
        <v>13795</v>
      </c>
      <c r="M108" s="53">
        <v>1641</v>
      </c>
      <c r="N108">
        <f>G108*82/F108</f>
        <v>23.283950617283949</v>
      </c>
      <c r="O108">
        <f>H108*82/F108</f>
        <v>21.25925925925926</v>
      </c>
      <c r="P108">
        <f>I108*82/F108</f>
        <v>92.123456790123456</v>
      </c>
      <c r="Q108">
        <f>J108*82/F108</f>
        <v>145.77777777777777</v>
      </c>
      <c r="R108">
        <f>K108*82/F108</f>
        <v>31.382716049382715</v>
      </c>
      <c r="S108">
        <f>L108*82/F108</f>
        <v>13965.308641975309</v>
      </c>
      <c r="U108" s="10">
        <f>SUM(V108:X108)</f>
        <v>10.481119304575682</v>
      </c>
      <c r="V108">
        <f>N108/MAX(N:N)*OFF_D</f>
        <v>2.5247657295850066</v>
      </c>
      <c r="W108">
        <f>O108/MAX(O:O)*PUN_D</f>
        <v>0.26590693257359921</v>
      </c>
      <c r="X108">
        <f>SUM(Z108:AC108)</f>
        <v>7.6904466424170765</v>
      </c>
      <c r="Y108">
        <f>X108/DEF_D*10</f>
        <v>8.5449407137967519</v>
      </c>
      <c r="Z108">
        <f>(0.7*(HIT_D*DEF_D))+(P108/(MAX(P:P))*(0.3*(HIT_D*DEF_D)))</f>
        <v>1.4102222222222223</v>
      </c>
      <c r="AA108">
        <f>(0.7*(BkS_D*DEF_D))+(Q108/(MAX(Q:Q))*(0.3*(BkS_D*DEF_D)))</f>
        <v>2.1382048192771084</v>
      </c>
      <c r="AB108">
        <f>(0.7*(TkA_D*DEF_D))+(R108/(MAX(R:R))*(0.3*(TkA_D*DEF_D)))</f>
        <v>1.4456497175141243</v>
      </c>
      <c r="AC108">
        <f>(0.7*(SH_D*DEF_D))+(S108/(MAX(S:S))*(0.3*(SH_D*DEF_D)))</f>
        <v>2.696369883403622</v>
      </c>
    </row>
    <row r="109" spans="1:29" x14ac:dyDescent="0.25">
      <c r="A109" s="9">
        <v>107</v>
      </c>
      <c r="B109" s="67" t="s">
        <v>651</v>
      </c>
      <c r="C109" s="40" t="s">
        <v>451</v>
      </c>
      <c r="D109" s="40" t="s">
        <v>273</v>
      </c>
      <c r="E109" s="40" t="s">
        <v>4</v>
      </c>
      <c r="F109" s="41">
        <v>57</v>
      </c>
      <c r="G109" s="41">
        <v>15</v>
      </c>
      <c r="H109" s="41">
        <v>53</v>
      </c>
      <c r="I109" s="41">
        <v>71</v>
      </c>
      <c r="J109" s="41">
        <v>72</v>
      </c>
      <c r="K109" s="41">
        <v>16</v>
      </c>
      <c r="L109" s="41">
        <v>4181</v>
      </c>
      <c r="M109" s="52">
        <v>1019</v>
      </c>
      <c r="N109">
        <f>G109*82/F109</f>
        <v>21.578947368421051</v>
      </c>
      <c r="O109">
        <f>H109*82/F109</f>
        <v>76.245614035087726</v>
      </c>
      <c r="P109">
        <f>I109*82/F109</f>
        <v>102.14035087719299</v>
      </c>
      <c r="Q109">
        <f>J109*82/F109</f>
        <v>103.57894736842105</v>
      </c>
      <c r="R109">
        <f>K109*82/F109</f>
        <v>23.017543859649123</v>
      </c>
      <c r="S109">
        <f>L109*82/F109</f>
        <v>6014.7719298245611</v>
      </c>
      <c r="U109" s="10">
        <f>SUM(V109:X109)</f>
        <v>10.472815520417697</v>
      </c>
      <c r="V109">
        <f>N109/MAX(N:N)*OFF_D</f>
        <v>2.3398858592263787</v>
      </c>
      <c r="W109">
        <f>O109/MAX(O:O)*PUN_D</f>
        <v>0.95366621682411157</v>
      </c>
      <c r="X109">
        <f>SUM(Z109:AC109)</f>
        <v>7.1792634443672068</v>
      </c>
      <c r="Y109">
        <f>X109/DEF_D*10</f>
        <v>7.9769593826302296</v>
      </c>
      <c r="Z109">
        <f>(0.7*(HIT_D*DEF_D))+(P109/(MAX(P:P))*(0.3*(HIT_D*DEF_D)))</f>
        <v>1.4265563909774437</v>
      </c>
      <c r="AA109">
        <f>(0.7*(BkS_D*DEF_D))+(Q109/(MAX(Q:Q))*(0.3*(BkS_D*DEF_D)))</f>
        <v>2.0116455294863664</v>
      </c>
      <c r="AB109">
        <f>(0.7*(TkA_D*DEF_D))+(R109/(MAX(R:R))*(0.3*(TkA_D*DEF_D)))</f>
        <v>1.396164139161463</v>
      </c>
      <c r="AC109">
        <f>(0.7*(SH_D*DEF_D))+(S109/(MAX(S:S))*(0.3*(SH_D*DEF_D)))</f>
        <v>2.3448973847419343</v>
      </c>
    </row>
    <row r="110" spans="1:29" x14ac:dyDescent="0.25">
      <c r="A110" s="9">
        <v>108</v>
      </c>
      <c r="B110" s="67" t="s">
        <v>621</v>
      </c>
      <c r="C110" s="40" t="s">
        <v>451</v>
      </c>
      <c r="D110" s="40" t="s">
        <v>273</v>
      </c>
      <c r="E110" s="40" t="s">
        <v>4</v>
      </c>
      <c r="F110" s="41">
        <v>66</v>
      </c>
      <c r="G110" s="41">
        <v>18</v>
      </c>
      <c r="H110" s="41">
        <v>68</v>
      </c>
      <c r="I110" s="41">
        <v>46</v>
      </c>
      <c r="J110" s="41">
        <v>60</v>
      </c>
      <c r="K110" s="41">
        <v>28</v>
      </c>
      <c r="L110" s="41">
        <v>2849</v>
      </c>
      <c r="M110" s="52">
        <v>1263</v>
      </c>
      <c r="N110">
        <f>G110*82/F110</f>
        <v>22.363636363636363</v>
      </c>
      <c r="O110">
        <f>H110*82/F110</f>
        <v>84.484848484848484</v>
      </c>
      <c r="P110">
        <f>I110*82/F110</f>
        <v>57.151515151515149</v>
      </c>
      <c r="Q110">
        <f>J110*82/F110</f>
        <v>74.545454545454547</v>
      </c>
      <c r="R110">
        <f>K110*82/F110</f>
        <v>34.787878787878789</v>
      </c>
      <c r="S110">
        <f>L110*82/F110</f>
        <v>3539.6666666666665</v>
      </c>
      <c r="U110" s="10">
        <f>SUM(V110:X110)</f>
        <v>10.460732088769735</v>
      </c>
      <c r="V110">
        <f>N110/MAX(N:N)*OFF_D</f>
        <v>2.4249726177437019</v>
      </c>
      <c r="W110">
        <f>O110/MAX(O:O)*PUN_D</f>
        <v>1.0567210567210568</v>
      </c>
      <c r="X110">
        <f>SUM(Z110:AC110)</f>
        <v>6.9790384143049753</v>
      </c>
      <c r="Y110">
        <f>X110/DEF_D*10</f>
        <v>7.754487127005528</v>
      </c>
      <c r="Z110">
        <f>(0.7*(HIT_D*DEF_D))+(P110/(MAX(P:P))*(0.3*(HIT_D*DEF_D)))</f>
        <v>1.3531948051948053</v>
      </c>
      <c r="AA110">
        <f>(0.7*(BkS_D*DEF_D))+(Q110/(MAX(Q:Q))*(0.3*(BkS_D*DEF_D)))</f>
        <v>1.9245706462212486</v>
      </c>
      <c r="AB110">
        <f>(0.7*(TkA_D*DEF_D))+(R110/(MAX(R:R))*(0.3*(TkA_D*DEF_D)))</f>
        <v>1.4657935285053929</v>
      </c>
      <c r="AC110">
        <f>(0.7*(SH_D*DEF_D))+(S110/(MAX(S:S))*(0.3*(SH_D*DEF_D)))</f>
        <v>2.235479434383528</v>
      </c>
    </row>
    <row r="111" spans="1:29" x14ac:dyDescent="0.25">
      <c r="A111" s="9">
        <v>109</v>
      </c>
      <c r="B111" s="68" t="s">
        <v>708</v>
      </c>
      <c r="C111" s="42" t="s">
        <v>451</v>
      </c>
      <c r="D111" s="42" t="s">
        <v>273</v>
      </c>
      <c r="E111" s="42" t="s">
        <v>4</v>
      </c>
      <c r="F111" s="43">
        <v>34</v>
      </c>
      <c r="G111" s="43">
        <v>11</v>
      </c>
      <c r="H111" s="43">
        <v>19</v>
      </c>
      <c r="I111" s="43">
        <v>25</v>
      </c>
      <c r="J111" s="43">
        <v>37</v>
      </c>
      <c r="K111" s="43">
        <v>15</v>
      </c>
      <c r="L111" s="43">
        <v>839</v>
      </c>
      <c r="M111" s="53">
        <v>571</v>
      </c>
      <c r="N111">
        <f>G111*82/F111</f>
        <v>26.529411764705884</v>
      </c>
      <c r="O111">
        <f>H111*82/F111</f>
        <v>45.823529411764703</v>
      </c>
      <c r="P111">
        <f>I111*82/F111</f>
        <v>60.294117647058826</v>
      </c>
      <c r="Q111">
        <f>J111*82/F111</f>
        <v>89.235294117647058</v>
      </c>
      <c r="R111">
        <f>K111*82/F111</f>
        <v>36.176470588235297</v>
      </c>
      <c r="S111">
        <f>L111*82/F111</f>
        <v>2023.4705882352941</v>
      </c>
      <c r="U111" s="10">
        <f>SUM(V111:X111)</f>
        <v>10.41924241872848</v>
      </c>
      <c r="V111">
        <f>N111/MAX(N:N)*OFF_D</f>
        <v>2.8766832034018432</v>
      </c>
      <c r="W111">
        <f>O111/MAX(O:O)*PUN_D</f>
        <v>0.57315233785822017</v>
      </c>
      <c r="X111">
        <f>SUM(Z111:AC111)</f>
        <v>6.9694068774684155</v>
      </c>
      <c r="Y111">
        <f>X111/DEF_D*10</f>
        <v>7.7437854194093507</v>
      </c>
      <c r="Z111">
        <f>(0.7*(HIT_D*DEF_D))+(P111/(MAX(P:P))*(0.3*(HIT_D*DEF_D)))</f>
        <v>1.3583193277310925</v>
      </c>
      <c r="AA111">
        <f>(0.7*(BkS_D*DEF_D))+(Q111/(MAX(Q:Q))*(0.3*(BkS_D*DEF_D)))</f>
        <v>1.9686272147413182</v>
      </c>
      <c r="AB111">
        <f>(0.7*(TkA_D*DEF_D))+(R111/(MAX(R:R))*(0.3*(TkA_D*DEF_D)))</f>
        <v>1.4740079760717848</v>
      </c>
      <c r="AC111">
        <f>(0.7*(SH_D*DEF_D))+(S111/(MAX(S:S))*(0.3*(SH_D*DEF_D)))</f>
        <v>2.1684523589242199</v>
      </c>
    </row>
    <row r="112" spans="1:29" x14ac:dyDescent="0.25">
      <c r="A112" s="9">
        <v>110</v>
      </c>
      <c r="B112" s="67" t="s">
        <v>594</v>
      </c>
      <c r="C112" s="40" t="s">
        <v>451</v>
      </c>
      <c r="D112" s="40" t="s">
        <v>273</v>
      </c>
      <c r="E112" s="40" t="s">
        <v>4</v>
      </c>
      <c r="F112" s="41">
        <v>82</v>
      </c>
      <c r="G112" s="41">
        <v>20</v>
      </c>
      <c r="H112" s="41">
        <v>44</v>
      </c>
      <c r="I112" s="41">
        <v>256</v>
      </c>
      <c r="J112" s="41">
        <v>128</v>
      </c>
      <c r="K112" s="41">
        <v>25</v>
      </c>
      <c r="L112" s="41">
        <v>9881</v>
      </c>
      <c r="M112" s="52">
        <v>1773</v>
      </c>
      <c r="N112">
        <f>G112*82/F112</f>
        <v>20</v>
      </c>
      <c r="O112">
        <f>H112*82/F112</f>
        <v>44</v>
      </c>
      <c r="P112">
        <f>I112*82/F112</f>
        <v>256</v>
      </c>
      <c r="Q112">
        <f>J112*82/F112</f>
        <v>128</v>
      </c>
      <c r="R112">
        <f>K112*82/F112</f>
        <v>25</v>
      </c>
      <c r="S112">
        <f>L112*82/F112</f>
        <v>9881</v>
      </c>
      <c r="U112" s="10">
        <f>SUM(V112:X112)</f>
        <v>10.405060237629348</v>
      </c>
      <c r="V112">
        <f>N112/MAX(N:N)*OFF_D</f>
        <v>2.1686746987951806</v>
      </c>
      <c r="W112">
        <f>O112/MAX(O:O)*PUN_D</f>
        <v>0.55034396497811133</v>
      </c>
      <c r="X112">
        <f>SUM(Z112:AC112)</f>
        <v>7.6860415738560555</v>
      </c>
      <c r="Y112">
        <f>X112/DEF_D*10</f>
        <v>8.5400461931733957</v>
      </c>
      <c r="Z112">
        <f>(0.7*(HIT_D*DEF_D))+(P112/(MAX(P:P))*(0.3*(HIT_D*DEF_D)))</f>
        <v>1.6774494773519164</v>
      </c>
      <c r="AA112">
        <f>(0.7*(BkS_D*DEF_D))+(Q112/(MAX(Q:Q))*(0.3*(BkS_D*DEF_D)))</f>
        <v>2.0848871583896562</v>
      </c>
      <c r="AB112">
        <f>(0.7*(TkA_D*DEF_D))+(R112/(MAX(R:R))*(0.3*(TkA_D*DEF_D)))</f>
        <v>1.4078916907813146</v>
      </c>
      <c r="AC112">
        <f>(0.7*(SH_D*DEF_D))+(S112/(MAX(S:S))*(0.3*(SH_D*DEF_D)))</f>
        <v>2.5158132473331682</v>
      </c>
    </row>
    <row r="113" spans="1:29" x14ac:dyDescent="0.25">
      <c r="A113" s="9">
        <v>111</v>
      </c>
      <c r="B113" s="68" t="s">
        <v>553</v>
      </c>
      <c r="C113" s="42" t="s">
        <v>451</v>
      </c>
      <c r="D113" s="42" t="s">
        <v>273</v>
      </c>
      <c r="E113" s="42" t="s">
        <v>4</v>
      </c>
      <c r="F113" s="43">
        <v>82</v>
      </c>
      <c r="G113" s="43">
        <v>24</v>
      </c>
      <c r="H113" s="43">
        <v>36</v>
      </c>
      <c r="I113" s="43">
        <v>122</v>
      </c>
      <c r="J113" s="43">
        <v>123</v>
      </c>
      <c r="K113" s="43">
        <v>17</v>
      </c>
      <c r="L113" s="43">
        <v>8411</v>
      </c>
      <c r="M113" s="53">
        <v>1619</v>
      </c>
      <c r="N113">
        <f>G113*82/F113</f>
        <v>24</v>
      </c>
      <c r="O113">
        <f>H113*82/F113</f>
        <v>36</v>
      </c>
      <c r="P113">
        <f>I113*82/F113</f>
        <v>122</v>
      </c>
      <c r="Q113">
        <f>J113*82/F113</f>
        <v>123</v>
      </c>
      <c r="R113">
        <f>K113*82/F113</f>
        <v>17</v>
      </c>
      <c r="S113">
        <f>L113*82/F113</f>
        <v>8411</v>
      </c>
      <c r="U113" s="10">
        <f>SUM(V113:X113)</f>
        <v>10.392918127046851</v>
      </c>
      <c r="V113">
        <f>N113/MAX(N:N)*OFF_D</f>
        <v>2.6024096385542168</v>
      </c>
      <c r="W113">
        <f>O113/MAX(O:O)*PUN_D</f>
        <v>0.45028142589118197</v>
      </c>
      <c r="X113">
        <f>SUM(Z113:AC113)</f>
        <v>7.3402270626014534</v>
      </c>
      <c r="Y113">
        <f>X113/DEF_D*10</f>
        <v>8.1558078473349482</v>
      </c>
      <c r="Z113">
        <f>(0.7*(HIT_D*DEF_D))+(P113/(MAX(P:P))*(0.3*(HIT_D*DEF_D)))</f>
        <v>1.4589407665505227</v>
      </c>
      <c r="AA113">
        <f>(0.7*(BkS_D*DEF_D))+(Q113/(MAX(Q:Q))*(0.3*(BkS_D*DEF_D)))</f>
        <v>2.0698915662650603</v>
      </c>
      <c r="AB113">
        <f>(0.7*(TkA_D*DEF_D))+(R113/(MAX(R:R))*(0.3*(TkA_D*DEF_D)))</f>
        <v>1.3605663497312939</v>
      </c>
      <c r="AC113">
        <f>(0.7*(SH_D*DEF_D))+(S113/(MAX(S:S))*(0.3*(SH_D*DEF_D)))</f>
        <v>2.4508283800545771</v>
      </c>
    </row>
    <row r="114" spans="1:29" x14ac:dyDescent="0.25">
      <c r="A114" s="9">
        <v>112</v>
      </c>
      <c r="B114" s="67" t="s">
        <v>284</v>
      </c>
      <c r="C114" s="40" t="s">
        <v>41</v>
      </c>
      <c r="D114" s="40" t="s">
        <v>273</v>
      </c>
      <c r="E114" s="40" t="s">
        <v>4</v>
      </c>
      <c r="F114" s="41">
        <v>78</v>
      </c>
      <c r="G114" s="41">
        <v>30</v>
      </c>
      <c r="H114" s="41">
        <v>18</v>
      </c>
      <c r="I114" s="41">
        <v>38</v>
      </c>
      <c r="J114" s="41">
        <v>74</v>
      </c>
      <c r="K114" s="41">
        <v>17</v>
      </c>
      <c r="L114" s="41">
        <v>614</v>
      </c>
      <c r="M114" s="52">
        <v>1503</v>
      </c>
      <c r="N114">
        <f>G114*82/F114</f>
        <v>31.53846153846154</v>
      </c>
      <c r="O114">
        <f>H114*82/F114</f>
        <v>18.923076923076923</v>
      </c>
      <c r="P114">
        <f>I114*82/F114</f>
        <v>39.948717948717949</v>
      </c>
      <c r="Q114">
        <f>J114*82/F114</f>
        <v>77.794871794871796</v>
      </c>
      <c r="R114">
        <f>K114*82/F114</f>
        <v>17.871794871794872</v>
      </c>
      <c r="S114">
        <f>L114*82/F114</f>
        <v>645.48717948717945</v>
      </c>
      <c r="U114" s="10">
        <f>SUM(V114:X114)</f>
        <v>10.389237363575031</v>
      </c>
      <c r="V114">
        <f>N114/MAX(N:N)*OFF_D</f>
        <v>3.4198331788693235</v>
      </c>
      <c r="W114">
        <f>O114/MAX(O:O)*PUN_D</f>
        <v>0.23668639053254437</v>
      </c>
      <c r="X114">
        <f>SUM(Z114:AC114)</f>
        <v>6.7327177941731637</v>
      </c>
      <c r="Y114">
        <f>X114/DEF_D*10</f>
        <v>7.4807975490812932</v>
      </c>
      <c r="Z114">
        <f>(0.7*(HIT_D*DEF_D))+(P114/(MAX(P:P))*(0.3*(HIT_D*DEF_D)))</f>
        <v>1.3251428571428572</v>
      </c>
      <c r="AA114">
        <f>(0.7*(BkS_D*DEF_D))+(Q114/(MAX(Q:Q))*(0.3*(BkS_D*DEF_D)))</f>
        <v>1.9343160333642262</v>
      </c>
      <c r="AB114">
        <f>(0.7*(TkA_D*DEF_D))+(R114/(MAX(R:R))*(0.3*(TkA_D*DEF_D)))</f>
        <v>1.3657235984354628</v>
      </c>
      <c r="AC114">
        <f>(0.7*(SH_D*DEF_D))+(S114/(MAX(S:S))*(0.3*(SH_D*DEF_D)))</f>
        <v>2.1075353052306167</v>
      </c>
    </row>
    <row r="115" spans="1:29" x14ac:dyDescent="0.25">
      <c r="A115" s="9">
        <v>113</v>
      </c>
      <c r="B115" s="67" t="s">
        <v>326</v>
      </c>
      <c r="C115" s="40" t="s">
        <v>41</v>
      </c>
      <c r="D115" s="40" t="s">
        <v>273</v>
      </c>
      <c r="E115" s="40" t="s">
        <v>4</v>
      </c>
      <c r="F115" s="41">
        <v>78</v>
      </c>
      <c r="G115" s="41">
        <v>23</v>
      </c>
      <c r="H115" s="41">
        <v>32</v>
      </c>
      <c r="I115" s="41">
        <v>91</v>
      </c>
      <c r="J115" s="41">
        <v>96</v>
      </c>
      <c r="K115" s="41">
        <v>42</v>
      </c>
      <c r="L115" s="41">
        <v>6724</v>
      </c>
      <c r="M115" s="52">
        <v>1554</v>
      </c>
      <c r="N115">
        <f>G115*82/F115</f>
        <v>24.179487179487179</v>
      </c>
      <c r="O115">
        <f>H115*82/F115</f>
        <v>33.641025641025642</v>
      </c>
      <c r="P115">
        <f>I115*82/F115</f>
        <v>95.666666666666671</v>
      </c>
      <c r="Q115">
        <f>J115*82/F115</f>
        <v>100.92307692307692</v>
      </c>
      <c r="R115">
        <f>K115*82/F115</f>
        <v>44.153846153846153</v>
      </c>
      <c r="S115">
        <f>L115*82/F115</f>
        <v>7068.8205128205127</v>
      </c>
      <c r="U115" s="10">
        <f>SUM(V115:X115)</f>
        <v>10.375021771560348</v>
      </c>
      <c r="V115">
        <f>N115/MAX(N:N)*OFF_D</f>
        <v>2.6218721037998147</v>
      </c>
      <c r="W115">
        <f>O115/MAX(O:O)*PUN_D</f>
        <v>0.42077580539119003</v>
      </c>
      <c r="X115">
        <f>SUM(Z115:AC115)</f>
        <v>7.3323738623693426</v>
      </c>
      <c r="Y115">
        <f>X115/DEF_D*10</f>
        <v>8.1470820692992696</v>
      </c>
      <c r="Z115">
        <f>(0.7*(HIT_D*DEF_D))+(P115/(MAX(P:P))*(0.3*(HIT_D*DEF_D)))</f>
        <v>1.4159999999999999</v>
      </c>
      <c r="AA115">
        <f>(0.7*(BkS_D*DEF_D))+(Q115/(MAX(Q:Q))*(0.3*(BkS_D*DEF_D)))</f>
        <v>2.0036802594995367</v>
      </c>
      <c r="AB115">
        <f>(0.7*(TkA_D*DEF_D))+(R115/(MAX(R:R))*(0.3*(TkA_D*DEF_D)))</f>
        <v>1.5211994784876142</v>
      </c>
      <c r="AC115">
        <f>(0.7*(SH_D*DEF_D))+(S115/(MAX(S:S))*(0.3*(SH_D*DEF_D)))</f>
        <v>2.3914941243821919</v>
      </c>
    </row>
    <row r="116" spans="1:29" x14ac:dyDescent="0.25">
      <c r="A116" s="9">
        <v>114</v>
      </c>
      <c r="B116" s="68" t="s">
        <v>653</v>
      </c>
      <c r="C116" s="42" t="s">
        <v>451</v>
      </c>
      <c r="D116" s="42" t="s">
        <v>273</v>
      </c>
      <c r="E116" s="42" t="s">
        <v>4</v>
      </c>
      <c r="F116" s="43">
        <v>70</v>
      </c>
      <c r="G116" s="43">
        <v>14</v>
      </c>
      <c r="H116" s="43">
        <v>75</v>
      </c>
      <c r="I116" s="43">
        <v>228</v>
      </c>
      <c r="J116" s="43">
        <v>67</v>
      </c>
      <c r="K116" s="43">
        <v>21</v>
      </c>
      <c r="L116" s="43">
        <v>7067</v>
      </c>
      <c r="M116" s="53">
        <v>1204</v>
      </c>
      <c r="N116">
        <f>G116*82/F116</f>
        <v>16.399999999999999</v>
      </c>
      <c r="O116">
        <f>H116*82/F116</f>
        <v>87.857142857142861</v>
      </c>
      <c r="P116">
        <f>I116*82/F116</f>
        <v>267.08571428571429</v>
      </c>
      <c r="Q116">
        <f>J116*82/F116</f>
        <v>78.48571428571428</v>
      </c>
      <c r="R116">
        <f>K116*82/F116</f>
        <v>24.6</v>
      </c>
      <c r="S116">
        <f>L116*82/F116</f>
        <v>8278.4857142857145</v>
      </c>
      <c r="U116" s="10">
        <f>SUM(V116:X116)</f>
        <v>10.359624527048215</v>
      </c>
      <c r="V116">
        <f>N116/MAX(N:N)*OFF_D</f>
        <v>1.778313253012048</v>
      </c>
      <c r="W116">
        <f>O116/MAX(O:O)*PUN_D</f>
        <v>1.098901098901099</v>
      </c>
      <c r="X116">
        <f>SUM(Z116:AC116)</f>
        <v>7.4824101751350689</v>
      </c>
      <c r="Y116">
        <f>X116/DEF_D*10</f>
        <v>8.3137890834834103</v>
      </c>
      <c r="Z116">
        <f>(0.7*(HIT_D*DEF_D))+(P116/(MAX(P:P))*(0.3*(HIT_D*DEF_D)))</f>
        <v>1.6955265306122449</v>
      </c>
      <c r="AA116">
        <f>(0.7*(BkS_D*DEF_D))+(Q116/(MAX(Q:Q))*(0.3*(BkS_D*DEF_D)))</f>
        <v>1.9363879518072289</v>
      </c>
      <c r="AB116">
        <f>(0.7*(TkA_D*DEF_D))+(R116/(MAX(R:R))*(0.3*(TkA_D*DEF_D)))</f>
        <v>1.4055254237288135</v>
      </c>
      <c r="AC116">
        <f>(0.7*(SH_D*DEF_D))+(S116/(MAX(S:S))*(0.3*(SH_D*DEF_D)))</f>
        <v>2.4449702689867814</v>
      </c>
    </row>
    <row r="117" spans="1:29" x14ac:dyDescent="0.25">
      <c r="A117" s="9">
        <v>115</v>
      </c>
      <c r="B117" s="67" t="s">
        <v>572</v>
      </c>
      <c r="C117" s="40" t="s">
        <v>451</v>
      </c>
      <c r="D117" s="40" t="s">
        <v>273</v>
      </c>
      <c r="E117" s="40" t="s">
        <v>4</v>
      </c>
      <c r="F117" s="41">
        <v>77</v>
      </c>
      <c r="G117" s="41">
        <v>22</v>
      </c>
      <c r="H117" s="41">
        <v>32</v>
      </c>
      <c r="I117" s="41">
        <v>121</v>
      </c>
      <c r="J117" s="41">
        <v>130</v>
      </c>
      <c r="K117" s="41">
        <v>16</v>
      </c>
      <c r="L117" s="41">
        <v>7677</v>
      </c>
      <c r="M117" s="52">
        <v>1485</v>
      </c>
      <c r="N117">
        <f>G117*82/F117</f>
        <v>23.428571428571427</v>
      </c>
      <c r="O117">
        <f>H117*82/F117</f>
        <v>34.077922077922075</v>
      </c>
      <c r="P117">
        <f>I117*82/F117</f>
        <v>128.85714285714286</v>
      </c>
      <c r="Q117">
        <f>J117*82/F117</f>
        <v>138.44155844155844</v>
      </c>
      <c r="R117">
        <f>K117*82/F117</f>
        <v>17.038961038961038</v>
      </c>
      <c r="S117">
        <f>L117*82/F117</f>
        <v>8175.5064935064938</v>
      </c>
      <c r="U117" s="10">
        <f>SUM(V117:X117)</f>
        <v>10.354227664641087</v>
      </c>
      <c r="V117">
        <f>N117/MAX(N:N)*OFF_D</f>
        <v>2.540447504302926</v>
      </c>
      <c r="W117">
        <f>O117/MAX(O:O)*PUN_D</f>
        <v>0.42624042624042618</v>
      </c>
      <c r="X117">
        <f>SUM(Z117:AC117)</f>
        <v>7.3875397340977349</v>
      </c>
      <c r="Y117">
        <f>X117/DEF_D*10</f>
        <v>8.2083774823308158</v>
      </c>
      <c r="Z117">
        <f>(0.7*(HIT_D*DEF_D))+(P117/(MAX(P:P))*(0.3*(HIT_D*DEF_D)))</f>
        <v>1.4701224489795919</v>
      </c>
      <c r="AA117">
        <f>(0.7*(BkS_D*DEF_D))+(Q117/(MAX(Q:Q))*(0.3*(BkS_D*DEF_D)))</f>
        <v>2.1162026286966045</v>
      </c>
      <c r="AB117">
        <f>(0.7*(TkA_D*DEF_D))+(R117/(MAX(R:R))*(0.3*(TkA_D*DEF_D)))</f>
        <v>1.3607968302883557</v>
      </c>
      <c r="AC117">
        <f>(0.7*(SH_D*DEF_D))+(S117/(MAX(S:S))*(0.3*(SH_D*DEF_D)))</f>
        <v>2.4404178261331824</v>
      </c>
    </row>
    <row r="118" spans="1:29" x14ac:dyDescent="0.25">
      <c r="A118" s="9">
        <v>116</v>
      </c>
      <c r="B118" s="68" t="s">
        <v>573</v>
      </c>
      <c r="C118" s="42" t="s">
        <v>451</v>
      </c>
      <c r="D118" s="42" t="s">
        <v>273</v>
      </c>
      <c r="E118" s="42" t="s">
        <v>4</v>
      </c>
      <c r="F118" s="43">
        <v>82</v>
      </c>
      <c r="G118" s="43">
        <v>22</v>
      </c>
      <c r="H118" s="43">
        <v>61</v>
      </c>
      <c r="I118" s="43">
        <v>202</v>
      </c>
      <c r="J118" s="43">
        <v>78</v>
      </c>
      <c r="K118" s="43">
        <v>16</v>
      </c>
      <c r="L118" s="43">
        <v>5402</v>
      </c>
      <c r="M118" s="53">
        <v>1455</v>
      </c>
      <c r="N118">
        <f>G118*82/F118</f>
        <v>22</v>
      </c>
      <c r="O118">
        <f>H118*82/F118</f>
        <v>61</v>
      </c>
      <c r="P118">
        <f>I118*82/F118</f>
        <v>202</v>
      </c>
      <c r="Q118">
        <f>J118*82/F118</f>
        <v>78</v>
      </c>
      <c r="R118">
        <f>K118*82/F118</f>
        <v>16</v>
      </c>
      <c r="S118">
        <f>L118*82/F118</f>
        <v>5402</v>
      </c>
      <c r="U118" s="10">
        <f>SUM(V118:X118)</f>
        <v>10.345303012079915</v>
      </c>
      <c r="V118">
        <f>N118/MAX(N:N)*OFF_D</f>
        <v>2.3855421686746991</v>
      </c>
      <c r="W118">
        <f>O118/MAX(O:O)*PUN_D</f>
        <v>0.76297686053783609</v>
      </c>
      <c r="X118">
        <f>SUM(Z118:AC118)</f>
        <v>7.1967839828673803</v>
      </c>
      <c r="Y118">
        <f>X118/DEF_D*10</f>
        <v>7.9964266476304227</v>
      </c>
      <c r="Z118">
        <f>(0.7*(HIT_D*DEF_D))+(P118/(MAX(P:P))*(0.3*(HIT_D*DEF_D)))</f>
        <v>1.5893937282229966</v>
      </c>
      <c r="AA118">
        <f>(0.7*(BkS_D*DEF_D))+(Q118/(MAX(Q:Q))*(0.3*(BkS_D*DEF_D)))</f>
        <v>1.9349312371436969</v>
      </c>
      <c r="AB118">
        <f>(0.7*(TkA_D*DEF_D))+(R118/(MAX(R:R))*(0.3*(TkA_D*DEF_D)))</f>
        <v>1.3546506821000412</v>
      </c>
      <c r="AC118">
        <f>(0.7*(SH_D*DEF_D))+(S118/(MAX(S:S))*(0.3*(SH_D*DEF_D)))</f>
        <v>2.3178083354006453</v>
      </c>
    </row>
    <row r="119" spans="1:29" x14ac:dyDescent="0.25">
      <c r="A119" s="9">
        <v>117</v>
      </c>
      <c r="B119" s="68" t="s">
        <v>618</v>
      </c>
      <c r="C119" s="42" t="s">
        <v>451</v>
      </c>
      <c r="D119" s="42" t="s">
        <v>273</v>
      </c>
      <c r="E119" s="42" t="s">
        <v>4</v>
      </c>
      <c r="F119" s="43">
        <v>60</v>
      </c>
      <c r="G119" s="43">
        <v>18</v>
      </c>
      <c r="H119" s="43">
        <v>8</v>
      </c>
      <c r="I119" s="43">
        <v>78</v>
      </c>
      <c r="J119" s="43">
        <v>135</v>
      </c>
      <c r="K119" s="43">
        <v>12</v>
      </c>
      <c r="L119" s="43">
        <v>6826</v>
      </c>
      <c r="M119" s="53">
        <v>1282</v>
      </c>
      <c r="N119">
        <f>G119*82/F119</f>
        <v>24.6</v>
      </c>
      <c r="O119">
        <f>H119*82/F119</f>
        <v>10.933333333333334</v>
      </c>
      <c r="P119">
        <f>I119*82/F119</f>
        <v>106.6</v>
      </c>
      <c r="Q119">
        <f>J119*82/F119</f>
        <v>184.5</v>
      </c>
      <c r="R119">
        <f>K119*82/F119</f>
        <v>16.399999999999999</v>
      </c>
      <c r="S119">
        <f>L119*82/F119</f>
        <v>9328.8666666666668</v>
      </c>
      <c r="U119" s="10">
        <f>SUM(V119:X119)</f>
        <v>10.340809758489051</v>
      </c>
      <c r="V119">
        <f>N119/MAX(N:N)*OFF_D</f>
        <v>2.6674698795180727</v>
      </c>
      <c r="W119">
        <f>O119/MAX(O:O)*PUN_D</f>
        <v>0.13675213675213674</v>
      </c>
      <c r="X119">
        <f>SUM(Z119:AC119)</f>
        <v>7.5365877422188428</v>
      </c>
      <c r="Y119">
        <f>X119/DEF_D*10</f>
        <v>8.37398638024316</v>
      </c>
      <c r="Z119">
        <f>(0.7*(HIT_D*DEF_D))+(P119/(MAX(P:P))*(0.3*(HIT_D*DEF_D)))</f>
        <v>1.4338285714285715</v>
      </c>
      <c r="AA119">
        <f>(0.7*(BkS_D*DEF_D))+(Q119/(MAX(Q:Q))*(0.3*(BkS_D*DEF_D)))</f>
        <v>2.2543373493975905</v>
      </c>
      <c r="AB119">
        <f>(0.7*(TkA_D*DEF_D))+(R119/(MAX(R:R))*(0.3*(TkA_D*DEF_D)))</f>
        <v>1.3570169491525423</v>
      </c>
      <c r="AC119">
        <f>(0.7*(SH_D*DEF_D))+(S119/(MAX(S:S))*(0.3*(SH_D*DEF_D)))</f>
        <v>2.491404872240139</v>
      </c>
    </row>
    <row r="120" spans="1:29" x14ac:dyDescent="0.25">
      <c r="A120" s="9">
        <v>118</v>
      </c>
      <c r="B120" s="68" t="s">
        <v>639</v>
      </c>
      <c r="C120" s="42" t="s">
        <v>451</v>
      </c>
      <c r="D120" s="42" t="s">
        <v>273</v>
      </c>
      <c r="E120" s="42" t="s">
        <v>4</v>
      </c>
      <c r="F120" s="43">
        <v>81</v>
      </c>
      <c r="G120" s="43">
        <v>16</v>
      </c>
      <c r="H120" s="43">
        <v>52</v>
      </c>
      <c r="I120" s="43">
        <v>200</v>
      </c>
      <c r="J120" s="43">
        <v>139</v>
      </c>
      <c r="K120" s="43">
        <v>37</v>
      </c>
      <c r="L120" s="43">
        <v>13681</v>
      </c>
      <c r="M120" s="53">
        <v>1578</v>
      </c>
      <c r="N120">
        <f>G120*82/F120</f>
        <v>16.197530864197532</v>
      </c>
      <c r="O120">
        <f>H120*82/F120</f>
        <v>52.641975308641975</v>
      </c>
      <c r="P120">
        <f>I120*82/F120</f>
        <v>202.46913580246914</v>
      </c>
      <c r="Q120">
        <f>J120*82/F120</f>
        <v>140.71604938271605</v>
      </c>
      <c r="R120">
        <f>K120*82/F120</f>
        <v>37.456790123456791</v>
      </c>
      <c r="S120">
        <f>L120*82/F120</f>
        <v>13849.901234567902</v>
      </c>
      <c r="U120" s="10">
        <f>SUM(V120:X120)</f>
        <v>10.300827752670079</v>
      </c>
      <c r="V120">
        <f>N120/MAX(N:N)*OFF_D</f>
        <v>1.7563587684069613</v>
      </c>
      <c r="W120">
        <f>O120/MAX(O:O)*PUN_D</f>
        <v>0.65843621399176955</v>
      </c>
      <c r="X120">
        <f>SUM(Z120:AC120)</f>
        <v>7.8860327702713482</v>
      </c>
      <c r="Y120">
        <f>X120/DEF_D*10</f>
        <v>8.7622586336348327</v>
      </c>
      <c r="Z120">
        <f>(0.7*(HIT_D*DEF_D))+(P120/(MAX(P:P))*(0.3*(HIT_D*DEF_D)))</f>
        <v>1.5901587301587301</v>
      </c>
      <c r="AA120">
        <f>(0.7*(BkS_D*DEF_D))+(Q120/(MAX(Q:Q))*(0.3*(BkS_D*DEF_D)))</f>
        <v>2.1230240963855422</v>
      </c>
      <c r="AB120">
        <f>(0.7*(TkA_D*DEF_D))+(R120/(MAX(R:R))*(0.3*(TkA_D*DEF_D)))</f>
        <v>1.4815819209039549</v>
      </c>
      <c r="AC120">
        <f>(0.7*(SH_D*DEF_D))+(S120/(MAX(S:S))*(0.3*(SH_D*DEF_D)))</f>
        <v>2.6912680228231212</v>
      </c>
    </row>
    <row r="121" spans="1:29" x14ac:dyDescent="0.25">
      <c r="A121" s="9">
        <v>119</v>
      </c>
      <c r="B121" s="67" t="s">
        <v>660</v>
      </c>
      <c r="C121" s="40" t="s">
        <v>451</v>
      </c>
      <c r="D121" s="40" t="s">
        <v>273</v>
      </c>
      <c r="E121" s="40" t="s">
        <v>4</v>
      </c>
      <c r="F121" s="41">
        <v>59</v>
      </c>
      <c r="G121" s="41">
        <v>14</v>
      </c>
      <c r="H121" s="41">
        <v>35</v>
      </c>
      <c r="I121" s="41">
        <v>103</v>
      </c>
      <c r="J121" s="41">
        <v>99</v>
      </c>
      <c r="K121" s="41">
        <v>20</v>
      </c>
      <c r="L121" s="41">
        <v>7591</v>
      </c>
      <c r="M121" s="52">
        <v>1118</v>
      </c>
      <c r="N121">
        <f>G121*82/F121</f>
        <v>19.457627118644069</v>
      </c>
      <c r="O121">
        <f>H121*82/F121</f>
        <v>48.644067796610166</v>
      </c>
      <c r="P121">
        <f>I121*82/F121</f>
        <v>143.15254237288136</v>
      </c>
      <c r="Q121">
        <f>J121*82/F121</f>
        <v>137.59322033898306</v>
      </c>
      <c r="R121">
        <f>K121*82/F121</f>
        <v>27.796610169491526</v>
      </c>
      <c r="S121">
        <f>L121*82/F121</f>
        <v>10550.203389830509</v>
      </c>
      <c r="U121" s="10">
        <f>SUM(V121:X121)</f>
        <v>10.295218566177756</v>
      </c>
      <c r="V121">
        <f>N121/MAX(N:N)*OFF_D</f>
        <v>2.1098631815397182</v>
      </c>
      <c r="W121">
        <f>O121/MAX(O:O)*PUN_D</f>
        <v>0.60843111690569307</v>
      </c>
      <c r="X121">
        <f>SUM(Z121:AC121)</f>
        <v>7.5769242677323438</v>
      </c>
      <c r="Y121">
        <f>X121/DEF_D*10</f>
        <v>8.4188047419248271</v>
      </c>
      <c r="Z121">
        <f>(0.7*(HIT_D*DEF_D))+(P121/(MAX(P:P))*(0.3*(HIT_D*DEF_D)))</f>
        <v>1.4934334140435837</v>
      </c>
      <c r="AA121">
        <f>(0.7*(BkS_D*DEF_D))+(Q121/(MAX(Q:Q))*(0.3*(BkS_D*DEF_D)))</f>
        <v>2.1136583622626097</v>
      </c>
      <c r="AB121">
        <f>(0.7*(TkA_D*DEF_D))+(R121/(MAX(R:R))*(0.3*(TkA_D*DEF_D)))</f>
        <v>1.4244355070382073</v>
      </c>
      <c r="AC121">
        <f>(0.7*(SH_D*DEF_D))+(S121/(MAX(S:S))*(0.3*(SH_D*DEF_D)))</f>
        <v>2.5453969843879429</v>
      </c>
    </row>
    <row r="122" spans="1:29" x14ac:dyDescent="0.25">
      <c r="A122" s="9">
        <v>120</v>
      </c>
      <c r="B122" s="67" t="s">
        <v>679</v>
      </c>
      <c r="C122" s="40" t="s">
        <v>451</v>
      </c>
      <c r="D122" s="40" t="s">
        <v>273</v>
      </c>
      <c r="E122" s="40" t="s">
        <v>4</v>
      </c>
      <c r="F122" s="41">
        <v>63</v>
      </c>
      <c r="G122" s="41">
        <v>13</v>
      </c>
      <c r="H122" s="41">
        <v>71</v>
      </c>
      <c r="I122" s="41">
        <v>100</v>
      </c>
      <c r="J122" s="41">
        <v>48</v>
      </c>
      <c r="K122" s="41">
        <v>32</v>
      </c>
      <c r="L122" s="41">
        <v>6049</v>
      </c>
      <c r="M122" s="52">
        <v>964</v>
      </c>
      <c r="N122">
        <f>G122*82/F122</f>
        <v>16.920634920634921</v>
      </c>
      <c r="O122">
        <f>H122*82/F122</f>
        <v>92.412698412698418</v>
      </c>
      <c r="P122">
        <f>I122*82/F122</f>
        <v>130.15873015873015</v>
      </c>
      <c r="Q122">
        <f>J122*82/F122</f>
        <v>62.476190476190474</v>
      </c>
      <c r="R122">
        <f>K122*82/F122</f>
        <v>41.650793650793652</v>
      </c>
      <c r="S122">
        <f>L122*82/F122</f>
        <v>7873.3015873015875</v>
      </c>
      <c r="U122" s="10">
        <f>SUM(V122:X122)</f>
        <v>10.284717576795526</v>
      </c>
      <c r="V122">
        <f>N122/MAX(N:N)*OFF_D</f>
        <v>1.8347676419965577</v>
      </c>
      <c r="W122">
        <f>O122/MAX(O:O)*PUN_D</f>
        <v>1.1558811558811559</v>
      </c>
      <c r="X122">
        <f>SUM(Z122:AC122)</f>
        <v>7.2940687789178114</v>
      </c>
      <c r="Y122">
        <f>X122/DEF_D*10</f>
        <v>8.1045208654642344</v>
      </c>
      <c r="Z122">
        <f>(0.7*(HIT_D*DEF_D))+(P122/(MAX(P:P))*(0.3*(HIT_D*DEF_D)))</f>
        <v>1.4722448979591838</v>
      </c>
      <c r="AA122">
        <f>(0.7*(BkS_D*DEF_D))+(Q122/(MAX(Q:Q))*(0.3*(BkS_D*DEF_D)))</f>
        <v>1.8883734939759036</v>
      </c>
      <c r="AB122">
        <f>(0.7*(TkA_D*DEF_D))+(R122/(MAX(R:R))*(0.3*(TkA_D*DEF_D)))</f>
        <v>1.5063922518159807</v>
      </c>
      <c r="AC122">
        <f>(0.7*(SH_D*DEF_D))+(S122/(MAX(S:S))*(0.3*(SH_D*DEF_D)))</f>
        <v>2.4270581351667437</v>
      </c>
    </row>
    <row r="123" spans="1:29" x14ac:dyDescent="0.25">
      <c r="A123" s="9">
        <v>121</v>
      </c>
      <c r="B123" s="67" t="s">
        <v>817</v>
      </c>
      <c r="C123" s="40" t="s">
        <v>451</v>
      </c>
      <c r="D123" s="40" t="s">
        <v>273</v>
      </c>
      <c r="E123" s="40" t="s">
        <v>4</v>
      </c>
      <c r="F123" s="41">
        <v>53</v>
      </c>
      <c r="G123" s="41">
        <v>5</v>
      </c>
      <c r="H123" s="41">
        <v>89</v>
      </c>
      <c r="I123" s="41">
        <v>212</v>
      </c>
      <c r="J123" s="41">
        <v>93</v>
      </c>
      <c r="K123" s="41">
        <v>14</v>
      </c>
      <c r="L123" s="41">
        <v>4683</v>
      </c>
      <c r="M123" s="52">
        <v>825</v>
      </c>
      <c r="N123">
        <f>G123*82/F123</f>
        <v>7.7358490566037732</v>
      </c>
      <c r="O123">
        <f>H123*82/F123</f>
        <v>137.69811320754718</v>
      </c>
      <c r="P123">
        <f>I123*82/F123</f>
        <v>328</v>
      </c>
      <c r="Q123">
        <f>J123*82/F123</f>
        <v>143.88679245283018</v>
      </c>
      <c r="R123">
        <f>K123*82/F123</f>
        <v>21.660377358490567</v>
      </c>
      <c r="S123">
        <f>L123*82/F123</f>
        <v>7245.3962264150941</v>
      </c>
      <c r="U123" s="10">
        <f>SUM(V123:X123)</f>
        <v>10.275956203236875</v>
      </c>
      <c r="V123">
        <f>N123/MAX(N:N)*OFF_D</f>
        <v>0.83882700613775851</v>
      </c>
      <c r="W123">
        <f>O123/MAX(O:O)*PUN_D</f>
        <v>1.7223028543783261</v>
      </c>
      <c r="X123">
        <f>SUM(Z123:AC123)</f>
        <v>7.7148263427207908</v>
      </c>
      <c r="Y123">
        <f>X123/DEF_D*10</f>
        <v>8.572029269689768</v>
      </c>
      <c r="Z123">
        <f>(0.7*(HIT_D*DEF_D))+(P123/(MAX(P:P))*(0.3*(HIT_D*DEF_D)))</f>
        <v>1.7948571428571429</v>
      </c>
      <c r="AA123">
        <f>(0.7*(BkS_D*DEF_D))+(Q123/(MAX(Q:Q))*(0.3*(BkS_D*DEF_D)))</f>
        <v>2.1325335303478061</v>
      </c>
      <c r="AB123">
        <f>(0.7*(TkA_D*DEF_D))+(R123/(MAX(R:R))*(0.3*(TkA_D*DEF_D)))</f>
        <v>1.388135593220339</v>
      </c>
      <c r="AC123">
        <f>(0.7*(SH_D*DEF_D))+(S123/(MAX(S:S))*(0.3*(SH_D*DEF_D)))</f>
        <v>2.3993000762955026</v>
      </c>
    </row>
    <row r="124" spans="1:29" x14ac:dyDescent="0.25">
      <c r="A124" s="9">
        <v>122</v>
      </c>
      <c r="B124" s="68" t="s">
        <v>627</v>
      </c>
      <c r="C124" s="42" t="s">
        <v>451</v>
      </c>
      <c r="D124" s="42" t="s">
        <v>273</v>
      </c>
      <c r="E124" s="42" t="s">
        <v>4</v>
      </c>
      <c r="F124" s="43">
        <v>57</v>
      </c>
      <c r="G124" s="43">
        <v>17</v>
      </c>
      <c r="H124" s="43">
        <v>31</v>
      </c>
      <c r="I124" s="43">
        <v>107</v>
      </c>
      <c r="J124" s="43">
        <v>64</v>
      </c>
      <c r="K124" s="43">
        <v>15</v>
      </c>
      <c r="L124" s="43">
        <v>1525</v>
      </c>
      <c r="M124" s="53">
        <v>1017</v>
      </c>
      <c r="N124">
        <f>G124*82/F124</f>
        <v>24.456140350877192</v>
      </c>
      <c r="O124">
        <f>H124*82/F124</f>
        <v>44.596491228070178</v>
      </c>
      <c r="P124">
        <f>I124*82/F124</f>
        <v>153.92982456140351</v>
      </c>
      <c r="Q124">
        <f>J124*82/F124</f>
        <v>92.070175438596493</v>
      </c>
      <c r="R124">
        <f>K124*82/F124</f>
        <v>21.578947368421051</v>
      </c>
      <c r="S124">
        <f>L124*82/F124</f>
        <v>2193.8596491228072</v>
      </c>
      <c r="U124" s="10">
        <f>SUM(V124:X124)</f>
        <v>10.261450982643719</v>
      </c>
      <c r="V124">
        <f>N124/MAX(N:N)*OFF_D</f>
        <v>2.6518706404565631</v>
      </c>
      <c r="W124">
        <f>O124/MAX(O:O)*PUN_D</f>
        <v>0.55780476833108417</v>
      </c>
      <c r="X124">
        <f>SUM(Z124:AC124)</f>
        <v>7.0517755738560712</v>
      </c>
      <c r="Y124">
        <f>X124/DEF_D*10</f>
        <v>7.8353061931734125</v>
      </c>
      <c r="Z124">
        <f>(0.7*(HIT_D*DEF_D))+(P124/(MAX(P:P))*(0.3*(HIT_D*DEF_D)))</f>
        <v>1.5110075187969925</v>
      </c>
      <c r="AA124">
        <f>(0.7*(BkS_D*DEF_D))+(Q124/(MAX(Q:Q))*(0.3*(BkS_D*DEF_D)))</f>
        <v>1.9771293595434369</v>
      </c>
      <c r="AB124">
        <f>(0.7*(TkA_D*DEF_D))+(R124/(MAX(R:R))*(0.3*(TkA_D*DEF_D)))</f>
        <v>1.3876538804638716</v>
      </c>
      <c r="AC124">
        <f>(0.7*(SH_D*DEF_D))+(S124/(MAX(S:S))*(0.3*(SH_D*DEF_D)))</f>
        <v>2.1759848150517702</v>
      </c>
    </row>
    <row r="125" spans="1:29" x14ac:dyDescent="0.25">
      <c r="A125" s="9">
        <v>123</v>
      </c>
      <c r="B125" s="67" t="s">
        <v>565</v>
      </c>
      <c r="C125" s="40" t="s">
        <v>451</v>
      </c>
      <c r="D125" s="40" t="s">
        <v>273</v>
      </c>
      <c r="E125" s="40" t="s">
        <v>4</v>
      </c>
      <c r="F125" s="41">
        <v>74</v>
      </c>
      <c r="G125" s="41">
        <v>23</v>
      </c>
      <c r="H125" s="41">
        <v>34</v>
      </c>
      <c r="I125" s="41">
        <v>96</v>
      </c>
      <c r="J125" s="41">
        <v>62</v>
      </c>
      <c r="K125" s="41">
        <v>17</v>
      </c>
      <c r="L125" s="41">
        <v>4547</v>
      </c>
      <c r="M125" s="52">
        <v>1192</v>
      </c>
      <c r="N125">
        <f>G125*82/F125</f>
        <v>25.486486486486488</v>
      </c>
      <c r="O125">
        <f>H125*82/F125</f>
        <v>37.675675675675677</v>
      </c>
      <c r="P125">
        <f>I125*82/F125</f>
        <v>106.37837837837837</v>
      </c>
      <c r="Q125">
        <f>J125*82/F125</f>
        <v>68.702702702702709</v>
      </c>
      <c r="R125">
        <f>K125*82/F125</f>
        <v>18.837837837837839</v>
      </c>
      <c r="S125">
        <f>L125*82/F125</f>
        <v>5038.5675675675675</v>
      </c>
      <c r="U125" s="10">
        <f>SUM(V125:X125)</f>
        <v>10.248530437124399</v>
      </c>
      <c r="V125">
        <f>N125/MAX(N:N)*OFF_D</f>
        <v>2.7635949202214265</v>
      </c>
      <c r="W125">
        <f>O125/MAX(O:O)*PUN_D</f>
        <v>0.47124047124047125</v>
      </c>
      <c r="X125">
        <f>SUM(Z125:AC125)</f>
        <v>7.0136950456625016</v>
      </c>
      <c r="Y125">
        <f>X125/DEF_D*10</f>
        <v>7.7929944951805572</v>
      </c>
      <c r="Z125">
        <f>(0.7*(HIT_D*DEF_D))+(P125/(MAX(P:P))*(0.3*(HIT_D*DEF_D)))</f>
        <v>1.4334671814671816</v>
      </c>
      <c r="AA125">
        <f>(0.7*(BkS_D*DEF_D))+(Q125/(MAX(Q:Q))*(0.3*(BkS_D*DEF_D)))</f>
        <v>1.9070475415174211</v>
      </c>
      <c r="AB125">
        <f>(0.7*(TkA_D*DEF_D))+(R125/(MAX(R:R))*(0.3*(TkA_D*DEF_D)))</f>
        <v>1.3714383875400824</v>
      </c>
      <c r="AC125">
        <f>(0.7*(SH_D*DEF_D))+(S125/(MAX(S:S))*(0.3*(SH_D*DEF_D)))</f>
        <v>2.3017419351378172</v>
      </c>
    </row>
    <row r="126" spans="1:29" x14ac:dyDescent="0.25">
      <c r="A126" s="9">
        <v>124</v>
      </c>
      <c r="B126" s="67" t="s">
        <v>699</v>
      </c>
      <c r="C126" s="40" t="s">
        <v>451</v>
      </c>
      <c r="D126" s="40" t="s">
        <v>273</v>
      </c>
      <c r="E126" s="40" t="s">
        <v>4</v>
      </c>
      <c r="F126" s="41">
        <v>38</v>
      </c>
      <c r="G126" s="41">
        <v>12</v>
      </c>
      <c r="H126" s="41">
        <v>16</v>
      </c>
      <c r="I126" s="41">
        <v>48</v>
      </c>
      <c r="J126" s="41">
        <v>37</v>
      </c>
      <c r="K126" s="41">
        <v>7</v>
      </c>
      <c r="L126" s="41">
        <v>1841</v>
      </c>
      <c r="M126" s="52">
        <v>721</v>
      </c>
      <c r="N126">
        <f>G126*82/F126</f>
        <v>25.894736842105264</v>
      </c>
      <c r="O126">
        <f>H126*82/F126</f>
        <v>34.526315789473685</v>
      </c>
      <c r="P126">
        <f>I126*82/F126</f>
        <v>103.57894736842105</v>
      </c>
      <c r="Q126">
        <f>J126*82/F126</f>
        <v>79.84210526315789</v>
      </c>
      <c r="R126">
        <f>K126*82/F126</f>
        <v>15.105263157894736</v>
      </c>
      <c r="S126">
        <f>L126*82/F126</f>
        <v>3972.6842105263158</v>
      </c>
      <c r="U126" s="10">
        <f>SUM(V126:X126)</f>
        <v>10.213049795909768</v>
      </c>
      <c r="V126">
        <f>N126/MAX(N:N)*OFF_D</f>
        <v>2.8078630310716552</v>
      </c>
      <c r="W126">
        <f>O126/MAX(O:O)*PUN_D</f>
        <v>0.43184885290148445</v>
      </c>
      <c r="X126">
        <f>SUM(Z126:AC126)</f>
        <v>6.9733379119366283</v>
      </c>
      <c r="Y126">
        <f>X126/DEF_D*10</f>
        <v>7.7481532354851428</v>
      </c>
      <c r="Z126">
        <f>(0.7*(HIT_D*DEF_D))+(P126/(MAX(P:P))*(0.3*(HIT_D*DEF_D)))</f>
        <v>1.4289022556390978</v>
      </c>
      <c r="AA126">
        <f>(0.7*(BkS_D*DEF_D))+(Q126/(MAX(Q:Q))*(0.3*(BkS_D*DEF_D)))</f>
        <v>1.9404559289790742</v>
      </c>
      <c r="AB126">
        <f>(0.7*(TkA_D*DEF_D))+(R126/(MAX(R:R))*(0.3*(TkA_D*DEF_D)))</f>
        <v>1.3493577163247101</v>
      </c>
      <c r="AC126">
        <f>(0.7*(SH_D*DEF_D))+(S126/(MAX(S:S))*(0.3*(SH_D*DEF_D)))</f>
        <v>2.2546220109937458</v>
      </c>
    </row>
    <row r="127" spans="1:29" x14ac:dyDescent="0.25">
      <c r="A127" s="9">
        <v>125</v>
      </c>
      <c r="B127" s="67" t="s">
        <v>579</v>
      </c>
      <c r="C127" s="40" t="s">
        <v>451</v>
      </c>
      <c r="D127" s="40" t="s">
        <v>273</v>
      </c>
      <c r="E127" s="40" t="s">
        <v>4</v>
      </c>
      <c r="F127" s="41">
        <v>78</v>
      </c>
      <c r="G127" s="41">
        <v>21</v>
      </c>
      <c r="H127" s="41">
        <v>24</v>
      </c>
      <c r="I127" s="41">
        <v>149</v>
      </c>
      <c r="J127" s="41">
        <v>116</v>
      </c>
      <c r="K127" s="41">
        <v>37</v>
      </c>
      <c r="L127" s="41">
        <v>7538</v>
      </c>
      <c r="M127" s="52">
        <v>1453</v>
      </c>
      <c r="N127">
        <f>G127*82/F127</f>
        <v>22.076923076923077</v>
      </c>
      <c r="O127">
        <f>H127*82/F127</f>
        <v>25.23076923076923</v>
      </c>
      <c r="P127">
        <f>I127*82/F127</f>
        <v>156.64102564102564</v>
      </c>
      <c r="Q127">
        <f>J127*82/F127</f>
        <v>121.94871794871794</v>
      </c>
      <c r="R127">
        <f>K127*82/F127</f>
        <v>38.897435897435898</v>
      </c>
      <c r="S127">
        <f>L127*82/F127</f>
        <v>7924.5641025641025</v>
      </c>
      <c r="U127" s="10">
        <f>SUM(V127:X127)</f>
        <v>10.211060917363026</v>
      </c>
      <c r="V127">
        <f>N127/MAX(N:N)*OFF_D</f>
        <v>2.3938832252085267</v>
      </c>
      <c r="W127">
        <f>O127/MAX(O:O)*PUN_D</f>
        <v>0.31558185404339251</v>
      </c>
      <c r="X127">
        <f>SUM(Z127:AC127)</f>
        <v>7.5015958381111068</v>
      </c>
      <c r="Y127">
        <f>X127/DEF_D*10</f>
        <v>8.3351064867901172</v>
      </c>
      <c r="Z127">
        <f>(0.7*(HIT_D*DEF_D))+(P127/(MAX(P:P))*(0.3*(HIT_D*DEF_D)))</f>
        <v>1.5154285714285716</v>
      </c>
      <c r="AA127">
        <f>(0.7*(BkS_D*DEF_D))+(Q127/(MAX(Q:Q))*(0.3*(BkS_D*DEF_D)))</f>
        <v>2.0667386468952733</v>
      </c>
      <c r="AB127">
        <f>(0.7*(TkA_D*DEF_D))+(R127/(MAX(R:R))*(0.3*(TkA_D*DEF_D)))</f>
        <v>1.4901043024771838</v>
      </c>
      <c r="AC127">
        <f>(0.7*(SH_D*DEF_D))+(S127/(MAX(S:S))*(0.3*(SH_D*DEF_D)))</f>
        <v>2.429324317310078</v>
      </c>
    </row>
    <row r="128" spans="1:29" x14ac:dyDescent="0.25">
      <c r="A128" s="9">
        <v>126</v>
      </c>
      <c r="B128" s="67" t="s">
        <v>780</v>
      </c>
      <c r="C128" s="40" t="s">
        <v>451</v>
      </c>
      <c r="D128" s="40" t="s">
        <v>273</v>
      </c>
      <c r="E128" s="40" t="s">
        <v>4</v>
      </c>
      <c r="F128" s="41">
        <v>39</v>
      </c>
      <c r="G128" s="41">
        <v>7</v>
      </c>
      <c r="H128" s="41">
        <v>35</v>
      </c>
      <c r="I128" s="41">
        <v>73</v>
      </c>
      <c r="J128" s="41">
        <v>79</v>
      </c>
      <c r="K128" s="41">
        <v>18</v>
      </c>
      <c r="L128" s="41">
        <v>4151</v>
      </c>
      <c r="M128" s="52">
        <v>692</v>
      </c>
      <c r="N128">
        <f>G128*82/F128</f>
        <v>14.717948717948717</v>
      </c>
      <c r="O128">
        <f>H128*82/F128</f>
        <v>73.589743589743591</v>
      </c>
      <c r="P128">
        <f>I128*82/F128</f>
        <v>153.48717948717947</v>
      </c>
      <c r="Q128">
        <f>J128*82/F128</f>
        <v>166.10256410256412</v>
      </c>
      <c r="R128">
        <f>K128*82/F128</f>
        <v>37.846153846153847</v>
      </c>
      <c r="S128">
        <f>L128*82/F128</f>
        <v>8727.7435897435898</v>
      </c>
      <c r="U128" s="10">
        <f>SUM(V128:X128)</f>
        <v>10.174532254733025</v>
      </c>
      <c r="V128">
        <f>N128/MAX(N:N)*OFF_D</f>
        <v>1.5959221501390177</v>
      </c>
      <c r="W128">
        <f>O128/MAX(O:O)*PUN_D</f>
        <v>0.92044707429322814</v>
      </c>
      <c r="X128">
        <f>SUM(Z128:AC128)</f>
        <v>7.6581630303007788</v>
      </c>
      <c r="Y128">
        <f>X128/DEF_D*10</f>
        <v>8.5090700336675322</v>
      </c>
      <c r="Z128">
        <f>(0.7*(HIT_D*DEF_D))+(P128/(MAX(P:P))*(0.3*(HIT_D*DEF_D)))</f>
        <v>1.5102857142857142</v>
      </c>
      <c r="AA128">
        <f>(0.7*(BkS_D*DEF_D))+(Q128/(MAX(Q:Q))*(0.3*(BkS_D*DEF_D)))</f>
        <v>2.1991612604263207</v>
      </c>
      <c r="AB128">
        <f>(0.7*(TkA_D*DEF_D))+(R128/(MAX(R:R))*(0.3*(TkA_D*DEF_D)))</f>
        <v>1.4838852672750977</v>
      </c>
      <c r="AC128">
        <f>(0.7*(SH_D*DEF_D))+(S128/(MAX(S:S))*(0.3*(SH_D*DEF_D)))</f>
        <v>2.4648307883136464</v>
      </c>
    </row>
    <row r="129" spans="1:29" x14ac:dyDescent="0.25">
      <c r="A129" s="9">
        <v>127</v>
      </c>
      <c r="B129" s="68" t="s">
        <v>391</v>
      </c>
      <c r="C129" s="42" t="s">
        <v>31</v>
      </c>
      <c r="D129" s="42" t="s">
        <v>273</v>
      </c>
      <c r="E129" s="42" t="s">
        <v>4</v>
      </c>
      <c r="F129" s="43">
        <v>21</v>
      </c>
      <c r="G129" s="43">
        <v>5</v>
      </c>
      <c r="H129" s="43">
        <v>6</v>
      </c>
      <c r="I129" s="43">
        <v>60</v>
      </c>
      <c r="J129" s="43">
        <v>39</v>
      </c>
      <c r="K129" s="43">
        <v>6</v>
      </c>
      <c r="L129" s="43">
        <v>2677</v>
      </c>
      <c r="M129" s="53">
        <v>359</v>
      </c>
      <c r="N129">
        <f>G129*82/F129</f>
        <v>19.523809523809526</v>
      </c>
      <c r="O129">
        <f>H129*82/F129</f>
        <v>23.428571428571427</v>
      </c>
      <c r="P129">
        <f>I129*82/F129</f>
        <v>234.28571428571428</v>
      </c>
      <c r="Q129">
        <f>J129*82/F129</f>
        <v>152.28571428571428</v>
      </c>
      <c r="R129">
        <f>K129*82/F129</f>
        <v>23.428571428571427</v>
      </c>
      <c r="S129">
        <f>L129*82/F129</f>
        <v>10453.047619047618</v>
      </c>
      <c r="U129" s="10">
        <f>SUM(V129:X129)</f>
        <v>10.149541210573922</v>
      </c>
      <c r="V129">
        <f>N129/MAX(N:N)*OFF_D</f>
        <v>2.1170395869191054</v>
      </c>
      <c r="W129">
        <f>O129/MAX(O:O)*PUN_D</f>
        <v>0.293040293040293</v>
      </c>
      <c r="X129">
        <f>SUM(Z129:AC129)</f>
        <v>7.7394613306145228</v>
      </c>
      <c r="Y129">
        <f>X129/DEF_D*10</f>
        <v>8.5994014784605817</v>
      </c>
      <c r="Z129">
        <f>(0.7*(HIT_D*DEF_D))+(P129/(MAX(P:P))*(0.3*(HIT_D*DEF_D)))</f>
        <v>1.6420408163265305</v>
      </c>
      <c r="AA129">
        <f>(0.7*(BkS_D*DEF_D))+(Q129/(MAX(Q:Q))*(0.3*(BkS_D*DEF_D)))</f>
        <v>2.157722891566265</v>
      </c>
      <c r="AB129">
        <f>(0.7*(TkA_D*DEF_D))+(R129/(MAX(R:R))*(0.3*(TkA_D*DEF_D)))</f>
        <v>1.3985956416464891</v>
      </c>
      <c r="AC129">
        <f>(0.7*(SH_D*DEF_D))+(S129/(MAX(S:S))*(0.3*(SH_D*DEF_D)))</f>
        <v>2.5411019810752387</v>
      </c>
    </row>
    <row r="130" spans="1:29" x14ac:dyDescent="0.25">
      <c r="A130" s="9">
        <v>128</v>
      </c>
      <c r="B130" s="68" t="s">
        <v>682</v>
      </c>
      <c r="C130" s="42" t="s">
        <v>451</v>
      </c>
      <c r="D130" s="42" t="s">
        <v>273</v>
      </c>
      <c r="E130" s="42" t="s">
        <v>4</v>
      </c>
      <c r="F130" s="43">
        <v>37</v>
      </c>
      <c r="G130" s="43">
        <v>13</v>
      </c>
      <c r="H130" s="43">
        <v>10</v>
      </c>
      <c r="I130" s="43">
        <v>16</v>
      </c>
      <c r="J130" s="43">
        <v>31</v>
      </c>
      <c r="K130" s="43">
        <v>11</v>
      </c>
      <c r="L130" s="43">
        <v>62</v>
      </c>
      <c r="M130" s="53">
        <v>532</v>
      </c>
      <c r="N130">
        <f>G130*82/F130</f>
        <v>28.810810810810811</v>
      </c>
      <c r="O130">
        <f>H130*82/F130</f>
        <v>22.162162162162161</v>
      </c>
      <c r="P130">
        <f>I130*82/F130</f>
        <v>35.45945945945946</v>
      </c>
      <c r="Q130">
        <f>J130*82/F130</f>
        <v>68.702702702702709</v>
      </c>
      <c r="R130">
        <f>K130*82/F130</f>
        <v>24.378378378378379</v>
      </c>
      <c r="S130">
        <f>L130*82/F130</f>
        <v>137.40540540540542</v>
      </c>
      <c r="U130" s="10">
        <f>SUM(V130:X130)</f>
        <v>10.115422753991252</v>
      </c>
      <c r="V130">
        <f>N130/MAX(N:N)*OFF_D</f>
        <v>3.1240638228590036</v>
      </c>
      <c r="W130">
        <f>O130/MAX(O:O)*PUN_D</f>
        <v>0.27720027720027718</v>
      </c>
      <c r="X130">
        <f>SUM(Z130:AC130)</f>
        <v>6.714158653931972</v>
      </c>
      <c r="Y130">
        <f>X130/DEF_D*10</f>
        <v>7.4601762821466355</v>
      </c>
      <c r="Z130">
        <f>(0.7*(HIT_D*DEF_D))+(P130/(MAX(P:P))*(0.3*(HIT_D*DEF_D)))</f>
        <v>1.3178223938223939</v>
      </c>
      <c r="AA130">
        <f>(0.7*(BkS_D*DEF_D))+(Q130/(MAX(Q:Q))*(0.3*(BkS_D*DEF_D)))</f>
        <v>1.9070475415174211</v>
      </c>
      <c r="AB130">
        <f>(0.7*(TkA_D*DEF_D))+(R130/(MAX(R:R))*(0.3*(TkA_D*DEF_D)))</f>
        <v>1.4042143838754009</v>
      </c>
      <c r="AC130">
        <f>(0.7*(SH_D*DEF_D))+(S130/(MAX(S:S))*(0.3*(SH_D*DEF_D)))</f>
        <v>2.0850743347167562</v>
      </c>
    </row>
    <row r="131" spans="1:29" x14ac:dyDescent="0.25">
      <c r="A131" s="9">
        <v>129</v>
      </c>
      <c r="B131" s="67" t="s">
        <v>709</v>
      </c>
      <c r="C131" s="40" t="s">
        <v>451</v>
      </c>
      <c r="D131" s="40" t="s">
        <v>273</v>
      </c>
      <c r="E131" s="40" t="s">
        <v>4</v>
      </c>
      <c r="F131" s="41">
        <v>64</v>
      </c>
      <c r="G131" s="41">
        <v>11</v>
      </c>
      <c r="H131" s="41">
        <v>68</v>
      </c>
      <c r="I131" s="41">
        <v>128</v>
      </c>
      <c r="J131" s="41">
        <v>106</v>
      </c>
      <c r="K131" s="41">
        <v>9</v>
      </c>
      <c r="L131" s="41">
        <v>7974</v>
      </c>
      <c r="M131" s="52">
        <v>1241</v>
      </c>
      <c r="N131">
        <f>G131*82/F131</f>
        <v>14.09375</v>
      </c>
      <c r="O131">
        <f>H131*82/F131</f>
        <v>87.125</v>
      </c>
      <c r="P131">
        <f>I131*82/F131</f>
        <v>164</v>
      </c>
      <c r="Q131">
        <f>J131*82/F131</f>
        <v>135.8125</v>
      </c>
      <c r="R131">
        <f>K131*82/F131</f>
        <v>11.53125</v>
      </c>
      <c r="S131">
        <f>L131*82/F131</f>
        <v>10216.6875</v>
      </c>
      <c r="U131" s="10">
        <f>SUM(V131:X131)</f>
        <v>10.112596042908947</v>
      </c>
      <c r="V131">
        <f>N131/MAX(N:N)*OFF_D</f>
        <v>1.5282379518072289</v>
      </c>
      <c r="W131">
        <f>O131/MAX(O:O)*PUN_D</f>
        <v>1.0897435897435896</v>
      </c>
      <c r="X131">
        <f>SUM(Z131:AC131)</f>
        <v>7.4946145013581296</v>
      </c>
      <c r="Y131">
        <f>X131/DEF_D*10</f>
        <v>8.3273494459534767</v>
      </c>
      <c r="Z131">
        <f>(0.7*(HIT_D*DEF_D))+(P131/(MAX(P:P))*(0.3*(HIT_D*DEF_D)))</f>
        <v>1.5274285714285716</v>
      </c>
      <c r="AA131">
        <f>(0.7*(BkS_D*DEF_D))+(Q131/(MAX(Q:Q))*(0.3*(BkS_D*DEF_D)))</f>
        <v>2.1083177710843373</v>
      </c>
      <c r="AB131">
        <f>(0.7*(TkA_D*DEF_D))+(R131/(MAX(R:R))*(0.3*(TkA_D*DEF_D)))</f>
        <v>1.3282150423728813</v>
      </c>
      <c r="AC131">
        <f>(0.7*(SH_D*DEF_D))+(S131/(MAX(S:S))*(0.3*(SH_D*DEF_D)))</f>
        <v>2.5306531164723394</v>
      </c>
    </row>
    <row r="132" spans="1:29" x14ac:dyDescent="0.25">
      <c r="A132" s="9">
        <v>130</v>
      </c>
      <c r="B132" s="67" t="s">
        <v>640</v>
      </c>
      <c r="C132" s="40" t="s">
        <v>451</v>
      </c>
      <c r="D132" s="40" t="s">
        <v>273</v>
      </c>
      <c r="E132" s="40" t="s">
        <v>4</v>
      </c>
      <c r="F132" s="41">
        <v>62</v>
      </c>
      <c r="G132" s="41">
        <v>16</v>
      </c>
      <c r="H132" s="41">
        <v>12</v>
      </c>
      <c r="I132" s="41">
        <v>151</v>
      </c>
      <c r="J132" s="41">
        <v>108</v>
      </c>
      <c r="K132" s="41">
        <v>8</v>
      </c>
      <c r="L132" s="41">
        <v>8343</v>
      </c>
      <c r="M132" s="52">
        <v>1104</v>
      </c>
      <c r="N132">
        <f>G132*82/F132</f>
        <v>21.161290322580644</v>
      </c>
      <c r="O132">
        <f>H132*82/F132</f>
        <v>15.870967741935484</v>
      </c>
      <c r="P132">
        <f>I132*82/F132</f>
        <v>199.70967741935485</v>
      </c>
      <c r="Q132">
        <f>J132*82/F132</f>
        <v>142.83870967741936</v>
      </c>
      <c r="R132">
        <f>K132*82/F132</f>
        <v>10.580645161290322</v>
      </c>
      <c r="S132">
        <f>L132*82/F132</f>
        <v>11034.290322580646</v>
      </c>
      <c r="U132" s="10">
        <f>SUM(V132:X132)</f>
        <v>10.097546889861986</v>
      </c>
      <c r="V132">
        <f>N132/MAX(N:N)*OFF_D</f>
        <v>2.2945977458219975</v>
      </c>
      <c r="W132">
        <f>O132/MAX(O:O)*PUN_D</f>
        <v>0.19851116625310172</v>
      </c>
      <c r="X132">
        <f>SUM(Z132:AC132)</f>
        <v>7.6044379777868869</v>
      </c>
      <c r="Y132">
        <f>X132/DEF_D*10</f>
        <v>8.4493755308743186</v>
      </c>
      <c r="Z132">
        <f>(0.7*(HIT_D*DEF_D))+(P132/(MAX(P:P))*(0.3*(HIT_D*DEF_D)))</f>
        <v>1.5856589861751154</v>
      </c>
      <c r="AA132">
        <f>(0.7*(BkS_D*DEF_D))+(Q132/(MAX(Q:Q))*(0.3*(BkS_D*DEF_D)))</f>
        <v>2.1293902059852314</v>
      </c>
      <c r="AB132">
        <f>(0.7*(TkA_D*DEF_D))+(R132/(MAX(R:R))*(0.3*(TkA_D*DEF_D)))</f>
        <v>1.3225915800984145</v>
      </c>
      <c r="AC132">
        <f>(0.7*(SH_D*DEF_D))+(S132/(MAX(S:S))*(0.3*(SH_D*DEF_D)))</f>
        <v>2.566797205528125</v>
      </c>
    </row>
    <row r="133" spans="1:29" x14ac:dyDescent="0.25">
      <c r="A133" s="9">
        <v>131</v>
      </c>
      <c r="B133" s="67" t="s">
        <v>617</v>
      </c>
      <c r="C133" s="40" t="s">
        <v>451</v>
      </c>
      <c r="D133" s="40" t="s">
        <v>273</v>
      </c>
      <c r="E133" s="40" t="s">
        <v>4</v>
      </c>
      <c r="F133" s="41">
        <v>48</v>
      </c>
      <c r="G133" s="41">
        <v>18</v>
      </c>
      <c r="H133" s="41">
        <v>4</v>
      </c>
      <c r="I133" s="41">
        <v>24</v>
      </c>
      <c r="J133" s="41">
        <v>30</v>
      </c>
      <c r="K133" s="41">
        <v>14</v>
      </c>
      <c r="L133" s="41">
        <v>195</v>
      </c>
      <c r="M133" s="52">
        <v>859</v>
      </c>
      <c r="N133">
        <f>G133*82/F133</f>
        <v>30.75</v>
      </c>
      <c r="O133">
        <f>H133*82/F133</f>
        <v>6.833333333333333</v>
      </c>
      <c r="P133">
        <f>I133*82/F133</f>
        <v>41</v>
      </c>
      <c r="Q133">
        <f>J133*82/F133</f>
        <v>51.25</v>
      </c>
      <c r="R133">
        <f>K133*82/F133</f>
        <v>23.916666666666668</v>
      </c>
      <c r="S133">
        <f>L133*82/F133</f>
        <v>333.125</v>
      </c>
      <c r="U133" s="10">
        <f>SUM(V133:X133)</f>
        <v>10.096579035544746</v>
      </c>
      <c r="V133">
        <f>N133/MAX(N:N)*OFF_D</f>
        <v>3.3343373493975905</v>
      </c>
      <c r="W133">
        <f>O133/MAX(O:O)*PUN_D</f>
        <v>8.5470085470085458E-2</v>
      </c>
      <c r="X133">
        <f>SUM(Z133:AC133)</f>
        <v>6.6767716006770703</v>
      </c>
      <c r="Y133">
        <f>X133/DEF_D*10</f>
        <v>7.418635111863412</v>
      </c>
      <c r="Z133">
        <f>(0.7*(HIT_D*DEF_D))+(P133/(MAX(P:P))*(0.3*(HIT_D*DEF_D)))</f>
        <v>1.326857142857143</v>
      </c>
      <c r="AA133">
        <f>(0.7*(BkS_D*DEF_D))+(Q133/(MAX(Q:Q))*(0.3*(BkS_D*DEF_D)))</f>
        <v>1.8547048192771085</v>
      </c>
      <c r="AB133">
        <f>(0.7*(TkA_D*DEF_D))+(R133/(MAX(R:R))*(0.3*(TkA_D*DEF_D)))</f>
        <v>1.4014830508474576</v>
      </c>
      <c r="AC133">
        <f>(0.7*(SH_D*DEF_D))+(S133/(MAX(S:S))*(0.3*(SH_D*DEF_D)))</f>
        <v>2.093726587695361</v>
      </c>
    </row>
    <row r="134" spans="1:29" x14ac:dyDescent="0.25">
      <c r="A134" s="9">
        <v>132</v>
      </c>
      <c r="B134" s="67" t="s">
        <v>697</v>
      </c>
      <c r="C134" s="40" t="s">
        <v>451</v>
      </c>
      <c r="D134" s="40" t="s">
        <v>273</v>
      </c>
      <c r="E134" s="40" t="s">
        <v>4</v>
      </c>
      <c r="F134" s="41">
        <v>55</v>
      </c>
      <c r="G134" s="41">
        <v>12</v>
      </c>
      <c r="H134" s="41">
        <v>18</v>
      </c>
      <c r="I134" s="41">
        <v>29</v>
      </c>
      <c r="J134" s="41">
        <v>122</v>
      </c>
      <c r="K134" s="41">
        <v>20</v>
      </c>
      <c r="L134" s="41">
        <v>10782</v>
      </c>
      <c r="M134" s="52">
        <v>1109</v>
      </c>
      <c r="N134">
        <f>G134*82/F134</f>
        <v>17.890909090909091</v>
      </c>
      <c r="O134">
        <f>H134*82/F134</f>
        <v>26.836363636363636</v>
      </c>
      <c r="P134">
        <f>I134*82/F134</f>
        <v>43.236363636363635</v>
      </c>
      <c r="Q134">
        <f>J134*82/F134</f>
        <v>181.8909090909091</v>
      </c>
      <c r="R134">
        <f>K134*82/F134</f>
        <v>29.818181818181817</v>
      </c>
      <c r="S134">
        <f>L134*82/F134</f>
        <v>16074.981818181817</v>
      </c>
      <c r="U134" s="10">
        <f>SUM(V134:X134)</f>
        <v>10.078686189734267</v>
      </c>
      <c r="V134">
        <f>N134/MAX(N:N)*OFF_D</f>
        <v>1.9399780941949616</v>
      </c>
      <c r="W134">
        <f>O134/MAX(O:O)*PUN_D</f>
        <v>0.33566433566433562</v>
      </c>
      <c r="X134">
        <f>SUM(Z134:AC134)</f>
        <v>7.8030437598749689</v>
      </c>
      <c r="Y134">
        <f>X134/DEF_D*10</f>
        <v>8.6700486220832982</v>
      </c>
      <c r="Z134">
        <f>(0.7*(HIT_D*DEF_D))+(P134/(MAX(P:P))*(0.3*(HIT_D*DEF_D)))</f>
        <v>1.3305038961038962</v>
      </c>
      <c r="AA134">
        <f>(0.7*(BkS_D*DEF_D))+(Q134/(MAX(Q:Q))*(0.3*(BkS_D*DEF_D)))</f>
        <v>2.2465123767798465</v>
      </c>
      <c r="AB134">
        <f>(0.7*(TkA_D*DEF_D))+(R134/(MAX(R:R))*(0.3*(TkA_D*DEF_D)))</f>
        <v>1.4363944530046224</v>
      </c>
      <c r="AC134">
        <f>(0.7*(SH_D*DEF_D))+(S134/(MAX(S:S))*(0.3*(SH_D*DEF_D)))</f>
        <v>2.789633033986604</v>
      </c>
    </row>
    <row r="135" spans="1:29" x14ac:dyDescent="0.25">
      <c r="A135" s="9">
        <v>133</v>
      </c>
      <c r="B135" s="68" t="s">
        <v>771</v>
      </c>
      <c r="C135" s="42" t="s">
        <v>451</v>
      </c>
      <c r="D135" s="42" t="s">
        <v>273</v>
      </c>
      <c r="E135" s="42" t="s">
        <v>4</v>
      </c>
      <c r="F135" s="43">
        <v>25</v>
      </c>
      <c r="G135" s="43">
        <v>7</v>
      </c>
      <c r="H135" s="43">
        <v>18</v>
      </c>
      <c r="I135" s="43">
        <v>35</v>
      </c>
      <c r="J135" s="43">
        <v>26</v>
      </c>
      <c r="K135" s="43">
        <v>3</v>
      </c>
      <c r="L135" s="43">
        <v>23</v>
      </c>
      <c r="M135" s="53">
        <v>326</v>
      </c>
      <c r="N135">
        <f>G135*82/F135</f>
        <v>22.96</v>
      </c>
      <c r="O135">
        <f>H135*82/F135</f>
        <v>59.04</v>
      </c>
      <c r="P135">
        <f>I135*82/F135</f>
        <v>114.8</v>
      </c>
      <c r="Q135">
        <f>J135*82/F135</f>
        <v>85.28</v>
      </c>
      <c r="R135">
        <f>K135*82/F135</f>
        <v>9.84</v>
      </c>
      <c r="S135">
        <f>L135*82/F135</f>
        <v>75.44</v>
      </c>
      <c r="U135" s="10">
        <f>SUM(V135:X135)</f>
        <v>10.03261008715282</v>
      </c>
      <c r="V135">
        <f>N135/MAX(N:N)*OFF_D</f>
        <v>2.4896385542168673</v>
      </c>
      <c r="W135">
        <f>O135/MAX(O:O)*PUN_D</f>
        <v>0.73846153846153839</v>
      </c>
      <c r="X135">
        <f>SUM(Z135:AC135)</f>
        <v>6.8045099944744143</v>
      </c>
      <c r="Y135">
        <f>X135/DEF_D*10</f>
        <v>7.5605666605271269</v>
      </c>
      <c r="Z135">
        <f>(0.7*(HIT_D*DEF_D))+(P135/(MAX(P:P))*(0.3*(HIT_D*DEF_D)))</f>
        <v>1.4472</v>
      </c>
      <c r="AA135">
        <f>(0.7*(BkS_D*DEF_D))+(Q135/(MAX(Q:Q))*(0.3*(BkS_D*DEF_D)))</f>
        <v>1.9567648192771085</v>
      </c>
      <c r="AB135">
        <f>(0.7*(TkA_D*DEF_D))+(R135/(MAX(R:R))*(0.3*(TkA_D*DEF_D)))</f>
        <v>1.3182101694915254</v>
      </c>
      <c r="AC135">
        <f>(0.7*(SH_D*DEF_D))+(S135/(MAX(S:S))*(0.3*(SH_D*DEF_D)))</f>
        <v>2.0823350057057803</v>
      </c>
    </row>
    <row r="136" spans="1:29" x14ac:dyDescent="0.25">
      <c r="A136" s="9">
        <v>134</v>
      </c>
      <c r="B136" s="67" t="s">
        <v>642</v>
      </c>
      <c r="C136" s="40" t="s">
        <v>451</v>
      </c>
      <c r="D136" s="40" t="s">
        <v>273</v>
      </c>
      <c r="E136" s="40" t="s">
        <v>4</v>
      </c>
      <c r="F136" s="41">
        <v>72</v>
      </c>
      <c r="G136" s="41">
        <v>16</v>
      </c>
      <c r="H136" s="41">
        <v>27</v>
      </c>
      <c r="I136" s="41">
        <v>93</v>
      </c>
      <c r="J136" s="41">
        <v>185</v>
      </c>
      <c r="K136" s="41">
        <v>21</v>
      </c>
      <c r="L136" s="41">
        <v>8421</v>
      </c>
      <c r="M136" s="52">
        <v>1471</v>
      </c>
      <c r="N136">
        <f>G136*82/F136</f>
        <v>18.222222222222221</v>
      </c>
      <c r="O136">
        <f>H136*82/F136</f>
        <v>30.75</v>
      </c>
      <c r="P136">
        <f>I136*82/F136</f>
        <v>105.91666666666667</v>
      </c>
      <c r="Q136">
        <f>J136*82/F136</f>
        <v>210.69444444444446</v>
      </c>
      <c r="R136">
        <f>K136*82/F136</f>
        <v>23.916666666666668</v>
      </c>
      <c r="S136">
        <f>L136*82/F136</f>
        <v>9590.5833333333339</v>
      </c>
      <c r="U136" s="10">
        <f>SUM(V136:X136)</f>
        <v>10.03058860969772</v>
      </c>
      <c r="V136">
        <f>N136/MAX(N:N)*OFF_D</f>
        <v>1.9759036144578312</v>
      </c>
      <c r="W136">
        <f>O136/MAX(O:O)*PUN_D</f>
        <v>0.38461538461538458</v>
      </c>
      <c r="X136">
        <f>SUM(Z136:AC136)</f>
        <v>7.6700696106245045</v>
      </c>
      <c r="Y136">
        <f>X136/DEF_D*10</f>
        <v>8.5222995673605606</v>
      </c>
      <c r="Z136">
        <f>(0.7*(HIT_D*DEF_D))+(P136/(MAX(P:P))*(0.3*(HIT_D*DEF_D)))</f>
        <v>1.4327142857142858</v>
      </c>
      <c r="AA136">
        <f>(0.7*(BkS_D*DEF_D))+(Q136/(MAX(Q:Q))*(0.3*(BkS_D*DEF_D)))</f>
        <v>2.3328975903614459</v>
      </c>
      <c r="AB136">
        <f>(0.7*(TkA_D*DEF_D))+(R136/(MAX(R:R))*(0.3*(TkA_D*DEF_D)))</f>
        <v>1.4014830508474576</v>
      </c>
      <c r="AC136">
        <f>(0.7*(SH_D*DEF_D))+(S136/(MAX(S:S))*(0.3*(SH_D*DEF_D)))</f>
        <v>2.5029746837013152</v>
      </c>
    </row>
    <row r="137" spans="1:29" x14ac:dyDescent="0.25">
      <c r="A137" s="9">
        <v>135</v>
      </c>
      <c r="B137" s="67" t="s">
        <v>645</v>
      </c>
      <c r="C137" s="40" t="s">
        <v>451</v>
      </c>
      <c r="D137" s="40" t="s">
        <v>273</v>
      </c>
      <c r="E137" s="40" t="s">
        <v>4</v>
      </c>
      <c r="F137" s="41">
        <v>56</v>
      </c>
      <c r="G137" s="41">
        <v>15</v>
      </c>
      <c r="H137" s="41">
        <v>20</v>
      </c>
      <c r="I137" s="41">
        <v>34</v>
      </c>
      <c r="J137" s="41">
        <v>82</v>
      </c>
      <c r="K137" s="41">
        <v>13</v>
      </c>
      <c r="L137" s="41">
        <v>6216</v>
      </c>
      <c r="M137" s="52">
        <v>1059</v>
      </c>
      <c r="N137">
        <f>G137*82/F137</f>
        <v>21.964285714285715</v>
      </c>
      <c r="O137">
        <f>H137*82/F137</f>
        <v>29.285714285714285</v>
      </c>
      <c r="P137">
        <f>I137*82/F137</f>
        <v>49.785714285714285</v>
      </c>
      <c r="Q137">
        <f>J137*82/F137</f>
        <v>120.07142857142857</v>
      </c>
      <c r="R137">
        <f>K137*82/F137</f>
        <v>19.035714285714285</v>
      </c>
      <c r="S137">
        <f>L137*82/F137</f>
        <v>9102</v>
      </c>
      <c r="U137" s="10">
        <f>SUM(V137:X137)</f>
        <v>10.004246656041245</v>
      </c>
      <c r="V137">
        <f>N137/MAX(N:N)*OFF_D</f>
        <v>2.3816695352839932</v>
      </c>
      <c r="W137">
        <f>O137/MAX(O:O)*PUN_D</f>
        <v>0.36630036630036628</v>
      </c>
      <c r="X137">
        <f>SUM(Z137:AC137)</f>
        <v>7.2562767544568851</v>
      </c>
      <c r="Y137">
        <f>X137/DEF_D*10</f>
        <v>8.0625297271743168</v>
      </c>
      <c r="Z137">
        <f>(0.7*(HIT_D*DEF_D))+(P137/(MAX(P:P))*(0.3*(HIT_D*DEF_D)))</f>
        <v>1.3411836734693878</v>
      </c>
      <c r="AA137">
        <f>(0.7*(BkS_D*DEF_D))+(Q137/(MAX(Q:Q))*(0.3*(BkS_D*DEF_D)))</f>
        <v>2.0611084337349399</v>
      </c>
      <c r="AB137">
        <f>(0.7*(TkA_D*DEF_D))+(R137/(MAX(R:R))*(0.3*(TkA_D*DEF_D)))</f>
        <v>1.3726089588377723</v>
      </c>
      <c r="AC137">
        <f>(0.7*(SH_D*DEF_D))+(S137/(MAX(S:S))*(0.3*(SH_D*DEF_D)))</f>
        <v>2.4813756884147855</v>
      </c>
    </row>
    <row r="138" spans="1:29" x14ac:dyDescent="0.25">
      <c r="A138" s="9">
        <v>136</v>
      </c>
      <c r="B138" s="68" t="s">
        <v>607</v>
      </c>
      <c r="C138" s="42" t="s">
        <v>451</v>
      </c>
      <c r="D138" s="42" t="s">
        <v>273</v>
      </c>
      <c r="E138" s="42" t="s">
        <v>4</v>
      </c>
      <c r="F138" s="43">
        <v>74</v>
      </c>
      <c r="G138" s="43">
        <v>19</v>
      </c>
      <c r="H138" s="43">
        <v>25</v>
      </c>
      <c r="I138" s="43">
        <v>144</v>
      </c>
      <c r="J138" s="43">
        <v>120</v>
      </c>
      <c r="K138" s="43">
        <v>10</v>
      </c>
      <c r="L138" s="43">
        <v>6702</v>
      </c>
      <c r="M138" s="53">
        <v>1393</v>
      </c>
      <c r="N138">
        <f>G138*82/F138</f>
        <v>21.054054054054053</v>
      </c>
      <c r="O138">
        <f>H138*82/F138</f>
        <v>27.702702702702702</v>
      </c>
      <c r="P138">
        <f>I138*82/F138</f>
        <v>159.56756756756758</v>
      </c>
      <c r="Q138">
        <f>J138*82/F138</f>
        <v>132.97297297297297</v>
      </c>
      <c r="R138">
        <f>K138*82/F138</f>
        <v>11.081081081081081</v>
      </c>
      <c r="S138">
        <f>L138*82/F138</f>
        <v>7426.5405405405409</v>
      </c>
      <c r="U138" s="10">
        <f>SUM(V138:X138)</f>
        <v>9.9823325154625362</v>
      </c>
      <c r="V138">
        <f>N138/MAX(N:N)*OFF_D</f>
        <v>2.2829697167046565</v>
      </c>
      <c r="W138">
        <f>O138/MAX(O:O)*PUN_D</f>
        <v>0.3465003465003465</v>
      </c>
      <c r="X138">
        <f>SUM(Z138:AC138)</f>
        <v>7.3528624522575337</v>
      </c>
      <c r="Y138">
        <f>X138/DEF_D*10</f>
        <v>8.1698471691750374</v>
      </c>
      <c r="Z138">
        <f>(0.7*(HIT_D*DEF_D))+(P138/(MAX(P:P))*(0.3*(HIT_D*DEF_D)))</f>
        <v>1.5202007722007722</v>
      </c>
      <c r="AA138">
        <f>(0.7*(BkS_D*DEF_D))+(Q138/(MAX(Q:Q))*(0.3*(BkS_D*DEF_D)))</f>
        <v>2.0998016932595247</v>
      </c>
      <c r="AB138">
        <f>(0.7*(TkA_D*DEF_D))+(R138/(MAX(R:R))*(0.3*(TkA_D*DEF_D)))</f>
        <v>1.3255519926706367</v>
      </c>
      <c r="AC138">
        <f>(0.7*(SH_D*DEF_D))+(S138/(MAX(S:S))*(0.3*(SH_D*DEF_D)))</f>
        <v>2.4073079941266</v>
      </c>
    </row>
    <row r="139" spans="1:29" x14ac:dyDescent="0.25">
      <c r="A139" s="9">
        <v>137</v>
      </c>
      <c r="B139" s="67" t="s">
        <v>695</v>
      </c>
      <c r="C139" s="40" t="s">
        <v>451</v>
      </c>
      <c r="D139" s="40" t="s">
        <v>273</v>
      </c>
      <c r="E139" s="40" t="s">
        <v>4</v>
      </c>
      <c r="F139" s="41">
        <v>48</v>
      </c>
      <c r="G139" s="41">
        <v>12</v>
      </c>
      <c r="H139" s="41">
        <v>39</v>
      </c>
      <c r="I139" s="41">
        <v>60</v>
      </c>
      <c r="J139" s="41">
        <v>42</v>
      </c>
      <c r="K139" s="41">
        <v>9</v>
      </c>
      <c r="L139" s="41">
        <v>1784</v>
      </c>
      <c r="M139" s="52">
        <v>744</v>
      </c>
      <c r="N139">
        <f>G139*82/F139</f>
        <v>20.5</v>
      </c>
      <c r="O139">
        <f>H139*82/F139</f>
        <v>66.625</v>
      </c>
      <c r="P139">
        <f>I139*82/F139</f>
        <v>102.5</v>
      </c>
      <c r="Q139">
        <f>J139*82/F139</f>
        <v>71.75</v>
      </c>
      <c r="R139">
        <f>K139*82/F139</f>
        <v>15.375</v>
      </c>
      <c r="S139">
        <f>L139*82/F139</f>
        <v>3047.6666666666665</v>
      </c>
      <c r="U139" s="10">
        <f>SUM(V139:X139)</f>
        <v>9.9642372907316279</v>
      </c>
      <c r="V139">
        <f>N139/MAX(N:N)*OFF_D</f>
        <v>2.2228915662650603</v>
      </c>
      <c r="W139">
        <f>O139/MAX(O:O)*PUN_D</f>
        <v>0.83333333333333326</v>
      </c>
      <c r="X139">
        <f>SUM(Z139:AC139)</f>
        <v>6.9080123911332354</v>
      </c>
      <c r="Y139">
        <f>X139/DEF_D*10</f>
        <v>7.6755693234813727</v>
      </c>
      <c r="Z139">
        <f>(0.7*(HIT_D*DEF_D))+(P139/(MAX(P:P))*(0.3*(HIT_D*DEF_D)))</f>
        <v>1.427142857142857</v>
      </c>
      <c r="AA139">
        <f>(0.7*(BkS_D*DEF_D))+(Q139/(MAX(Q:Q))*(0.3*(BkS_D*DEF_D)))</f>
        <v>1.9161867469879519</v>
      </c>
      <c r="AB139">
        <f>(0.7*(TkA_D*DEF_D))+(R139/(MAX(R:R))*(0.3*(TkA_D*DEF_D)))</f>
        <v>1.3509533898305084</v>
      </c>
      <c r="AC139">
        <f>(0.7*(SH_D*DEF_D))+(S139/(MAX(S:S))*(0.3*(SH_D*DEF_D)))</f>
        <v>2.2137293971719179</v>
      </c>
    </row>
    <row r="140" spans="1:29" x14ac:dyDescent="0.25">
      <c r="A140" s="9">
        <v>138</v>
      </c>
      <c r="B140" s="68" t="s">
        <v>588</v>
      </c>
      <c r="C140" s="42" t="s">
        <v>451</v>
      </c>
      <c r="D140" s="42" t="s">
        <v>273</v>
      </c>
      <c r="E140" s="42" t="s">
        <v>4</v>
      </c>
      <c r="F140" s="43">
        <v>71</v>
      </c>
      <c r="G140" s="43">
        <v>20</v>
      </c>
      <c r="H140" s="43">
        <v>12</v>
      </c>
      <c r="I140" s="43">
        <v>58</v>
      </c>
      <c r="J140" s="43">
        <v>139</v>
      </c>
      <c r="K140" s="43">
        <v>23</v>
      </c>
      <c r="L140" s="43">
        <v>4444</v>
      </c>
      <c r="M140" s="53">
        <v>1342</v>
      </c>
      <c r="N140">
        <f>G140*82/F140</f>
        <v>23.098591549295776</v>
      </c>
      <c r="O140">
        <f>H140*82/F140</f>
        <v>13.859154929577464</v>
      </c>
      <c r="P140">
        <f>I140*82/F140</f>
        <v>66.985915492957744</v>
      </c>
      <c r="Q140">
        <f>J140*82/F140</f>
        <v>160.53521126760563</v>
      </c>
      <c r="R140">
        <f>K140*82/F140</f>
        <v>26.56338028169014</v>
      </c>
      <c r="S140">
        <f>L140*82/F140</f>
        <v>5132.5070422535209</v>
      </c>
      <c r="U140" s="10">
        <f>SUM(V140:X140)</f>
        <v>9.9527447141055809</v>
      </c>
      <c r="V140">
        <f>N140/MAX(N:N)*OFF_D</f>
        <v>2.5046665535380965</v>
      </c>
      <c r="W140">
        <f>O140/MAX(O:O)*PUN_D</f>
        <v>0.1733477789815818</v>
      </c>
      <c r="X140">
        <f>SUM(Z140:AC140)</f>
        <v>7.2747303815859024</v>
      </c>
      <c r="Y140">
        <f>X140/DEF_D*10</f>
        <v>8.0830337573176685</v>
      </c>
      <c r="Z140">
        <f>(0.7*(HIT_D*DEF_D))+(P140/(MAX(P:P))*(0.3*(HIT_D*DEF_D)))</f>
        <v>1.3692313883299798</v>
      </c>
      <c r="AA140">
        <f>(0.7*(BkS_D*DEF_D))+(Q140/(MAX(Q:Q))*(0.3*(BkS_D*DEF_D)))</f>
        <v>2.1824641099609705</v>
      </c>
      <c r="AB140">
        <f>(0.7*(TkA_D*DEF_D))+(R140/(MAX(R:R))*(0.3*(TkA_D*DEF_D)))</f>
        <v>1.4171401289090475</v>
      </c>
      <c r="AC140">
        <f>(0.7*(SH_D*DEF_D))+(S140/(MAX(S:S))*(0.3*(SH_D*DEF_D)))</f>
        <v>2.3058947543859039</v>
      </c>
    </row>
    <row r="141" spans="1:29" x14ac:dyDescent="0.25">
      <c r="A141" s="9">
        <v>139</v>
      </c>
      <c r="B141" s="68" t="s">
        <v>595</v>
      </c>
      <c r="C141" s="42" t="s">
        <v>451</v>
      </c>
      <c r="D141" s="42" t="s">
        <v>273</v>
      </c>
      <c r="E141" s="42" t="s">
        <v>4</v>
      </c>
      <c r="F141" s="43">
        <v>80</v>
      </c>
      <c r="G141" s="43">
        <v>20</v>
      </c>
      <c r="H141" s="43">
        <v>21</v>
      </c>
      <c r="I141" s="43">
        <v>82</v>
      </c>
      <c r="J141" s="43">
        <v>105</v>
      </c>
      <c r="K141" s="43">
        <v>27</v>
      </c>
      <c r="L141" s="43">
        <v>11690</v>
      </c>
      <c r="M141" s="53">
        <v>1588</v>
      </c>
      <c r="N141">
        <f>G141*82/F141</f>
        <v>20.5</v>
      </c>
      <c r="O141">
        <f>H141*82/F141</f>
        <v>21.524999999999999</v>
      </c>
      <c r="P141">
        <f>I141*82/F141</f>
        <v>84.05</v>
      </c>
      <c r="Q141">
        <f>J141*82/F141</f>
        <v>107.625</v>
      </c>
      <c r="R141">
        <f>K141*82/F141</f>
        <v>27.675000000000001</v>
      </c>
      <c r="S141">
        <f>L141*82/F141</f>
        <v>11982.25</v>
      </c>
      <c r="U141" s="10">
        <f>SUM(V141:X141)</f>
        <v>9.9453797317875683</v>
      </c>
      <c r="V141">
        <f>N141/MAX(N:N)*OFF_D</f>
        <v>2.2228915662650603</v>
      </c>
      <c r="W141">
        <f>O141/MAX(O:O)*PUN_D</f>
        <v>0.26923076923076922</v>
      </c>
      <c r="X141">
        <f>SUM(Z141:AC141)</f>
        <v>7.4532573962917388</v>
      </c>
      <c r="Y141">
        <f>X141/DEF_D*10</f>
        <v>8.2813971069908217</v>
      </c>
      <c r="Z141">
        <f>(0.7*(HIT_D*DEF_D))+(P141/(MAX(P:P))*(0.3*(HIT_D*DEF_D)))</f>
        <v>1.3970571428571428</v>
      </c>
      <c r="AA141">
        <f>(0.7*(BkS_D*DEF_D))+(Q141/(MAX(Q:Q))*(0.3*(BkS_D*DEF_D)))</f>
        <v>2.0237801204819279</v>
      </c>
      <c r="AB141">
        <f>(0.7*(TkA_D*DEF_D))+(R141/(MAX(R:R))*(0.3*(TkA_D*DEF_D)))</f>
        <v>1.4237161016949154</v>
      </c>
      <c r="AC141">
        <f>(0.7*(SH_D*DEF_D))+(S141/(MAX(S:S))*(0.3*(SH_D*DEF_D)))</f>
        <v>2.6087040312577523</v>
      </c>
    </row>
    <row r="142" spans="1:29" x14ac:dyDescent="0.25">
      <c r="A142" s="9">
        <v>140</v>
      </c>
      <c r="B142" s="67" t="s">
        <v>80</v>
      </c>
      <c r="C142" s="40" t="s">
        <v>35</v>
      </c>
      <c r="D142" s="40" t="s">
        <v>273</v>
      </c>
      <c r="E142" s="40" t="s">
        <v>4</v>
      </c>
      <c r="F142" s="41">
        <v>82</v>
      </c>
      <c r="G142" s="41">
        <v>26</v>
      </c>
      <c r="H142" s="41">
        <v>18</v>
      </c>
      <c r="I142" s="41">
        <v>77</v>
      </c>
      <c r="J142" s="41">
        <v>89</v>
      </c>
      <c r="K142" s="41">
        <v>18</v>
      </c>
      <c r="L142" s="41">
        <v>1943</v>
      </c>
      <c r="M142" s="52">
        <v>1767</v>
      </c>
      <c r="N142">
        <f>G142*82/F142</f>
        <v>26</v>
      </c>
      <c r="O142">
        <f>H142*82/F142</f>
        <v>18</v>
      </c>
      <c r="P142">
        <f>I142*82/F142</f>
        <v>77</v>
      </c>
      <c r="Q142">
        <f>J142*82/F142</f>
        <v>89</v>
      </c>
      <c r="R142">
        <f>K142*82/F142</f>
        <v>18</v>
      </c>
      <c r="S142">
        <f>L142*82/F142</f>
        <v>1943</v>
      </c>
      <c r="U142" s="10">
        <f>SUM(V142:X142)</f>
        <v>9.9292773181982135</v>
      </c>
      <c r="V142">
        <f>N142/MAX(N:N)*OFF_D</f>
        <v>2.8192771084337349</v>
      </c>
      <c r="W142">
        <f>O142/MAX(O:O)*PUN_D</f>
        <v>0.22514071294559099</v>
      </c>
      <c r="X142">
        <f>SUM(Z142:AC142)</f>
        <v>6.8848594968188879</v>
      </c>
      <c r="Y142">
        <f>X142/DEF_D*10</f>
        <v>7.6498438853543194</v>
      </c>
      <c r="Z142">
        <f>(0.7*(HIT_D*DEF_D))+(P142/(MAX(P:P))*(0.3*(HIT_D*DEF_D)))</f>
        <v>1.3855609756097562</v>
      </c>
      <c r="AA142">
        <f>(0.7*(BkS_D*DEF_D))+(Q142/(MAX(Q:Q))*(0.3*(BkS_D*DEF_D)))</f>
        <v>1.9679215398178078</v>
      </c>
      <c r="AB142">
        <f>(0.7*(TkA_D*DEF_D))+(R142/(MAX(R:R))*(0.3*(TkA_D*DEF_D)))</f>
        <v>1.3664820173625465</v>
      </c>
      <c r="AC142">
        <f>(0.7*(SH_D*DEF_D))+(S142/(MAX(S:S))*(0.3*(SH_D*DEF_D)))</f>
        <v>2.1648949640287771</v>
      </c>
    </row>
    <row r="143" spans="1:29" x14ac:dyDescent="0.25">
      <c r="A143" s="9">
        <v>141</v>
      </c>
      <c r="B143" s="68" t="s">
        <v>764</v>
      </c>
      <c r="C143" s="42" t="s">
        <v>451</v>
      </c>
      <c r="D143" s="42" t="s">
        <v>273</v>
      </c>
      <c r="E143" s="42" t="s">
        <v>4</v>
      </c>
      <c r="F143" s="43">
        <v>25</v>
      </c>
      <c r="G143" s="43">
        <v>7</v>
      </c>
      <c r="H143" s="43">
        <v>6</v>
      </c>
      <c r="I143" s="43">
        <v>11</v>
      </c>
      <c r="J143" s="43">
        <v>35</v>
      </c>
      <c r="K143" s="43">
        <v>6</v>
      </c>
      <c r="L143" s="43">
        <v>2541</v>
      </c>
      <c r="M143" s="53">
        <v>398</v>
      </c>
      <c r="N143">
        <f>G143*82/F143</f>
        <v>22.96</v>
      </c>
      <c r="O143">
        <f>H143*82/F143</f>
        <v>19.68</v>
      </c>
      <c r="P143">
        <f>I143*82/F143</f>
        <v>36.08</v>
      </c>
      <c r="Q143">
        <f>J143*82/F143</f>
        <v>114.8</v>
      </c>
      <c r="R143">
        <f>K143*82/F143</f>
        <v>19.68</v>
      </c>
      <c r="S143">
        <f>L143*82/F143</f>
        <v>8334.48</v>
      </c>
      <c r="U143" s="10">
        <f>SUM(V143:X143)</f>
        <v>9.9237914506134466</v>
      </c>
      <c r="V143">
        <f>N143/MAX(N:N)*OFF_D</f>
        <v>2.4896385542168673</v>
      </c>
      <c r="W143">
        <f>O143/MAX(O:O)*PUN_D</f>
        <v>0.24615384615384614</v>
      </c>
      <c r="X143">
        <f>SUM(Z143:AC143)</f>
        <v>7.187999050242734</v>
      </c>
      <c r="Y143">
        <f>X143/DEF_D*10</f>
        <v>7.9866656113808157</v>
      </c>
      <c r="Z143">
        <f>(0.7*(HIT_D*DEF_D))+(P143/(MAX(P:P))*(0.3*(HIT_D*DEF_D)))</f>
        <v>1.3188342857142856</v>
      </c>
      <c r="AA143">
        <f>(0.7*(BkS_D*DEF_D))+(Q143/(MAX(Q:Q))*(0.3*(BkS_D*DEF_D)))</f>
        <v>2.0452987951807229</v>
      </c>
      <c r="AB143">
        <f>(0.7*(TkA_D*DEF_D))+(R143/(MAX(R:R))*(0.3*(TkA_D*DEF_D)))</f>
        <v>1.3764203389830509</v>
      </c>
      <c r="AC143">
        <f>(0.7*(SH_D*DEF_D))+(S143/(MAX(S:S))*(0.3*(SH_D*DEF_D)))</f>
        <v>2.4474456303646739</v>
      </c>
    </row>
    <row r="144" spans="1:29" x14ac:dyDescent="0.25">
      <c r="A144" s="9">
        <v>142</v>
      </c>
      <c r="B144" s="67" t="s">
        <v>630</v>
      </c>
      <c r="C144" s="40" t="s">
        <v>451</v>
      </c>
      <c r="D144" s="40" t="s">
        <v>273</v>
      </c>
      <c r="E144" s="40" t="s">
        <v>4</v>
      </c>
      <c r="F144" s="41">
        <v>78</v>
      </c>
      <c r="G144" s="41">
        <v>17</v>
      </c>
      <c r="H144" s="41">
        <v>40</v>
      </c>
      <c r="I144" s="41">
        <v>61</v>
      </c>
      <c r="J144" s="41">
        <v>127</v>
      </c>
      <c r="K144" s="41">
        <v>25</v>
      </c>
      <c r="L144" s="41">
        <v>10263</v>
      </c>
      <c r="M144" s="52">
        <v>1617</v>
      </c>
      <c r="N144">
        <f>G144*82/F144</f>
        <v>17.871794871794872</v>
      </c>
      <c r="O144">
        <f>H144*82/F144</f>
        <v>42.051282051282051</v>
      </c>
      <c r="P144">
        <f>I144*82/F144</f>
        <v>64.128205128205124</v>
      </c>
      <c r="Q144">
        <f>J144*82/F144</f>
        <v>133.51282051282053</v>
      </c>
      <c r="R144">
        <f>K144*82/F144</f>
        <v>26.282051282051281</v>
      </c>
      <c r="S144">
        <f>L144*82/F144</f>
        <v>10789.307692307691</v>
      </c>
      <c r="U144" s="10">
        <f>SUM(V144:X144)</f>
        <v>9.9013104555368159</v>
      </c>
      <c r="V144">
        <f>N144/MAX(N:N)*OFF_D</f>
        <v>1.93790546802595</v>
      </c>
      <c r="W144">
        <f>O144/MAX(O:O)*PUN_D</f>
        <v>0.52596975673898749</v>
      </c>
      <c r="X144">
        <f>SUM(Z144:AC144)</f>
        <v>7.4374352307718787</v>
      </c>
      <c r="Y144">
        <f>X144/DEF_D*10</f>
        <v>8.2638169230798653</v>
      </c>
      <c r="Z144">
        <f>(0.7*(HIT_D*DEF_D))+(P144/(MAX(P:P))*(0.3*(HIT_D*DEF_D)))</f>
        <v>1.3645714285714285</v>
      </c>
      <c r="AA144">
        <f>(0.7*(BkS_D*DEF_D))+(Q144/(MAX(Q:Q))*(0.3*(BkS_D*DEF_D)))</f>
        <v>2.1014207599629287</v>
      </c>
      <c r="AB144">
        <f>(0.7*(TkA_D*DEF_D))+(R144/(MAX(R:R))*(0.3*(TkA_D*DEF_D)))</f>
        <v>1.4154758800521512</v>
      </c>
      <c r="AC144">
        <f>(0.7*(SH_D*DEF_D))+(S144/(MAX(S:S))*(0.3*(SH_D*DEF_D)))</f>
        <v>2.5559671621853712</v>
      </c>
    </row>
    <row r="145" spans="1:29" x14ac:dyDescent="0.25">
      <c r="A145" s="9">
        <v>143</v>
      </c>
      <c r="B145" s="67" t="s">
        <v>644</v>
      </c>
      <c r="C145" s="40" t="s">
        <v>451</v>
      </c>
      <c r="D145" s="40" t="s">
        <v>273</v>
      </c>
      <c r="E145" s="40" t="s">
        <v>4</v>
      </c>
      <c r="F145" s="41">
        <v>78</v>
      </c>
      <c r="G145" s="41">
        <v>16</v>
      </c>
      <c r="H145" s="41">
        <v>35</v>
      </c>
      <c r="I145" s="41">
        <v>121</v>
      </c>
      <c r="J145" s="41">
        <v>120</v>
      </c>
      <c r="K145" s="41">
        <v>34</v>
      </c>
      <c r="L145" s="41">
        <v>10730</v>
      </c>
      <c r="M145" s="52">
        <v>1584</v>
      </c>
      <c r="N145">
        <f>G145*82/F145</f>
        <v>16.820512820512821</v>
      </c>
      <c r="O145">
        <f>H145*82/F145</f>
        <v>36.794871794871796</v>
      </c>
      <c r="P145">
        <f>I145*82/F145</f>
        <v>127.2051282051282</v>
      </c>
      <c r="Q145">
        <f>J145*82/F145</f>
        <v>126.15384615384616</v>
      </c>
      <c r="R145">
        <f>K145*82/F145</f>
        <v>35.743589743589745</v>
      </c>
      <c r="S145">
        <f>L145*82/F145</f>
        <v>11280.25641025641</v>
      </c>
      <c r="U145" s="10">
        <f>SUM(V145:X145)</f>
        <v>9.8800313835093334</v>
      </c>
      <c r="V145">
        <f>N145/MAX(N:N)*OFF_D</f>
        <v>1.8239110287303058</v>
      </c>
      <c r="W145">
        <f>O145/MAX(O:O)*PUN_D</f>
        <v>0.46022353714661407</v>
      </c>
      <c r="X145">
        <f>SUM(Z145:AC145)</f>
        <v>7.5958968176324131</v>
      </c>
      <c r="Y145">
        <f>X145/DEF_D*10</f>
        <v>8.4398853529249038</v>
      </c>
      <c r="Z145">
        <f>(0.7*(HIT_D*DEF_D))+(P145/(MAX(P:P))*(0.3*(HIT_D*DEF_D)))</f>
        <v>1.4674285714285715</v>
      </c>
      <c r="AA145">
        <f>(0.7*(BkS_D*DEF_D))+(Q145/(MAX(Q:Q))*(0.3*(BkS_D*DEF_D)))</f>
        <v>2.0793503243744209</v>
      </c>
      <c r="AB145">
        <f>(0.7*(TkA_D*DEF_D))+(R145/(MAX(R:R))*(0.3*(TkA_D*DEF_D)))</f>
        <v>1.4714471968709257</v>
      </c>
      <c r="AC145">
        <f>(0.7*(SH_D*DEF_D))+(S145/(MAX(S:S))*(0.3*(SH_D*DEF_D)))</f>
        <v>2.5776707249584949</v>
      </c>
    </row>
    <row r="146" spans="1:29" x14ac:dyDescent="0.25">
      <c r="A146" s="9">
        <v>144</v>
      </c>
      <c r="B146" s="67" t="s">
        <v>629</v>
      </c>
      <c r="C146" s="40" t="s">
        <v>451</v>
      </c>
      <c r="D146" s="40" t="s">
        <v>273</v>
      </c>
      <c r="E146" s="40" t="s">
        <v>4</v>
      </c>
      <c r="F146" s="41">
        <v>64</v>
      </c>
      <c r="G146" s="41">
        <v>17</v>
      </c>
      <c r="H146" s="41">
        <v>22</v>
      </c>
      <c r="I146" s="41">
        <v>100</v>
      </c>
      <c r="J146" s="41">
        <v>57</v>
      </c>
      <c r="K146" s="41">
        <v>26</v>
      </c>
      <c r="L146" s="41">
        <v>4043</v>
      </c>
      <c r="M146" s="52">
        <v>1108</v>
      </c>
      <c r="N146">
        <f>G146*82/F146</f>
        <v>21.78125</v>
      </c>
      <c r="O146">
        <f>H146*82/F146</f>
        <v>28.1875</v>
      </c>
      <c r="P146">
        <f>I146*82/F146</f>
        <v>128.125</v>
      </c>
      <c r="Q146">
        <f>J146*82/F146</f>
        <v>73.03125</v>
      </c>
      <c r="R146">
        <f>K146*82/F146</f>
        <v>33.3125</v>
      </c>
      <c r="S146">
        <f>L146*82/F146</f>
        <v>5180.09375</v>
      </c>
      <c r="U146" s="10">
        <f>SUM(V146:X146)</f>
        <v>9.8684084472481448</v>
      </c>
      <c r="V146">
        <f>N146/MAX(N:N)*OFF_D</f>
        <v>2.3618222891566263</v>
      </c>
      <c r="W146">
        <f>O146/MAX(O:O)*PUN_D</f>
        <v>0.35256410256410253</v>
      </c>
      <c r="X146">
        <f>SUM(Z146:AC146)</f>
        <v>7.1540220555274159</v>
      </c>
      <c r="Y146">
        <f>X146/DEF_D*10</f>
        <v>7.9489133950304627</v>
      </c>
      <c r="Z146">
        <f>(0.7*(HIT_D*DEF_D))+(P146/(MAX(P:P))*(0.3*(HIT_D*DEF_D)))</f>
        <v>1.4689285714285714</v>
      </c>
      <c r="AA146">
        <f>(0.7*(BkS_D*DEF_D))+(Q146/(MAX(Q:Q))*(0.3*(BkS_D*DEF_D)))</f>
        <v>1.9200293674698796</v>
      </c>
      <c r="AB146">
        <f>(0.7*(TkA_D*DEF_D))+(R146/(MAX(R:R))*(0.3*(TkA_D*DEF_D)))</f>
        <v>1.4570656779661018</v>
      </c>
      <c r="AC146">
        <f>(0.7*(SH_D*DEF_D))+(S146/(MAX(S:S))*(0.3*(SH_D*DEF_D)))</f>
        <v>2.3079984386628629</v>
      </c>
    </row>
    <row r="147" spans="1:29" x14ac:dyDescent="0.25">
      <c r="A147" s="9">
        <v>145</v>
      </c>
      <c r="B147" s="68" t="s">
        <v>379</v>
      </c>
      <c r="C147" s="42" t="s">
        <v>33</v>
      </c>
      <c r="D147" s="42" t="s">
        <v>273</v>
      </c>
      <c r="E147" s="42" t="s">
        <v>4</v>
      </c>
      <c r="F147" s="43">
        <v>82</v>
      </c>
      <c r="G147" s="43">
        <v>27</v>
      </c>
      <c r="H147" s="43">
        <v>6</v>
      </c>
      <c r="I147" s="43">
        <v>65</v>
      </c>
      <c r="J147" s="43">
        <v>90</v>
      </c>
      <c r="K147" s="43">
        <v>25</v>
      </c>
      <c r="L147" s="43">
        <v>660</v>
      </c>
      <c r="M147" s="53">
        <v>1631</v>
      </c>
      <c r="N147">
        <f>G147*82/F147</f>
        <v>27</v>
      </c>
      <c r="O147">
        <f>H147*82/F147</f>
        <v>6</v>
      </c>
      <c r="P147">
        <f>I147*82/F147</f>
        <v>65</v>
      </c>
      <c r="Q147">
        <f>J147*82/F147</f>
        <v>90</v>
      </c>
      <c r="R147">
        <f>K147*82/F147</f>
        <v>25</v>
      </c>
      <c r="S147">
        <f>L147*82/F147</f>
        <v>660</v>
      </c>
      <c r="U147" s="10">
        <f>SUM(V147:X147)</f>
        <v>9.8557400072579231</v>
      </c>
      <c r="V147">
        <f>N147/MAX(N:N)*OFF_D</f>
        <v>2.927710843373494</v>
      </c>
      <c r="W147">
        <f>O147/MAX(O:O)*PUN_D</f>
        <v>7.5046904315196991E-2</v>
      </c>
      <c r="X147">
        <f>SUM(Z147:AC147)</f>
        <v>6.8529822595692327</v>
      </c>
      <c r="Y147">
        <f>X147/DEF_D*10</f>
        <v>7.6144247328547028</v>
      </c>
      <c r="Z147">
        <f>(0.7*(HIT_D*DEF_D))+(P147/(MAX(P:P))*(0.3*(HIT_D*DEF_D)))</f>
        <v>1.3659930313588851</v>
      </c>
      <c r="AA147">
        <f>(0.7*(BkS_D*DEF_D))+(Q147/(MAX(Q:Q))*(0.3*(BkS_D*DEF_D)))</f>
        <v>1.970920658242727</v>
      </c>
      <c r="AB147">
        <f>(0.7*(TkA_D*DEF_D))+(R147/(MAX(R:R))*(0.3*(TkA_D*DEF_D)))</f>
        <v>1.4078916907813146</v>
      </c>
      <c r="AC147">
        <f>(0.7*(SH_D*DEF_D))+(S147/(MAX(S:S))*(0.3*(SH_D*DEF_D)))</f>
        <v>2.1081768791863063</v>
      </c>
    </row>
    <row r="148" spans="1:29" x14ac:dyDescent="0.25">
      <c r="A148" s="9">
        <v>146</v>
      </c>
      <c r="B148" s="68" t="s">
        <v>650</v>
      </c>
      <c r="C148" s="42" t="s">
        <v>451</v>
      </c>
      <c r="D148" s="42" t="s">
        <v>273</v>
      </c>
      <c r="E148" s="42" t="s">
        <v>4</v>
      </c>
      <c r="F148" s="43">
        <v>61</v>
      </c>
      <c r="G148" s="43">
        <v>15</v>
      </c>
      <c r="H148" s="43">
        <v>14</v>
      </c>
      <c r="I148" s="43">
        <v>104</v>
      </c>
      <c r="J148" s="43">
        <v>76</v>
      </c>
      <c r="K148" s="43">
        <v>26</v>
      </c>
      <c r="L148" s="43">
        <v>6385</v>
      </c>
      <c r="M148" s="53">
        <v>1116</v>
      </c>
      <c r="N148">
        <f>G148*82/F148</f>
        <v>20.16393442622951</v>
      </c>
      <c r="O148">
        <f>H148*82/F148</f>
        <v>18.819672131147541</v>
      </c>
      <c r="P148">
        <f>I148*82/F148</f>
        <v>139.80327868852459</v>
      </c>
      <c r="Q148">
        <f>J148*82/F148</f>
        <v>102.1639344262295</v>
      </c>
      <c r="R148">
        <f>K148*82/F148</f>
        <v>34.950819672131146</v>
      </c>
      <c r="S148">
        <f>L148*82/F148</f>
        <v>8583.1147540983602</v>
      </c>
      <c r="U148" s="10">
        <f>SUM(V148:X148)</f>
        <v>9.8424119354499275</v>
      </c>
      <c r="V148">
        <f>N148/MAX(N:N)*OFF_D</f>
        <v>2.186450720916453</v>
      </c>
      <c r="W148">
        <f>O148/MAX(O:O)*PUN_D</f>
        <v>0.23539302227826817</v>
      </c>
      <c r="X148">
        <f>SUM(Z148:AC148)</f>
        <v>7.4205681922552067</v>
      </c>
      <c r="Y148">
        <f>X148/DEF_D*10</f>
        <v>8.2450757691724519</v>
      </c>
      <c r="Z148">
        <f>(0.7*(HIT_D*DEF_D))+(P148/(MAX(P:P))*(0.3*(HIT_D*DEF_D)))</f>
        <v>1.4879718969555036</v>
      </c>
      <c r="AA148">
        <f>(0.7*(BkS_D*DEF_D))+(Q148/(MAX(Q:Q))*(0.3*(BkS_D*DEF_D)))</f>
        <v>2.0074017380999409</v>
      </c>
      <c r="AB148">
        <f>(0.7*(TkA_D*DEF_D))+(R148/(MAX(R:R))*(0.3*(TkA_D*DEF_D)))</f>
        <v>1.4667574326201722</v>
      </c>
      <c r="AC148">
        <f>(0.7*(SH_D*DEF_D))+(S148/(MAX(S:S))*(0.3*(SH_D*DEF_D)))</f>
        <v>2.4584371245795902</v>
      </c>
    </row>
    <row r="149" spans="1:29" x14ac:dyDescent="0.25">
      <c r="A149" s="9">
        <v>147</v>
      </c>
      <c r="B149" s="68" t="s">
        <v>666</v>
      </c>
      <c r="C149" s="42" t="s">
        <v>451</v>
      </c>
      <c r="D149" s="42" t="s">
        <v>273</v>
      </c>
      <c r="E149" s="42" t="s">
        <v>4</v>
      </c>
      <c r="F149" s="43">
        <v>60</v>
      </c>
      <c r="G149" s="43">
        <v>14</v>
      </c>
      <c r="H149" s="43">
        <v>12</v>
      </c>
      <c r="I149" s="43">
        <v>97</v>
      </c>
      <c r="J149" s="43">
        <v>116</v>
      </c>
      <c r="K149" s="43">
        <v>16</v>
      </c>
      <c r="L149" s="43">
        <v>7279</v>
      </c>
      <c r="M149" s="53">
        <v>1115</v>
      </c>
      <c r="N149">
        <f>G149*82/F149</f>
        <v>19.133333333333333</v>
      </c>
      <c r="O149">
        <f>H149*82/F149</f>
        <v>16.399999999999999</v>
      </c>
      <c r="P149">
        <f>I149*82/F149</f>
        <v>132.56666666666666</v>
      </c>
      <c r="Q149">
        <f>J149*82/F149</f>
        <v>158.53333333333333</v>
      </c>
      <c r="R149">
        <f>K149*82/F149</f>
        <v>21.866666666666667</v>
      </c>
      <c r="S149">
        <f>L149*82/F149</f>
        <v>9947.9666666666672</v>
      </c>
      <c r="U149" s="10">
        <f>SUM(V149:X149)</f>
        <v>9.8405882711123525</v>
      </c>
      <c r="V149">
        <f>N149/MAX(N:N)*OFF_D</f>
        <v>2.0746987951807228</v>
      </c>
      <c r="W149">
        <f>O149/MAX(O:O)*PUN_D</f>
        <v>0.20512820512820509</v>
      </c>
      <c r="X149">
        <f>SUM(Z149:AC149)</f>
        <v>7.5607612708034235</v>
      </c>
      <c r="Y149">
        <f>X149/DEF_D*10</f>
        <v>8.4008458564482478</v>
      </c>
      <c r="Z149">
        <f>(0.7*(HIT_D*DEF_D))+(P149/(MAX(P:P))*(0.3*(HIT_D*DEF_D)))</f>
        <v>1.4761714285714287</v>
      </c>
      <c r="AA149">
        <f>(0.7*(BkS_D*DEF_D))+(Q149/(MAX(Q:Q))*(0.3*(BkS_D*DEF_D)))</f>
        <v>2.1764602409638556</v>
      </c>
      <c r="AB149">
        <f>(0.7*(TkA_D*DEF_D))+(R149/(MAX(R:R))*(0.3*(TkA_D*DEF_D)))</f>
        <v>1.3893559322033899</v>
      </c>
      <c r="AC149">
        <f>(0.7*(SH_D*DEF_D))+(S149/(MAX(S:S))*(0.3*(SH_D*DEF_D)))</f>
        <v>2.5187736690647484</v>
      </c>
    </row>
    <row r="150" spans="1:29" x14ac:dyDescent="0.25">
      <c r="A150" s="9">
        <v>148</v>
      </c>
      <c r="B150" s="67" t="s">
        <v>792</v>
      </c>
      <c r="C150" s="40" t="s">
        <v>451</v>
      </c>
      <c r="D150" s="40" t="s">
        <v>273</v>
      </c>
      <c r="E150" s="40" t="s">
        <v>4</v>
      </c>
      <c r="F150" s="41">
        <v>25</v>
      </c>
      <c r="G150" s="41">
        <v>6</v>
      </c>
      <c r="H150" s="41">
        <v>8</v>
      </c>
      <c r="I150" s="41">
        <v>38</v>
      </c>
      <c r="J150" s="41">
        <v>47</v>
      </c>
      <c r="K150" s="41">
        <v>4</v>
      </c>
      <c r="L150" s="41">
        <v>2271</v>
      </c>
      <c r="M150" s="52">
        <v>428</v>
      </c>
      <c r="N150">
        <f>G150*82/F150</f>
        <v>19.68</v>
      </c>
      <c r="O150">
        <f>H150*82/F150</f>
        <v>26.24</v>
      </c>
      <c r="P150">
        <f>I150*82/F150</f>
        <v>124.64</v>
      </c>
      <c r="Q150">
        <f>J150*82/F150</f>
        <v>154.16</v>
      </c>
      <c r="R150">
        <f>K150*82/F150</f>
        <v>13.12</v>
      </c>
      <c r="S150">
        <f>L150*82/F150</f>
        <v>7448.88</v>
      </c>
      <c r="U150" s="10">
        <f>SUM(V150:X150)</f>
        <v>9.8346799651966528</v>
      </c>
      <c r="V150">
        <f>N150/MAX(N:N)*OFF_D</f>
        <v>2.1339759036144579</v>
      </c>
      <c r="W150">
        <f>O150/MAX(O:O)*PUN_D</f>
        <v>0.32820512820512815</v>
      </c>
      <c r="X150">
        <f>SUM(Z150:AC150)</f>
        <v>7.3724989333770665</v>
      </c>
      <c r="Y150">
        <f>X150/DEF_D*10</f>
        <v>8.1916654815300731</v>
      </c>
      <c r="Z150">
        <f>(0.7*(HIT_D*DEF_D))+(P150/(MAX(P:P))*(0.3*(HIT_D*DEF_D)))</f>
        <v>1.4632457142857143</v>
      </c>
      <c r="AA150">
        <f>(0.7*(BkS_D*DEF_D))+(Q150/(MAX(Q:Q))*(0.3*(BkS_D*DEF_D)))</f>
        <v>2.1633440963855421</v>
      </c>
      <c r="AB150">
        <f>(0.7*(TkA_D*DEF_D))+(R150/(MAX(R:R))*(0.3*(TkA_D*DEF_D)))</f>
        <v>1.337613559322034</v>
      </c>
      <c r="AC150">
        <f>(0.7*(SH_D*DEF_D))+(S150/(MAX(S:S))*(0.3*(SH_D*DEF_D)))</f>
        <v>2.4082955633837759</v>
      </c>
    </row>
    <row r="151" spans="1:29" x14ac:dyDescent="0.25">
      <c r="A151" s="9">
        <v>149</v>
      </c>
      <c r="B151" s="68" t="s">
        <v>306</v>
      </c>
      <c r="C151" s="42" t="s">
        <v>37</v>
      </c>
      <c r="D151" s="42" t="s">
        <v>273</v>
      </c>
      <c r="E151" s="42" t="s">
        <v>4</v>
      </c>
      <c r="F151" s="43">
        <v>50</v>
      </c>
      <c r="G151" s="43">
        <v>10</v>
      </c>
      <c r="H151" s="43">
        <v>46</v>
      </c>
      <c r="I151" s="43">
        <v>72</v>
      </c>
      <c r="J151" s="43">
        <v>63</v>
      </c>
      <c r="K151" s="43">
        <v>9</v>
      </c>
      <c r="L151" s="43">
        <v>2869</v>
      </c>
      <c r="M151" s="53">
        <v>763</v>
      </c>
      <c r="N151">
        <f>G151*82/F151</f>
        <v>16.399999999999999</v>
      </c>
      <c r="O151">
        <f>H151*82/F151</f>
        <v>75.44</v>
      </c>
      <c r="P151">
        <f>I151*82/F151</f>
        <v>118.08</v>
      </c>
      <c r="Q151">
        <f>J151*82/F151</f>
        <v>103.32</v>
      </c>
      <c r="R151">
        <f>K151*82/F151</f>
        <v>14.76</v>
      </c>
      <c r="S151">
        <f>L151*82/F151</f>
        <v>4705.16</v>
      </c>
      <c r="U151" s="10">
        <f>SUM(V151:X151)</f>
        <v>9.8196385937973325</v>
      </c>
      <c r="V151">
        <f>N151/MAX(N:N)*OFF_D</f>
        <v>1.778313253012048</v>
      </c>
      <c r="W151">
        <f>O151/MAX(O:O)*PUN_D</f>
        <v>0.94358974358974357</v>
      </c>
      <c r="X151">
        <f>SUM(Z151:AC151)</f>
        <v>7.0977355971955411</v>
      </c>
      <c r="Y151">
        <f>X151/DEF_D*10</f>
        <v>7.8863728857728237</v>
      </c>
      <c r="Z151">
        <f>(0.7*(HIT_D*DEF_D))+(P151/(MAX(P:P))*(0.3*(HIT_D*DEF_D)))</f>
        <v>1.4525485714285715</v>
      </c>
      <c r="AA151">
        <f>(0.7*(BkS_D*DEF_D))+(Q151/(MAX(Q:Q))*(0.3*(BkS_D*DEF_D)))</f>
        <v>2.0108689156626505</v>
      </c>
      <c r="AB151">
        <f>(0.7*(TkA_D*DEF_D))+(R151/(MAX(R:R))*(0.3*(TkA_D*DEF_D)))</f>
        <v>1.3473152542372882</v>
      </c>
      <c r="AC151">
        <f>(0.7*(SH_D*DEF_D))+(S151/(MAX(S:S))*(0.3*(SH_D*DEF_D)))</f>
        <v>2.2870028558670308</v>
      </c>
    </row>
    <row r="152" spans="1:29" x14ac:dyDescent="0.25">
      <c r="A152" s="9">
        <v>150</v>
      </c>
      <c r="B152" s="67" t="s">
        <v>835</v>
      </c>
      <c r="C152" s="40" t="s">
        <v>451</v>
      </c>
      <c r="D152" s="40" t="s">
        <v>273</v>
      </c>
      <c r="E152" s="40" t="s">
        <v>4</v>
      </c>
      <c r="F152" s="41">
        <v>22</v>
      </c>
      <c r="G152" s="41">
        <v>4</v>
      </c>
      <c r="H152" s="41">
        <v>8</v>
      </c>
      <c r="I152" s="41">
        <v>61</v>
      </c>
      <c r="J152" s="41">
        <v>38</v>
      </c>
      <c r="K152" s="41">
        <v>7</v>
      </c>
      <c r="L152" s="41">
        <v>3356</v>
      </c>
      <c r="M152" s="52">
        <v>353</v>
      </c>
      <c r="N152">
        <f>G152*82/F152</f>
        <v>14.909090909090908</v>
      </c>
      <c r="O152">
        <f>H152*82/F152</f>
        <v>29.818181818181817</v>
      </c>
      <c r="P152">
        <f>I152*82/F152</f>
        <v>227.36363636363637</v>
      </c>
      <c r="Q152">
        <f>J152*82/F152</f>
        <v>141.63636363636363</v>
      </c>
      <c r="R152">
        <f>K152*82/F152</f>
        <v>26.09090909090909</v>
      </c>
      <c r="S152">
        <f>L152*82/F152</f>
        <v>12508.727272727272</v>
      </c>
      <c r="U152" s="10">
        <f>SUM(V152:X152)</f>
        <v>9.7924696245464382</v>
      </c>
      <c r="V152">
        <f>N152/MAX(N:N)*OFF_D</f>
        <v>1.6166484118291347</v>
      </c>
      <c r="W152">
        <f>O152/MAX(O:O)*PUN_D</f>
        <v>0.37296037296037293</v>
      </c>
      <c r="X152">
        <f>SUM(Z152:AC152)</f>
        <v>7.8028608397569315</v>
      </c>
      <c r="Y152">
        <f>X152/DEF_D*10</f>
        <v>8.669845377507702</v>
      </c>
      <c r="Z152">
        <f>(0.7*(HIT_D*DEF_D))+(P152/(MAX(P:P))*(0.3*(HIT_D*DEF_D)))</f>
        <v>1.6307532467532468</v>
      </c>
      <c r="AA152">
        <f>(0.7*(BkS_D*DEF_D))+(Q152/(MAX(Q:Q))*(0.3*(BkS_D*DEF_D)))</f>
        <v>2.1257842278203722</v>
      </c>
      <c r="AB152">
        <f>(0.7*(TkA_D*DEF_D))+(R152/(MAX(R:R))*(0.3*(TkA_D*DEF_D)))</f>
        <v>1.4143451463790446</v>
      </c>
      <c r="AC152">
        <f>(0.7*(SH_D*DEF_D))+(S152/(MAX(S:S))*(0.3*(SH_D*DEF_D)))</f>
        <v>2.6319782188042673</v>
      </c>
    </row>
    <row r="153" spans="1:29" x14ac:dyDescent="0.25">
      <c r="A153" s="9">
        <v>151</v>
      </c>
      <c r="B153" s="68" t="s">
        <v>757</v>
      </c>
      <c r="C153" s="42" t="s">
        <v>451</v>
      </c>
      <c r="D153" s="42" t="s">
        <v>273</v>
      </c>
      <c r="E153" s="42" t="s">
        <v>4</v>
      </c>
      <c r="F153" s="43">
        <v>35</v>
      </c>
      <c r="G153" s="43">
        <v>8</v>
      </c>
      <c r="H153" s="43">
        <v>12</v>
      </c>
      <c r="I153" s="43">
        <v>50</v>
      </c>
      <c r="J153" s="43">
        <v>43</v>
      </c>
      <c r="K153" s="43">
        <v>14</v>
      </c>
      <c r="L153" s="43">
        <v>4017</v>
      </c>
      <c r="M153" s="53">
        <v>700</v>
      </c>
      <c r="N153">
        <f>G153*82/F153</f>
        <v>18.742857142857144</v>
      </c>
      <c r="O153">
        <f>H153*82/F153</f>
        <v>28.114285714285714</v>
      </c>
      <c r="P153">
        <f>I153*82/F153</f>
        <v>117.14285714285714</v>
      </c>
      <c r="Q153">
        <f>J153*82/F153</f>
        <v>100.74285714285715</v>
      </c>
      <c r="R153">
        <f>K153*82/F153</f>
        <v>32.799999999999997</v>
      </c>
      <c r="S153">
        <f>L153*82/F153</f>
        <v>9411.2571428571428</v>
      </c>
      <c r="U153" s="10">
        <f>SUM(V153:X153)</f>
        <v>9.7872475609715561</v>
      </c>
      <c r="V153">
        <f>N153/MAX(N:N)*OFF_D</f>
        <v>2.032358003442341</v>
      </c>
      <c r="W153">
        <f>O153/MAX(O:O)*PUN_D</f>
        <v>0.35164835164835162</v>
      </c>
      <c r="X153">
        <f>SUM(Z153:AC153)</f>
        <v>7.4032412058808639</v>
      </c>
      <c r="Y153">
        <f>X153/DEF_D*10</f>
        <v>8.2258235620898486</v>
      </c>
      <c r="Z153">
        <f>(0.7*(HIT_D*DEF_D))+(P153/(MAX(P:P))*(0.3*(HIT_D*DEF_D)))</f>
        <v>1.4510204081632654</v>
      </c>
      <c r="AA153">
        <f>(0.7*(BkS_D*DEF_D))+(Q153/(MAX(Q:Q))*(0.3*(BkS_D*DEF_D)))</f>
        <v>2.0031397590361446</v>
      </c>
      <c r="AB153">
        <f>(0.7*(TkA_D*DEF_D))+(R153/(MAX(R:R))*(0.3*(TkA_D*DEF_D)))</f>
        <v>1.4540338983050847</v>
      </c>
      <c r="AC153">
        <f>(0.7*(SH_D*DEF_D))+(S153/(MAX(S:S))*(0.3*(SH_D*DEF_D)))</f>
        <v>2.4950471403763692</v>
      </c>
    </row>
    <row r="154" spans="1:29" x14ac:dyDescent="0.25">
      <c r="A154" s="9">
        <v>152</v>
      </c>
      <c r="B154" s="67" t="s">
        <v>724</v>
      </c>
      <c r="C154" s="40" t="s">
        <v>451</v>
      </c>
      <c r="D154" s="40" t="s">
        <v>273</v>
      </c>
      <c r="E154" s="40" t="s">
        <v>4</v>
      </c>
      <c r="F154" s="41">
        <v>42</v>
      </c>
      <c r="G154" s="41">
        <v>10</v>
      </c>
      <c r="H154" s="41">
        <v>8</v>
      </c>
      <c r="I154" s="41">
        <v>129</v>
      </c>
      <c r="J154" s="41">
        <v>53</v>
      </c>
      <c r="K154" s="41">
        <v>7</v>
      </c>
      <c r="L154" s="41">
        <v>4297</v>
      </c>
      <c r="M154" s="52">
        <v>715</v>
      </c>
      <c r="N154">
        <f>G154*82/F154</f>
        <v>19.523809523809526</v>
      </c>
      <c r="O154">
        <f>H154*82/F154</f>
        <v>15.619047619047619</v>
      </c>
      <c r="P154">
        <f>I154*82/F154</f>
        <v>251.85714285714286</v>
      </c>
      <c r="Q154">
        <f>J154*82/F154</f>
        <v>103.47619047619048</v>
      </c>
      <c r="R154">
        <f>K154*82/F154</f>
        <v>13.666666666666666</v>
      </c>
      <c r="S154">
        <f>L154*82/F154</f>
        <v>8389.3809523809523</v>
      </c>
      <c r="U154" s="10">
        <f>SUM(V154:X154)</f>
        <v>9.7851511251815708</v>
      </c>
      <c r="V154">
        <f>N154/MAX(N:N)*OFF_D</f>
        <v>2.1170395869191054</v>
      </c>
      <c r="W154">
        <f>O154/MAX(O:O)*PUN_D</f>
        <v>0.19536019536019536</v>
      </c>
      <c r="X154">
        <f>SUM(Z154:AC154)</f>
        <v>7.4727513429022707</v>
      </c>
      <c r="Y154">
        <f>X154/DEF_D*10</f>
        <v>8.3030570476691903</v>
      </c>
      <c r="Z154">
        <f>(0.7*(HIT_D*DEF_D))+(P154/(MAX(P:P))*(0.3*(HIT_D*DEF_D)))</f>
        <v>1.6706938775510205</v>
      </c>
      <c r="AA154">
        <f>(0.7*(BkS_D*DEF_D))+(Q154/(MAX(Q:Q))*(0.3*(BkS_D*DEF_D)))</f>
        <v>2.0113373493975906</v>
      </c>
      <c r="AB154">
        <f>(0.7*(TkA_D*DEF_D))+(R154/(MAX(R:R))*(0.3*(TkA_D*DEF_D)))</f>
        <v>1.3408474576271188</v>
      </c>
      <c r="AC154">
        <f>(0.7*(SH_D*DEF_D))+(S154/(MAX(S:S))*(0.3*(SH_D*DEF_D)))</f>
        <v>2.4498726583265409</v>
      </c>
    </row>
    <row r="155" spans="1:29" x14ac:dyDescent="0.25">
      <c r="A155" s="9">
        <v>153</v>
      </c>
      <c r="B155" s="67" t="s">
        <v>665</v>
      </c>
      <c r="C155" s="40" t="s">
        <v>451</v>
      </c>
      <c r="D155" s="40" t="s">
        <v>273</v>
      </c>
      <c r="E155" s="40" t="s">
        <v>4</v>
      </c>
      <c r="F155" s="41">
        <v>74</v>
      </c>
      <c r="G155" s="41">
        <v>14</v>
      </c>
      <c r="H155" s="41">
        <v>20</v>
      </c>
      <c r="I155" s="41">
        <v>187</v>
      </c>
      <c r="J155" s="41">
        <v>106</v>
      </c>
      <c r="K155" s="41">
        <v>59</v>
      </c>
      <c r="L155" s="41">
        <v>8820</v>
      </c>
      <c r="M155" s="52">
        <v>1370</v>
      </c>
      <c r="N155">
        <f>G155*82/F155</f>
        <v>15.513513513513514</v>
      </c>
      <c r="O155">
        <f>H155*82/F155</f>
        <v>22.162162162162161</v>
      </c>
      <c r="P155">
        <f>I155*82/F155</f>
        <v>207.21621621621622</v>
      </c>
      <c r="Q155">
        <f>J155*82/F155</f>
        <v>117.45945945945945</v>
      </c>
      <c r="R155">
        <f>K155*82/F155</f>
        <v>65.378378378378372</v>
      </c>
      <c r="S155">
        <f>L155*82/F155</f>
        <v>9773.5135135135133</v>
      </c>
      <c r="U155" s="10">
        <f>SUM(V155:X155)</f>
        <v>9.7683812392256701</v>
      </c>
      <c r="V155">
        <f>N155/MAX(N:N)*OFF_D</f>
        <v>1.6821882123086942</v>
      </c>
      <c r="W155">
        <f>O155/MAX(O:O)*PUN_D</f>
        <v>0.27720027720027718</v>
      </c>
      <c r="X155">
        <f>SUM(Z155:AC155)</f>
        <v>7.8089927497166993</v>
      </c>
      <c r="Y155">
        <f>X155/DEF_D*10</f>
        <v>8.6766586107963324</v>
      </c>
      <c r="Z155">
        <f>(0.7*(HIT_D*DEF_D))+(P155/(MAX(P:P))*(0.3*(HIT_D*DEF_D)))</f>
        <v>1.597899613899614</v>
      </c>
      <c r="AA155">
        <f>(0.7*(BkS_D*DEF_D))+(Q155/(MAX(Q:Q))*(0.3*(BkS_D*DEF_D)))</f>
        <v>2.0532748290459133</v>
      </c>
      <c r="AB155">
        <f>(0.7*(TkA_D*DEF_D))+(R155/(MAX(R:R))*(0.3*(TkA_D*DEF_D)))</f>
        <v>1.6467567567567567</v>
      </c>
      <c r="AC155">
        <f>(0.7*(SH_D*DEF_D))+(S155/(MAX(S:S))*(0.3*(SH_D*DEF_D)))</f>
        <v>2.5110615500144156</v>
      </c>
    </row>
    <row r="156" spans="1:29" x14ac:dyDescent="0.25">
      <c r="A156" s="9">
        <v>154</v>
      </c>
      <c r="B156" s="68" t="s">
        <v>742</v>
      </c>
      <c r="C156" s="42" t="s">
        <v>451</v>
      </c>
      <c r="D156" s="42" t="s">
        <v>273</v>
      </c>
      <c r="E156" s="42" t="s">
        <v>4</v>
      </c>
      <c r="F156" s="43">
        <v>77</v>
      </c>
      <c r="G156" s="43">
        <v>9</v>
      </c>
      <c r="H156" s="43">
        <v>69</v>
      </c>
      <c r="I156" s="43">
        <v>191</v>
      </c>
      <c r="J156" s="43">
        <v>152</v>
      </c>
      <c r="K156" s="43">
        <v>18</v>
      </c>
      <c r="L156" s="43">
        <v>12203</v>
      </c>
      <c r="M156" s="53">
        <v>1476</v>
      </c>
      <c r="N156">
        <f>G156*82/F156</f>
        <v>9.5844155844155843</v>
      </c>
      <c r="O156">
        <f>H156*82/F156</f>
        <v>73.480519480519476</v>
      </c>
      <c r="P156">
        <f>I156*82/F156</f>
        <v>203.40259740259739</v>
      </c>
      <c r="Q156">
        <f>J156*82/F156</f>
        <v>161.87012987012986</v>
      </c>
      <c r="R156">
        <f>K156*82/F156</f>
        <v>19.168831168831169</v>
      </c>
      <c r="S156">
        <f>L156*82/F156</f>
        <v>12995.402597402597</v>
      </c>
      <c r="U156" s="10">
        <f>SUM(V156:X156)</f>
        <v>9.7633927776667004</v>
      </c>
      <c r="V156">
        <f>N156/MAX(N:N)*OFF_D</f>
        <v>1.0392739790330152</v>
      </c>
      <c r="W156">
        <f>O156/MAX(O:O)*PUN_D</f>
        <v>0.91908091908091905</v>
      </c>
      <c r="X156">
        <f>SUM(Z156:AC156)</f>
        <v>7.8050378795527662</v>
      </c>
      <c r="Y156">
        <f>X156/DEF_D*10</f>
        <v>8.6722643106141852</v>
      </c>
      <c r="Z156">
        <f>(0.7*(HIT_D*DEF_D))+(P156/(MAX(P:P))*(0.3*(HIT_D*DEF_D)))</f>
        <v>1.5916808905380333</v>
      </c>
      <c r="AA156">
        <f>(0.7*(BkS_D*DEF_D))+(Q156/(MAX(Q:Q))*(0.3*(BkS_D*DEF_D)))</f>
        <v>2.1864676889375683</v>
      </c>
      <c r="AB156">
        <f>(0.7*(TkA_D*DEF_D))+(R156/(MAX(R:R))*(0.3*(TkA_D*DEF_D)))</f>
        <v>1.3733964340744003</v>
      </c>
      <c r="AC156">
        <f>(0.7*(SH_D*DEF_D))+(S156/(MAX(S:S))*(0.3*(SH_D*DEF_D)))</f>
        <v>2.6534928660027646</v>
      </c>
    </row>
    <row r="157" spans="1:29" x14ac:dyDescent="0.25">
      <c r="A157" s="9">
        <v>155</v>
      </c>
      <c r="B157" s="67" t="s">
        <v>619</v>
      </c>
      <c r="C157" s="40" t="s">
        <v>451</v>
      </c>
      <c r="D157" s="40" t="s">
        <v>273</v>
      </c>
      <c r="E157" s="40" t="s">
        <v>4</v>
      </c>
      <c r="F157" s="41">
        <v>82</v>
      </c>
      <c r="G157" s="41">
        <v>18</v>
      </c>
      <c r="H157" s="41">
        <v>30</v>
      </c>
      <c r="I157" s="41">
        <v>61</v>
      </c>
      <c r="J157" s="41">
        <v>135</v>
      </c>
      <c r="K157" s="41">
        <v>29</v>
      </c>
      <c r="L157" s="41">
        <v>10373</v>
      </c>
      <c r="M157" s="52">
        <v>1685</v>
      </c>
      <c r="N157">
        <f>G157*82/F157</f>
        <v>18</v>
      </c>
      <c r="O157">
        <f>H157*82/F157</f>
        <v>30</v>
      </c>
      <c r="P157">
        <f>I157*82/F157</f>
        <v>61</v>
      </c>
      <c r="Q157">
        <f>J157*82/F157</f>
        <v>135</v>
      </c>
      <c r="R157">
        <f>K157*82/F157</f>
        <v>29</v>
      </c>
      <c r="S157">
        <f>L157*82/F157</f>
        <v>10373</v>
      </c>
      <c r="U157" s="10">
        <f>SUM(V157:X157)</f>
        <v>9.7615107669821022</v>
      </c>
      <c r="V157">
        <f>N157/MAX(N:N)*OFF_D</f>
        <v>1.9518072289156627</v>
      </c>
      <c r="W157">
        <f>O157/MAX(O:O)*PUN_D</f>
        <v>0.37523452157598497</v>
      </c>
      <c r="X157">
        <f>SUM(Z157:AC157)</f>
        <v>7.4344690164904552</v>
      </c>
      <c r="Y157">
        <f>X157/DEF_D*10</f>
        <v>8.2605211294338385</v>
      </c>
      <c r="Z157">
        <f>(0.7*(HIT_D*DEF_D))+(P157/(MAX(P:P))*(0.3*(HIT_D*DEF_D)))</f>
        <v>1.3594703832752613</v>
      </c>
      <c r="AA157">
        <f>(0.7*(BkS_D*DEF_D))+(Q157/(MAX(Q:Q))*(0.3*(BkS_D*DEF_D)))</f>
        <v>2.1058809873640905</v>
      </c>
      <c r="AB157">
        <f>(0.7*(TkA_D*DEF_D))+(R157/(MAX(R:R))*(0.3*(TkA_D*DEF_D)))</f>
        <v>1.4315543613063251</v>
      </c>
      <c r="AC157">
        <f>(0.7*(SH_D*DEF_D))+(S157/(MAX(S:S))*(0.3*(SH_D*DEF_D)))</f>
        <v>2.537563284544778</v>
      </c>
    </row>
    <row r="158" spans="1:29" x14ac:dyDescent="0.25">
      <c r="A158" s="9">
        <v>156</v>
      </c>
      <c r="B158" s="68" t="s">
        <v>723</v>
      </c>
      <c r="C158" s="42" t="s">
        <v>451</v>
      </c>
      <c r="D158" s="42" t="s">
        <v>273</v>
      </c>
      <c r="E158" s="42" t="s">
        <v>4</v>
      </c>
      <c r="F158" s="43">
        <v>76</v>
      </c>
      <c r="G158" s="43">
        <v>10</v>
      </c>
      <c r="H158" s="43">
        <v>87</v>
      </c>
      <c r="I158" s="43">
        <v>184</v>
      </c>
      <c r="J158" s="43">
        <v>84</v>
      </c>
      <c r="K158" s="43">
        <v>10</v>
      </c>
      <c r="L158" s="43">
        <v>9346</v>
      </c>
      <c r="M158" s="53">
        <v>1386</v>
      </c>
      <c r="N158">
        <f>G158*82/F158</f>
        <v>10.789473684210526</v>
      </c>
      <c r="O158">
        <f>H158*82/F158</f>
        <v>93.868421052631575</v>
      </c>
      <c r="P158">
        <f>I158*82/F158</f>
        <v>198.52631578947367</v>
      </c>
      <c r="Q158">
        <f>J158*82/F158</f>
        <v>90.631578947368425</v>
      </c>
      <c r="R158">
        <f>K158*82/F158</f>
        <v>10.789473684210526</v>
      </c>
      <c r="S158">
        <f>L158*82/F158</f>
        <v>10083.842105263158</v>
      </c>
      <c r="U158" s="10">
        <f>SUM(V158:X158)</f>
        <v>9.7491834682178329</v>
      </c>
      <c r="V158">
        <f>N158/MAX(N:N)*OFF_D</f>
        <v>1.1699429296131894</v>
      </c>
      <c r="W158">
        <f>O158/MAX(O:O)*PUN_D</f>
        <v>1.1740890688259109</v>
      </c>
      <c r="X158">
        <f>SUM(Z158:AC158)</f>
        <v>7.4051514697787324</v>
      </c>
      <c r="Y158">
        <f>X158/DEF_D*10</f>
        <v>8.2279460775319251</v>
      </c>
      <c r="Z158">
        <f>(0.7*(HIT_D*DEF_D))+(P158/(MAX(P:P))*(0.3*(HIT_D*DEF_D)))</f>
        <v>1.5837293233082708</v>
      </c>
      <c r="AA158">
        <f>(0.7*(BkS_D*DEF_D))+(Q158/(MAX(Q:Q))*(0.3*(BkS_D*DEF_D)))</f>
        <v>1.9728148383005708</v>
      </c>
      <c r="AB158">
        <f>(0.7*(TkA_D*DEF_D))+(R158/(MAX(R:R))*(0.3*(TkA_D*DEF_D)))</f>
        <v>1.3238269402319358</v>
      </c>
      <c r="AC158">
        <f>(0.7*(SH_D*DEF_D))+(S158/(MAX(S:S))*(0.3*(SH_D*DEF_D)))</f>
        <v>2.5247803679379546</v>
      </c>
    </row>
    <row r="159" spans="1:29" x14ac:dyDescent="0.25">
      <c r="A159" s="9">
        <v>157</v>
      </c>
      <c r="B159" s="67" t="s">
        <v>375</v>
      </c>
      <c r="C159" s="40" t="s">
        <v>33</v>
      </c>
      <c r="D159" s="40" t="s">
        <v>273</v>
      </c>
      <c r="E159" s="40" t="s">
        <v>4</v>
      </c>
      <c r="F159" s="41">
        <v>52</v>
      </c>
      <c r="G159" s="41">
        <v>16</v>
      </c>
      <c r="H159" s="41">
        <v>16</v>
      </c>
      <c r="I159" s="41">
        <v>18</v>
      </c>
      <c r="J159" s="41">
        <v>50</v>
      </c>
      <c r="K159" s="41">
        <v>7</v>
      </c>
      <c r="L159" s="41">
        <v>664</v>
      </c>
      <c r="M159" s="52">
        <v>949</v>
      </c>
      <c r="N159">
        <f>G159*82/F159</f>
        <v>25.23076923076923</v>
      </c>
      <c r="O159">
        <f>H159*82/F159</f>
        <v>25.23076923076923</v>
      </c>
      <c r="P159">
        <f>I159*82/F159</f>
        <v>28.384615384615383</v>
      </c>
      <c r="Q159">
        <f>J159*82/F159</f>
        <v>78.84615384615384</v>
      </c>
      <c r="R159">
        <f>K159*82/F159</f>
        <v>11.038461538461538</v>
      </c>
      <c r="S159">
        <f>L159*82/F159</f>
        <v>1047.0769230769231</v>
      </c>
      <c r="U159" s="10">
        <f>SUM(V159:X159)</f>
        <v>9.7457914745128829</v>
      </c>
      <c r="V159">
        <f>N159/MAX(N:N)*OFF_D</f>
        <v>2.7358665430954585</v>
      </c>
      <c r="W159">
        <f>O159/MAX(O:O)*PUN_D</f>
        <v>0.31558185404339251</v>
      </c>
      <c r="X159">
        <f>SUM(Z159:AC159)</f>
        <v>6.6943430773740324</v>
      </c>
      <c r="Y159">
        <f>X159/DEF_D*10</f>
        <v>7.4381589748600359</v>
      </c>
      <c r="Z159">
        <f>(0.7*(HIT_D*DEF_D))+(P159/(MAX(P:P))*(0.3*(HIT_D*DEF_D)))</f>
        <v>1.3062857142857143</v>
      </c>
      <c r="AA159">
        <f>(0.7*(BkS_D*DEF_D))+(Q159/(MAX(Q:Q))*(0.3*(BkS_D*DEF_D)))</f>
        <v>1.937468952734013</v>
      </c>
      <c r="AB159">
        <f>(0.7*(TkA_D*DEF_D))+(R159/(MAX(R:R))*(0.3*(TkA_D*DEF_D)))</f>
        <v>1.3252998696219036</v>
      </c>
      <c r="AC159">
        <f>(0.7*(SH_D*DEF_D))+(S159/(MAX(S:S))*(0.3*(SH_D*DEF_D)))</f>
        <v>2.1252885407324009</v>
      </c>
    </row>
    <row r="160" spans="1:29" x14ac:dyDescent="0.25">
      <c r="A160" s="9">
        <v>158</v>
      </c>
      <c r="B160" s="67" t="s">
        <v>722</v>
      </c>
      <c r="C160" s="40" t="s">
        <v>451</v>
      </c>
      <c r="D160" s="40" t="s">
        <v>273</v>
      </c>
      <c r="E160" s="40" t="s">
        <v>4</v>
      </c>
      <c r="F160" s="41">
        <v>59</v>
      </c>
      <c r="G160" s="41">
        <v>10</v>
      </c>
      <c r="H160" s="41">
        <v>47</v>
      </c>
      <c r="I160" s="41">
        <v>95</v>
      </c>
      <c r="J160" s="41">
        <v>72</v>
      </c>
      <c r="K160" s="41">
        <v>11</v>
      </c>
      <c r="L160" s="41">
        <v>8318</v>
      </c>
      <c r="M160" s="52">
        <v>913</v>
      </c>
      <c r="N160">
        <f>G160*82/F160</f>
        <v>13.898305084745763</v>
      </c>
      <c r="O160">
        <f>H160*82/F160</f>
        <v>65.322033898305079</v>
      </c>
      <c r="P160">
        <f>I160*82/F160</f>
        <v>132.03389830508473</v>
      </c>
      <c r="Q160">
        <f>J160*82/F160</f>
        <v>100.06779661016949</v>
      </c>
      <c r="R160">
        <f>K160*82/F160</f>
        <v>15.288135593220339</v>
      </c>
      <c r="S160">
        <f>L160*82/F160</f>
        <v>11560.610169491525</v>
      </c>
      <c r="U160" s="10">
        <f>SUM(V160:X160)</f>
        <v>9.7410029994982352</v>
      </c>
      <c r="V160">
        <f>N160/MAX(N:N)*OFF_D</f>
        <v>1.5070451296712273</v>
      </c>
      <c r="W160">
        <f>O160/MAX(O:O)*PUN_D</f>
        <v>0.81703607127335931</v>
      </c>
      <c r="X160">
        <f>SUM(Z160:AC160)</f>
        <v>7.4169217985536484</v>
      </c>
      <c r="Y160">
        <f>X160/DEF_D*10</f>
        <v>8.2410242206151647</v>
      </c>
      <c r="Z160">
        <f>(0.7*(HIT_D*DEF_D))+(P160/(MAX(P:P))*(0.3*(HIT_D*DEF_D)))</f>
        <v>1.4753026634382567</v>
      </c>
      <c r="AA160">
        <f>(0.7*(BkS_D*DEF_D))+(Q160/(MAX(Q:Q))*(0.3*(BkS_D*DEF_D)))</f>
        <v>2.0011151725546252</v>
      </c>
      <c r="AB160">
        <f>(0.7*(TkA_D*DEF_D))+(R160/(MAX(R:R))*(0.3*(TkA_D*DEF_D)))</f>
        <v>1.350439528871014</v>
      </c>
      <c r="AC160">
        <f>(0.7*(SH_D*DEF_D))+(S160/(MAX(S:S))*(0.3*(SH_D*DEF_D)))</f>
        <v>2.590064433689752</v>
      </c>
    </row>
    <row r="161" spans="1:29" x14ac:dyDescent="0.25">
      <c r="A161" s="9">
        <v>159</v>
      </c>
      <c r="B161" s="68" t="s">
        <v>740</v>
      </c>
      <c r="C161" s="42" t="s">
        <v>451</v>
      </c>
      <c r="D161" s="42" t="s">
        <v>273</v>
      </c>
      <c r="E161" s="42" t="s">
        <v>4</v>
      </c>
      <c r="F161" s="43">
        <v>53</v>
      </c>
      <c r="G161" s="43">
        <v>9</v>
      </c>
      <c r="H161" s="43">
        <v>32</v>
      </c>
      <c r="I161" s="43">
        <v>131</v>
      </c>
      <c r="J161" s="43">
        <v>78</v>
      </c>
      <c r="K161" s="43">
        <v>5</v>
      </c>
      <c r="L161" s="43">
        <v>8297</v>
      </c>
      <c r="M161" s="53">
        <v>830</v>
      </c>
      <c r="N161">
        <f>G161*82/F161</f>
        <v>13.924528301886792</v>
      </c>
      <c r="O161">
        <f>H161*82/F161</f>
        <v>49.509433962264154</v>
      </c>
      <c r="P161">
        <f>I161*82/F161</f>
        <v>202.67924528301887</v>
      </c>
      <c r="Q161">
        <f>J161*82/F161</f>
        <v>120.67924528301887</v>
      </c>
      <c r="R161">
        <f>K161*82/F161</f>
        <v>7.7358490566037732</v>
      </c>
      <c r="S161">
        <f>L161*82/F161</f>
        <v>12836.867924528302</v>
      </c>
      <c r="U161" s="10">
        <f>SUM(V161:X161)</f>
        <v>9.7348234389939208</v>
      </c>
      <c r="V161">
        <f>N161/MAX(N:N)*OFF_D</f>
        <v>1.5098886110479655</v>
      </c>
      <c r="W161">
        <f>O161/MAX(O:O)*PUN_D</f>
        <v>0.6192549588776004</v>
      </c>
      <c r="X161">
        <f>SUM(Z161:AC161)</f>
        <v>7.6056798690683554</v>
      </c>
      <c r="Y161">
        <f>X161/DEF_D*10</f>
        <v>8.450755410075951</v>
      </c>
      <c r="Z161">
        <f>(0.7*(HIT_D*DEF_D))+(P161/(MAX(P:P))*(0.3*(HIT_D*DEF_D)))</f>
        <v>1.590501347708895</v>
      </c>
      <c r="AA161">
        <f>(0.7*(BkS_D*DEF_D))+(Q161/(MAX(Q:Q))*(0.3*(BkS_D*DEF_D)))</f>
        <v>2.062931348033644</v>
      </c>
      <c r="AB161">
        <f>(0.7*(TkA_D*DEF_D))+(R161/(MAX(R:R))*(0.3*(TkA_D*DEF_D)))</f>
        <v>1.3057627118644068</v>
      </c>
      <c r="AC161">
        <f>(0.7*(SH_D*DEF_D))+(S161/(MAX(S:S))*(0.3*(SH_D*DEF_D)))</f>
        <v>2.64648446146141</v>
      </c>
    </row>
    <row r="162" spans="1:29" x14ac:dyDescent="0.25">
      <c r="A162" s="9">
        <v>160</v>
      </c>
      <c r="B162" s="67" t="s">
        <v>692</v>
      </c>
      <c r="C162" s="40" t="s">
        <v>451</v>
      </c>
      <c r="D162" s="40" t="s">
        <v>273</v>
      </c>
      <c r="E162" s="40" t="s">
        <v>4</v>
      </c>
      <c r="F162" s="41">
        <v>57</v>
      </c>
      <c r="G162" s="41">
        <v>12</v>
      </c>
      <c r="H162" s="41">
        <v>45</v>
      </c>
      <c r="I162" s="41">
        <v>135</v>
      </c>
      <c r="J162" s="41">
        <v>59</v>
      </c>
      <c r="K162" s="41">
        <v>10</v>
      </c>
      <c r="L162" s="41">
        <v>1275</v>
      </c>
      <c r="M162" s="52">
        <v>840</v>
      </c>
      <c r="N162">
        <f>G162*82/F162</f>
        <v>17.263157894736842</v>
      </c>
      <c r="O162">
        <f>H162*82/F162</f>
        <v>64.736842105263165</v>
      </c>
      <c r="P162">
        <f>I162*82/F162</f>
        <v>194.21052631578948</v>
      </c>
      <c r="Q162">
        <f>J162*82/F162</f>
        <v>84.877192982456137</v>
      </c>
      <c r="R162">
        <f>K162*82/F162</f>
        <v>14.385964912280702</v>
      </c>
      <c r="S162">
        <f>L162*82/F162</f>
        <v>1834.2105263157894</v>
      </c>
      <c r="U162" s="10">
        <f>SUM(V162:X162)</f>
        <v>9.7190620212429994</v>
      </c>
      <c r="V162">
        <f>N162/MAX(N:N)*OFF_D</f>
        <v>1.8719086873811035</v>
      </c>
      <c r="W162">
        <f>O162/MAX(O:O)*PUN_D</f>
        <v>0.80971659919028349</v>
      </c>
      <c r="X162">
        <f>SUM(Z162:AC162)</f>
        <v>7.037436734671612</v>
      </c>
      <c r="Y162">
        <f>X162/DEF_D*10</f>
        <v>7.8193741496351246</v>
      </c>
      <c r="Z162">
        <f>(0.7*(HIT_D*DEF_D))+(P162/(MAX(P:P))*(0.3*(HIT_D*DEF_D)))</f>
        <v>1.5766917293233083</v>
      </c>
      <c r="AA162">
        <f>(0.7*(BkS_D*DEF_D))+(Q162/(MAX(Q:Q))*(0.3*(BkS_D*DEF_D)))</f>
        <v>1.9555567533291058</v>
      </c>
      <c r="AB162">
        <f>(0.7*(TkA_D*DEF_D))+(R162/(MAX(R:R))*(0.3*(TkA_D*DEF_D)))</f>
        <v>1.3451025869759143</v>
      </c>
      <c r="AC162">
        <f>(0.7*(SH_D*DEF_D))+(S162/(MAX(S:S))*(0.3*(SH_D*DEF_D)))</f>
        <v>2.1600856650432831</v>
      </c>
    </row>
    <row r="163" spans="1:29" x14ac:dyDescent="0.25">
      <c r="A163" s="9">
        <v>161</v>
      </c>
      <c r="B163" s="68" t="s">
        <v>628</v>
      </c>
      <c r="C163" s="42" t="s">
        <v>451</v>
      </c>
      <c r="D163" s="42" t="s">
        <v>273</v>
      </c>
      <c r="E163" s="42" t="s">
        <v>4</v>
      </c>
      <c r="F163" s="43">
        <v>70</v>
      </c>
      <c r="G163" s="43">
        <v>17</v>
      </c>
      <c r="H163" s="43">
        <v>33</v>
      </c>
      <c r="I163" s="43">
        <v>109</v>
      </c>
      <c r="J163" s="43">
        <v>59</v>
      </c>
      <c r="K163" s="43">
        <v>10</v>
      </c>
      <c r="L163" s="43">
        <v>5210</v>
      </c>
      <c r="M163" s="53">
        <v>1046</v>
      </c>
      <c r="N163">
        <f>G163*82/F163</f>
        <v>19.914285714285715</v>
      </c>
      <c r="O163">
        <f>H163*82/F163</f>
        <v>38.657142857142858</v>
      </c>
      <c r="P163">
        <f>I163*82/F163</f>
        <v>127.68571428571428</v>
      </c>
      <c r="Q163">
        <f>J163*82/F163</f>
        <v>69.114285714285714</v>
      </c>
      <c r="R163">
        <f>K163*82/F163</f>
        <v>11.714285714285714</v>
      </c>
      <c r="S163">
        <f>L163*82/F163</f>
        <v>6103.1428571428569</v>
      </c>
      <c r="U163" s="10">
        <f>SUM(V163:X163)</f>
        <v>9.6974928886357521</v>
      </c>
      <c r="V163">
        <f>N163/MAX(N:N)*OFF_D</f>
        <v>2.1593803786574872</v>
      </c>
      <c r="W163">
        <f>O163/MAX(O:O)*PUN_D</f>
        <v>0.48351648351648352</v>
      </c>
      <c r="X163">
        <f>SUM(Z163:AC163)</f>
        <v>7.0545960264617813</v>
      </c>
      <c r="Y163">
        <f>X163/DEF_D*10</f>
        <v>7.8384400294019798</v>
      </c>
      <c r="Z163">
        <f>(0.7*(HIT_D*DEF_D))+(P163/(MAX(P:P))*(0.3*(HIT_D*DEF_D)))</f>
        <v>1.4682122448979591</v>
      </c>
      <c r="AA163">
        <f>(0.7*(BkS_D*DEF_D))+(Q163/(MAX(Q:Q))*(0.3*(BkS_D*DEF_D)))</f>
        <v>1.9082819277108434</v>
      </c>
      <c r="AB163">
        <f>(0.7*(TkA_D*DEF_D))+(R163/(MAX(R:R))*(0.3*(TkA_D*DEF_D)))</f>
        <v>1.3292978208232447</v>
      </c>
      <c r="AC163">
        <f>(0.7*(SH_D*DEF_D))+(S163/(MAX(S:S))*(0.3*(SH_D*DEF_D)))</f>
        <v>2.348804033029734</v>
      </c>
    </row>
    <row r="164" spans="1:29" x14ac:dyDescent="0.25">
      <c r="A164" s="9">
        <v>162</v>
      </c>
      <c r="B164" s="68" t="s">
        <v>664</v>
      </c>
      <c r="C164" s="42" t="s">
        <v>451</v>
      </c>
      <c r="D164" s="42" t="s">
        <v>273</v>
      </c>
      <c r="E164" s="42" t="s">
        <v>4</v>
      </c>
      <c r="F164" s="43">
        <v>81</v>
      </c>
      <c r="G164" s="43">
        <v>14</v>
      </c>
      <c r="H164" s="43">
        <v>52</v>
      </c>
      <c r="I164" s="43">
        <v>105</v>
      </c>
      <c r="J164" s="43">
        <v>139</v>
      </c>
      <c r="K164" s="43">
        <v>15</v>
      </c>
      <c r="L164" s="43">
        <v>11109</v>
      </c>
      <c r="M164" s="53">
        <v>1680</v>
      </c>
      <c r="N164">
        <f>G164*82/F164</f>
        <v>14.17283950617284</v>
      </c>
      <c r="O164">
        <f>H164*82/F164</f>
        <v>52.641975308641975</v>
      </c>
      <c r="P164">
        <f>I164*82/F164</f>
        <v>106.29629629629629</v>
      </c>
      <c r="Q164">
        <f>J164*82/F164</f>
        <v>140.71604938271605</v>
      </c>
      <c r="R164">
        <f>K164*82/F164</f>
        <v>15.185185185185185</v>
      </c>
      <c r="S164">
        <f>L164*82/F164</f>
        <v>11246.148148148148</v>
      </c>
      <c r="U164" s="10">
        <f>SUM(V164:X164)</f>
        <v>9.6776009621622503</v>
      </c>
      <c r="V164">
        <f>N164/MAX(N:N)*OFF_D</f>
        <v>1.5368139223560913</v>
      </c>
      <c r="W164">
        <f>O164/MAX(O:O)*PUN_D</f>
        <v>0.65843621399176955</v>
      </c>
      <c r="X164">
        <f>SUM(Z164:AC164)</f>
        <v>7.4823508258143896</v>
      </c>
      <c r="Y164">
        <f>X164/DEF_D*10</f>
        <v>8.3137231397937654</v>
      </c>
      <c r="Z164">
        <f>(0.7*(HIT_D*DEF_D))+(P164/(MAX(P:P))*(0.3*(HIT_D*DEF_D)))</f>
        <v>1.4333333333333333</v>
      </c>
      <c r="AA164">
        <f>(0.7*(BkS_D*DEF_D))+(Q164/(MAX(Q:Q))*(0.3*(BkS_D*DEF_D)))</f>
        <v>2.1230240963855422</v>
      </c>
      <c r="AB164">
        <f>(0.7*(TkA_D*DEF_D))+(R164/(MAX(R:R))*(0.3*(TkA_D*DEF_D)))</f>
        <v>1.3498305084745763</v>
      </c>
      <c r="AC164">
        <f>(0.7*(SH_D*DEF_D))+(S164/(MAX(S:S))*(0.3*(SH_D*DEF_D)))</f>
        <v>2.5761628876209377</v>
      </c>
    </row>
    <row r="165" spans="1:29" x14ac:dyDescent="0.25">
      <c r="A165" s="9">
        <v>163</v>
      </c>
      <c r="B165" s="68" t="s">
        <v>698</v>
      </c>
      <c r="C165" s="42" t="s">
        <v>451</v>
      </c>
      <c r="D165" s="42" t="s">
        <v>273</v>
      </c>
      <c r="E165" s="42" t="s">
        <v>4</v>
      </c>
      <c r="F165" s="43">
        <v>74</v>
      </c>
      <c r="G165" s="43">
        <v>12</v>
      </c>
      <c r="H165" s="43">
        <v>18</v>
      </c>
      <c r="I165" s="43">
        <v>165</v>
      </c>
      <c r="J165" s="43">
        <v>152</v>
      </c>
      <c r="K165" s="43">
        <v>26</v>
      </c>
      <c r="L165" s="43">
        <v>14222</v>
      </c>
      <c r="M165" s="53">
        <v>1471</v>
      </c>
      <c r="N165">
        <f>G165*82/F165</f>
        <v>13.297297297297296</v>
      </c>
      <c r="O165">
        <f>H165*82/F165</f>
        <v>19.945945945945947</v>
      </c>
      <c r="P165">
        <f>I165*82/F165</f>
        <v>182.83783783783784</v>
      </c>
      <c r="Q165">
        <f>J165*82/F165</f>
        <v>168.43243243243242</v>
      </c>
      <c r="R165">
        <f>K165*82/F165</f>
        <v>28.810810810810811</v>
      </c>
      <c r="S165">
        <f>L165*82/F165</f>
        <v>15759.513513513513</v>
      </c>
      <c r="U165" s="10">
        <f>SUM(V165:X165)</f>
        <v>9.6617735733386674</v>
      </c>
      <c r="V165">
        <f>N165/MAX(N:N)*OFF_D</f>
        <v>1.4418756105503092</v>
      </c>
      <c r="W165">
        <f>O165/MAX(O:O)*PUN_D</f>
        <v>0.24948024948024949</v>
      </c>
      <c r="X165">
        <f>SUM(Z165:AC165)</f>
        <v>7.9704177133081089</v>
      </c>
      <c r="Y165">
        <f>X165/DEF_D*10</f>
        <v>8.8560196814534535</v>
      </c>
      <c r="Z165">
        <f>(0.7*(HIT_D*DEF_D))+(P165/(MAX(P:P))*(0.3*(HIT_D*DEF_D)))</f>
        <v>1.5581467181467181</v>
      </c>
      <c r="AA165">
        <f>(0.7*(BkS_D*DEF_D))+(Q165/(MAX(Q:Q))*(0.3*(BkS_D*DEF_D)))</f>
        <v>2.2061488114620644</v>
      </c>
      <c r="AB165">
        <f>(0.7*(TkA_D*DEF_D))+(R165/(MAX(R:R))*(0.3*(TkA_D*DEF_D)))</f>
        <v>1.4304351809436555</v>
      </c>
      <c r="AC165">
        <f>(0.7*(SH_D*DEF_D))+(S165/(MAX(S:S))*(0.3*(SH_D*DEF_D)))</f>
        <v>2.7756870027556708</v>
      </c>
    </row>
    <row r="166" spans="1:29" x14ac:dyDescent="0.25">
      <c r="A166" s="9">
        <v>164</v>
      </c>
      <c r="B166" s="67" t="s">
        <v>677</v>
      </c>
      <c r="C166" s="40" t="s">
        <v>451</v>
      </c>
      <c r="D166" s="40" t="s">
        <v>273</v>
      </c>
      <c r="E166" s="40" t="s">
        <v>4</v>
      </c>
      <c r="F166" s="41">
        <v>61</v>
      </c>
      <c r="G166" s="41">
        <v>13</v>
      </c>
      <c r="H166" s="41">
        <v>26</v>
      </c>
      <c r="I166" s="41">
        <v>77</v>
      </c>
      <c r="J166" s="41">
        <v>76</v>
      </c>
      <c r="K166" s="41">
        <v>10</v>
      </c>
      <c r="L166" s="41">
        <v>7904</v>
      </c>
      <c r="M166" s="52">
        <v>1145</v>
      </c>
      <c r="N166">
        <f>G166*82/F166</f>
        <v>17.475409836065573</v>
      </c>
      <c r="O166">
        <f>H166*82/F166</f>
        <v>34.950819672131146</v>
      </c>
      <c r="P166">
        <f>I166*82/F166</f>
        <v>103.50819672131148</v>
      </c>
      <c r="Q166">
        <f>J166*82/F166</f>
        <v>102.1639344262295</v>
      </c>
      <c r="R166">
        <f>K166*82/F166</f>
        <v>13.442622950819672</v>
      </c>
      <c r="S166">
        <f>L166*82/F166</f>
        <v>10625.049180327869</v>
      </c>
      <c r="U166" s="10">
        <f>SUM(V166:X166)</f>
        <v>9.6564988625289772</v>
      </c>
      <c r="V166">
        <f>N166/MAX(N:N)*OFF_D</f>
        <v>1.8949239581275923</v>
      </c>
      <c r="W166">
        <f>O166/MAX(O:O)*PUN_D</f>
        <v>0.43715846994535518</v>
      </c>
      <c r="X166">
        <f>SUM(Z166:AC166)</f>
        <v>7.3244164344560296</v>
      </c>
      <c r="Y166">
        <f>X166/DEF_D*10</f>
        <v>8.1382404827289214</v>
      </c>
      <c r="Z166">
        <f>(0.7*(HIT_D*DEF_D))+(P166/(MAX(P:P))*(0.3*(HIT_D*DEF_D)))</f>
        <v>1.4287868852459016</v>
      </c>
      <c r="AA166">
        <f>(0.7*(BkS_D*DEF_D))+(Q166/(MAX(Q:Q))*(0.3*(BkS_D*DEF_D)))</f>
        <v>2.0074017380999409</v>
      </c>
      <c r="AB166">
        <f>(0.7*(TkA_D*DEF_D))+(R166/(MAX(R:R))*(0.3*(TkA_D*DEF_D)))</f>
        <v>1.339522089469297</v>
      </c>
      <c r="AC166">
        <f>(0.7*(SH_D*DEF_D))+(S166/(MAX(S:S))*(0.3*(SH_D*DEF_D)))</f>
        <v>2.5487057216408897</v>
      </c>
    </row>
    <row r="167" spans="1:29" x14ac:dyDescent="0.25">
      <c r="A167" s="9">
        <v>165</v>
      </c>
      <c r="B167" s="67" t="s">
        <v>767</v>
      </c>
      <c r="C167" s="40" t="s">
        <v>451</v>
      </c>
      <c r="D167" s="40" t="s">
        <v>273</v>
      </c>
      <c r="E167" s="40" t="s">
        <v>4</v>
      </c>
      <c r="F167" s="41">
        <v>50</v>
      </c>
      <c r="G167" s="41">
        <v>7</v>
      </c>
      <c r="H167" s="41">
        <v>42</v>
      </c>
      <c r="I167" s="41">
        <v>122</v>
      </c>
      <c r="J167" s="41">
        <v>88</v>
      </c>
      <c r="K167" s="41">
        <v>11</v>
      </c>
      <c r="L167" s="41">
        <v>5196</v>
      </c>
      <c r="M167" s="52">
        <v>789</v>
      </c>
      <c r="N167">
        <f>G167*82/F167</f>
        <v>11.48</v>
      </c>
      <c r="O167">
        <f>H167*82/F167</f>
        <v>68.88</v>
      </c>
      <c r="P167">
        <f>I167*82/F167</f>
        <v>200.08</v>
      </c>
      <c r="Q167">
        <f>J167*82/F167</f>
        <v>144.32</v>
      </c>
      <c r="R167">
        <f>K167*82/F167</f>
        <v>18.04</v>
      </c>
      <c r="S167">
        <f>L167*82/F167</f>
        <v>8521.44</v>
      </c>
      <c r="U167" s="10">
        <f>SUM(V167:X167)</f>
        <v>9.6488826554469718</v>
      </c>
      <c r="V167">
        <f>N167/MAX(N:N)*OFF_D</f>
        <v>1.2448192771084337</v>
      </c>
      <c r="W167">
        <f>O167/MAX(O:O)*PUN_D</f>
        <v>0.86153846153846148</v>
      </c>
      <c r="X167">
        <f>SUM(Z167:AC167)</f>
        <v>7.5425249168000761</v>
      </c>
      <c r="Y167">
        <f>X167/DEF_D*10</f>
        <v>8.3805832408889742</v>
      </c>
      <c r="Z167">
        <f>(0.7*(HIT_D*DEF_D))+(P167/(MAX(P:P))*(0.3*(HIT_D*DEF_D)))</f>
        <v>1.5862628571428572</v>
      </c>
      <c r="AA167">
        <f>(0.7*(BkS_D*DEF_D))+(Q167/(MAX(Q:Q))*(0.3*(BkS_D*DEF_D)))</f>
        <v>2.1338327710843372</v>
      </c>
      <c r="AB167">
        <f>(0.7*(TkA_D*DEF_D))+(R167/(MAX(R:R))*(0.3*(TkA_D*DEF_D)))</f>
        <v>1.3667186440677965</v>
      </c>
      <c r="AC167">
        <f>(0.7*(SH_D*DEF_D))+(S167/(MAX(S:S))*(0.3*(SH_D*DEF_D)))</f>
        <v>2.4557106445050856</v>
      </c>
    </row>
    <row r="168" spans="1:29" x14ac:dyDescent="0.25">
      <c r="A168" s="9">
        <v>166</v>
      </c>
      <c r="B168" s="67" t="s">
        <v>256</v>
      </c>
      <c r="C168" s="40" t="s">
        <v>31</v>
      </c>
      <c r="D168" s="40" t="s">
        <v>273</v>
      </c>
      <c r="E168" s="40" t="s">
        <v>4</v>
      </c>
      <c r="F168" s="41">
        <v>72</v>
      </c>
      <c r="G168" s="41">
        <v>10</v>
      </c>
      <c r="H168" s="41">
        <v>47</v>
      </c>
      <c r="I168" s="41">
        <v>134</v>
      </c>
      <c r="J168" s="41">
        <v>88</v>
      </c>
      <c r="K168" s="41">
        <v>43</v>
      </c>
      <c r="L168" s="41">
        <v>11997</v>
      </c>
      <c r="M168" s="52">
        <v>1506</v>
      </c>
      <c r="N168">
        <f>G168*82/F168</f>
        <v>11.388888888888889</v>
      </c>
      <c r="O168">
        <f>H168*82/F168</f>
        <v>53.527777777777779</v>
      </c>
      <c r="P168">
        <f>I168*82/F168</f>
        <v>152.61111111111111</v>
      </c>
      <c r="Q168">
        <f>J168*82/F168</f>
        <v>100.22222222222223</v>
      </c>
      <c r="R168">
        <f>K168*82/F168</f>
        <v>48.972222222222221</v>
      </c>
      <c r="S168">
        <f>L168*82/F168</f>
        <v>13663.25</v>
      </c>
      <c r="U168" s="10">
        <f>SUM(V168:X168)</f>
        <v>9.6476109328898971</v>
      </c>
      <c r="V168">
        <f>N168/MAX(N:N)*OFF_D</f>
        <v>1.2349397590361446</v>
      </c>
      <c r="W168">
        <f>O168/MAX(O:O)*PUN_D</f>
        <v>0.66951566951566954</v>
      </c>
      <c r="X168">
        <f>SUM(Z168:AC168)</f>
        <v>7.743155504338084</v>
      </c>
      <c r="Y168">
        <f>X168/DEF_D*10</f>
        <v>8.6035061159312036</v>
      </c>
      <c r="Z168">
        <f>(0.7*(HIT_D*DEF_D))+(P168/(MAX(P:P))*(0.3*(HIT_D*DEF_D)))</f>
        <v>1.5088571428571429</v>
      </c>
      <c r="AA168">
        <f>(0.7*(BkS_D*DEF_D))+(Q168/(MAX(Q:Q))*(0.3*(BkS_D*DEF_D)))</f>
        <v>2.0015783132530123</v>
      </c>
      <c r="AB168">
        <f>(0.7*(TkA_D*DEF_D))+(R168/(MAX(R:R))*(0.3*(TkA_D*DEF_D)))</f>
        <v>1.5497033898305084</v>
      </c>
      <c r="AC168">
        <f>(0.7*(SH_D*DEF_D))+(S168/(MAX(S:S))*(0.3*(SH_D*DEF_D)))</f>
        <v>2.6830166583974204</v>
      </c>
    </row>
    <row r="169" spans="1:29" x14ac:dyDescent="0.25">
      <c r="A169" s="9">
        <v>167</v>
      </c>
      <c r="B169" s="68" t="s">
        <v>725</v>
      </c>
      <c r="C169" s="42" t="s">
        <v>451</v>
      </c>
      <c r="D169" s="42" t="s">
        <v>273</v>
      </c>
      <c r="E169" s="42" t="s">
        <v>4</v>
      </c>
      <c r="F169" s="43">
        <v>74</v>
      </c>
      <c r="G169" s="43">
        <v>10</v>
      </c>
      <c r="H169" s="43">
        <v>53</v>
      </c>
      <c r="I169" s="43">
        <v>137</v>
      </c>
      <c r="J169" s="43">
        <v>131</v>
      </c>
      <c r="K169" s="43">
        <v>4</v>
      </c>
      <c r="L169" s="43">
        <v>14267</v>
      </c>
      <c r="M169" s="53">
        <v>1220</v>
      </c>
      <c r="N169">
        <f>G169*82/F169</f>
        <v>11.081081081081081</v>
      </c>
      <c r="O169">
        <f>H169*82/F169</f>
        <v>58.729729729729726</v>
      </c>
      <c r="P169">
        <f>I169*82/F169</f>
        <v>151.81081081081081</v>
      </c>
      <c r="Q169">
        <f>J169*82/F169</f>
        <v>145.16216216216216</v>
      </c>
      <c r="R169">
        <f>K169*82/F169</f>
        <v>4.4324324324324325</v>
      </c>
      <c r="S169">
        <f>L169*82/F169</f>
        <v>15809.378378378378</v>
      </c>
      <c r="U169" s="10">
        <f>SUM(V169:X169)</f>
        <v>9.644166577553694</v>
      </c>
      <c r="V169">
        <f>N169/MAX(N:N)*OFF_D</f>
        <v>1.2015630087919242</v>
      </c>
      <c r="W169">
        <f>O169/MAX(O:O)*PUN_D</f>
        <v>0.73458073458073447</v>
      </c>
      <c r="X169">
        <f>SUM(Z169:AC169)</f>
        <v>7.7080228341810351</v>
      </c>
      <c r="Y169">
        <f>X169/DEF_D*10</f>
        <v>8.5644698157567056</v>
      </c>
      <c r="Z169">
        <f>(0.7*(HIT_D*DEF_D))+(P169/(MAX(P:P))*(0.3*(HIT_D*DEF_D)))</f>
        <v>1.5075521235521236</v>
      </c>
      <c r="AA169">
        <f>(0.7*(BkS_D*DEF_D))+(Q169/(MAX(Q:Q))*(0.3*(BkS_D*DEF_D)))</f>
        <v>2.1363585151416475</v>
      </c>
      <c r="AB169">
        <f>(0.7*(TkA_D*DEF_D))+(R169/(MAX(R:R))*(0.3*(TkA_D*DEF_D)))</f>
        <v>1.2862207970682547</v>
      </c>
      <c r="AC169">
        <f>(0.7*(SH_D*DEF_D))+(S169/(MAX(S:S))*(0.3*(SH_D*DEF_D)))</f>
        <v>2.7778913984190097</v>
      </c>
    </row>
    <row r="170" spans="1:29" x14ac:dyDescent="0.25">
      <c r="A170" s="9">
        <v>168</v>
      </c>
      <c r="B170" s="67" t="s">
        <v>683</v>
      </c>
      <c r="C170" s="40" t="s">
        <v>451</v>
      </c>
      <c r="D170" s="40" t="s">
        <v>273</v>
      </c>
      <c r="E170" s="40" t="s">
        <v>4</v>
      </c>
      <c r="F170" s="41">
        <v>82</v>
      </c>
      <c r="G170" s="41">
        <v>13</v>
      </c>
      <c r="H170" s="41">
        <v>41</v>
      </c>
      <c r="I170" s="41">
        <v>233</v>
      </c>
      <c r="J170" s="41">
        <v>147</v>
      </c>
      <c r="K170" s="41">
        <v>14</v>
      </c>
      <c r="L170" s="41">
        <v>11144</v>
      </c>
      <c r="M170" s="52">
        <v>1581</v>
      </c>
      <c r="N170">
        <f>G170*82/F170</f>
        <v>13</v>
      </c>
      <c r="O170">
        <f>H170*82/F170</f>
        <v>41</v>
      </c>
      <c r="P170">
        <f>I170*82/F170</f>
        <v>233</v>
      </c>
      <c r="Q170">
        <f>J170*82/F170</f>
        <v>147</v>
      </c>
      <c r="R170">
        <f>K170*82/F170</f>
        <v>14</v>
      </c>
      <c r="S170">
        <f>L170*82/F170</f>
        <v>11144</v>
      </c>
      <c r="U170" s="10">
        <f>SUM(V170:X170)</f>
        <v>9.6187402575306251</v>
      </c>
      <c r="V170">
        <f>N170/MAX(N:N)*OFF_D</f>
        <v>1.4096385542168675</v>
      </c>
      <c r="W170">
        <f>O170/MAX(O:O)*PUN_D</f>
        <v>0.51282051282051277</v>
      </c>
      <c r="X170">
        <f>SUM(Z170:AC170)</f>
        <v>7.6962811904932451</v>
      </c>
      <c r="Y170">
        <f>X170/DEF_D*10</f>
        <v>8.5514235449924954</v>
      </c>
      <c r="Z170">
        <f>(0.7*(HIT_D*DEF_D))+(P170/(MAX(P:P))*(0.3*(HIT_D*DEF_D)))</f>
        <v>1.6399442508710802</v>
      </c>
      <c r="AA170">
        <f>(0.7*(BkS_D*DEF_D))+(Q170/(MAX(Q:Q))*(0.3*(BkS_D*DEF_D)))</f>
        <v>2.1418704084631206</v>
      </c>
      <c r="AB170">
        <f>(0.7*(TkA_D*DEF_D))+(R170/(MAX(R:R))*(0.3*(TkA_D*DEF_D)))</f>
        <v>1.3428193468375362</v>
      </c>
      <c r="AC170">
        <f>(0.7*(SH_D*DEF_D))+(S170/(MAX(S:S))*(0.3*(SH_D*DEF_D)))</f>
        <v>2.5716471843215083</v>
      </c>
    </row>
    <row r="171" spans="1:29" x14ac:dyDescent="0.25">
      <c r="A171" s="9">
        <v>169</v>
      </c>
      <c r="B171" s="68" t="s">
        <v>738</v>
      </c>
      <c r="C171" s="42" t="s">
        <v>451</v>
      </c>
      <c r="D171" s="42" t="s">
        <v>273</v>
      </c>
      <c r="E171" s="42" t="s">
        <v>4</v>
      </c>
      <c r="F171" s="43">
        <v>43</v>
      </c>
      <c r="G171" s="43">
        <v>9</v>
      </c>
      <c r="H171" s="43">
        <v>30</v>
      </c>
      <c r="I171" s="43">
        <v>38</v>
      </c>
      <c r="J171" s="43">
        <v>38</v>
      </c>
      <c r="K171" s="43">
        <v>15</v>
      </c>
      <c r="L171" s="43">
        <v>2803</v>
      </c>
      <c r="M171" s="53">
        <v>735</v>
      </c>
      <c r="N171">
        <f>G171*82/F171</f>
        <v>17.162790697674417</v>
      </c>
      <c r="O171">
        <f>H171*82/F171</f>
        <v>57.209302325581397</v>
      </c>
      <c r="P171">
        <f>I171*82/F171</f>
        <v>72.465116279069761</v>
      </c>
      <c r="Q171">
        <f>J171*82/F171</f>
        <v>72.465116279069761</v>
      </c>
      <c r="R171">
        <f>K171*82/F171</f>
        <v>28.604651162790699</v>
      </c>
      <c r="S171">
        <f>L171*82/F171</f>
        <v>5345.2558139534885</v>
      </c>
      <c r="U171" s="10">
        <f>SUM(V171:X171)</f>
        <v>9.6176020138239195</v>
      </c>
      <c r="V171">
        <f>N171/MAX(N:N)*OFF_D</f>
        <v>1.8610254973381899</v>
      </c>
      <c r="W171">
        <f>O171/MAX(O:O)*PUN_D</f>
        <v>0.7155635062611807</v>
      </c>
      <c r="X171">
        <f>SUM(Z171:AC171)</f>
        <v>7.0410130102245478</v>
      </c>
      <c r="Y171">
        <f>X171/DEF_D*10</f>
        <v>7.8233477891383867</v>
      </c>
      <c r="Z171">
        <f>(0.7*(HIT_D*DEF_D))+(P171/(MAX(P:P))*(0.3*(HIT_D*DEF_D)))</f>
        <v>1.3781661129568106</v>
      </c>
      <c r="AA171">
        <f>(0.7*(BkS_D*DEF_D))+(Q171/(MAX(Q:Q))*(0.3*(BkS_D*DEF_D)))</f>
        <v>1.9183314653964696</v>
      </c>
      <c r="AB171">
        <f>(0.7*(TkA_D*DEF_D))+(R171/(MAX(R:R))*(0.3*(TkA_D*DEF_D)))</f>
        <v>1.4292156089869925</v>
      </c>
      <c r="AC171">
        <f>(0.7*(SH_D*DEF_D))+(S171/(MAX(S:S))*(0.3*(SH_D*DEF_D)))</f>
        <v>2.3152998228842749</v>
      </c>
    </row>
    <row r="172" spans="1:29" x14ac:dyDescent="0.25">
      <c r="A172" s="9">
        <v>170</v>
      </c>
      <c r="B172" s="67" t="s">
        <v>815</v>
      </c>
      <c r="C172" s="40" t="s">
        <v>451</v>
      </c>
      <c r="D172" s="40" t="s">
        <v>273</v>
      </c>
      <c r="E172" s="40" t="s">
        <v>4</v>
      </c>
      <c r="F172" s="41">
        <v>51</v>
      </c>
      <c r="G172" s="41">
        <v>5</v>
      </c>
      <c r="H172" s="41">
        <v>56</v>
      </c>
      <c r="I172" s="41">
        <v>89</v>
      </c>
      <c r="J172" s="41">
        <v>69</v>
      </c>
      <c r="K172" s="41">
        <v>16</v>
      </c>
      <c r="L172" s="41">
        <v>7510</v>
      </c>
      <c r="M172" s="52">
        <v>899</v>
      </c>
      <c r="N172">
        <f>G172*82/F172</f>
        <v>8.0392156862745097</v>
      </c>
      <c r="O172">
        <f>H172*82/F172</f>
        <v>90.039215686274517</v>
      </c>
      <c r="P172">
        <f>I172*82/F172</f>
        <v>143.09803921568627</v>
      </c>
      <c r="Q172">
        <f>J172*82/F172</f>
        <v>110.94117647058823</v>
      </c>
      <c r="R172">
        <f>K172*82/F172</f>
        <v>25.725490196078432</v>
      </c>
      <c r="S172">
        <f>L172*82/F172</f>
        <v>12074.901960784313</v>
      </c>
      <c r="U172" s="10">
        <f>SUM(V172:X172)</f>
        <v>9.5499698969940816</v>
      </c>
      <c r="V172">
        <f>N172/MAX(N:N)*OFF_D</f>
        <v>0.87172218284904324</v>
      </c>
      <c r="W172">
        <f>O172/MAX(O:O)*PUN_D</f>
        <v>1.126194067370538</v>
      </c>
      <c r="X172">
        <f>SUM(Z172:AC172)</f>
        <v>7.5520536467744996</v>
      </c>
      <c r="Y172">
        <f>X172/DEF_D*10</f>
        <v>8.3911707186383335</v>
      </c>
      <c r="Z172">
        <f>(0.7*(HIT_D*DEF_D))+(P172/(MAX(P:P))*(0.3*(HIT_D*DEF_D)))</f>
        <v>1.493344537815126</v>
      </c>
      <c r="AA172">
        <f>(0.7*(BkS_D*DEF_D))+(Q172/(MAX(Q:Q))*(0.3*(BkS_D*DEF_D)))</f>
        <v>2.0337257264351525</v>
      </c>
      <c r="AB172">
        <f>(0.7*(TkA_D*DEF_D))+(R172/(MAX(R:R))*(0.3*(TkA_D*DEF_D)))</f>
        <v>1.4121834496510468</v>
      </c>
      <c r="AC172">
        <f>(0.7*(SH_D*DEF_D))+(S172/(MAX(S:S))*(0.3*(SH_D*DEF_D)))</f>
        <v>2.6127999328731741</v>
      </c>
    </row>
    <row r="173" spans="1:29" x14ac:dyDescent="0.25">
      <c r="A173" s="9">
        <v>171</v>
      </c>
      <c r="B173" s="67" t="s">
        <v>912</v>
      </c>
      <c r="C173" s="40" t="s">
        <v>451</v>
      </c>
      <c r="D173" s="40" t="s">
        <v>273</v>
      </c>
      <c r="E173" s="40" t="s">
        <v>4</v>
      </c>
      <c r="F173" s="41">
        <v>20</v>
      </c>
      <c r="G173" s="41">
        <v>1</v>
      </c>
      <c r="H173" s="41">
        <v>39</v>
      </c>
      <c r="I173" s="41">
        <v>54</v>
      </c>
      <c r="J173" s="41">
        <v>16</v>
      </c>
      <c r="K173" s="41">
        <v>4</v>
      </c>
      <c r="L173" s="41">
        <v>821</v>
      </c>
      <c r="M173" s="52">
        <v>236</v>
      </c>
      <c r="N173">
        <f>G173*82/F173</f>
        <v>4.0999999999999996</v>
      </c>
      <c r="O173">
        <f>H173*82/F173</f>
        <v>159.9</v>
      </c>
      <c r="P173">
        <f>I173*82/F173</f>
        <v>221.4</v>
      </c>
      <c r="Q173">
        <f>J173*82/F173</f>
        <v>65.599999999999994</v>
      </c>
      <c r="R173">
        <f>K173*82/F173</f>
        <v>16.399999999999999</v>
      </c>
      <c r="S173">
        <f>L173*82/F173</f>
        <v>3366.1</v>
      </c>
      <c r="U173" s="10">
        <f>SUM(V173:X173)</f>
        <v>9.5481725070982577</v>
      </c>
      <c r="V173">
        <f>N173/MAX(N:N)*OFF_D</f>
        <v>0.444578313253012</v>
      </c>
      <c r="W173">
        <f>O173/MAX(O:O)*PUN_D</f>
        <v>2</v>
      </c>
      <c r="X173">
        <f>SUM(Z173:AC173)</f>
        <v>7.1035941938452449</v>
      </c>
      <c r="Y173">
        <f>X173/DEF_D*10</f>
        <v>7.8928824376058282</v>
      </c>
      <c r="Z173">
        <f>(0.7*(HIT_D*DEF_D))+(P173/(MAX(P:P))*(0.3*(HIT_D*DEF_D)))</f>
        <v>1.6210285714285715</v>
      </c>
      <c r="AA173">
        <f>(0.7*(BkS_D*DEF_D))+(Q173/(MAX(Q:Q))*(0.3*(BkS_D*DEF_D)))</f>
        <v>1.8977421686746989</v>
      </c>
      <c r="AB173">
        <f>(0.7*(TkA_D*DEF_D))+(R173/(MAX(R:R))*(0.3*(TkA_D*DEF_D)))</f>
        <v>1.3570169491525423</v>
      </c>
      <c r="AC173">
        <f>(0.7*(SH_D*DEF_D))+(S173/(MAX(S:S))*(0.3*(SH_D*DEF_D)))</f>
        <v>2.2278065045894322</v>
      </c>
    </row>
    <row r="174" spans="1:29" x14ac:dyDescent="0.25">
      <c r="A174" s="9">
        <v>172</v>
      </c>
      <c r="B174" s="68" t="s">
        <v>818</v>
      </c>
      <c r="C174" s="42" t="s">
        <v>451</v>
      </c>
      <c r="D174" s="42" t="s">
        <v>273</v>
      </c>
      <c r="E174" s="42" t="s">
        <v>4</v>
      </c>
      <c r="F174" s="43">
        <v>24</v>
      </c>
      <c r="G174" s="43">
        <v>5</v>
      </c>
      <c r="H174" s="43">
        <v>12</v>
      </c>
      <c r="I174" s="43">
        <v>21</v>
      </c>
      <c r="J174" s="43">
        <v>21</v>
      </c>
      <c r="K174" s="43">
        <v>11</v>
      </c>
      <c r="L174" s="43">
        <v>2061</v>
      </c>
      <c r="M174" s="53">
        <v>365</v>
      </c>
      <c r="N174">
        <f>G174*82/F174</f>
        <v>17.083333333333332</v>
      </c>
      <c r="O174">
        <f>H174*82/F174</f>
        <v>41</v>
      </c>
      <c r="P174">
        <f>I174*82/F174</f>
        <v>71.75</v>
      </c>
      <c r="Q174">
        <f>J174*82/F174</f>
        <v>71.75</v>
      </c>
      <c r="R174">
        <f>K174*82/F174</f>
        <v>37.583333333333336</v>
      </c>
      <c r="S174">
        <f>L174*82/F174</f>
        <v>7041.75</v>
      </c>
      <c r="U174" s="10">
        <f>SUM(V174:X174)</f>
        <v>9.5310448144284265</v>
      </c>
      <c r="V174">
        <f>N174/MAX(N:N)*OFF_D</f>
        <v>1.8524096385542166</v>
      </c>
      <c r="W174">
        <f>O174/MAX(O:O)*PUN_D</f>
        <v>0.51282051282051277</v>
      </c>
      <c r="X174">
        <f>SUM(Z174:AC174)</f>
        <v>7.1658146630536965</v>
      </c>
      <c r="Y174">
        <f>X174/DEF_D*10</f>
        <v>7.9620162922818851</v>
      </c>
      <c r="Z174">
        <f>(0.7*(HIT_D*DEF_D))+(P174/(MAX(P:P))*(0.3*(HIT_D*DEF_D)))</f>
        <v>1.377</v>
      </c>
      <c r="AA174">
        <f>(0.7*(BkS_D*DEF_D))+(Q174/(MAX(Q:Q))*(0.3*(BkS_D*DEF_D)))</f>
        <v>1.9161867469879519</v>
      </c>
      <c r="AB174">
        <f>(0.7*(TkA_D*DEF_D))+(R174/(MAX(R:R))*(0.3*(TkA_D*DEF_D)))</f>
        <v>1.4823305084745764</v>
      </c>
      <c r="AC174">
        <f>(0.7*(SH_D*DEF_D))+(S174/(MAX(S:S))*(0.3*(SH_D*DEF_D)))</f>
        <v>2.3902974075911687</v>
      </c>
    </row>
    <row r="175" spans="1:29" x14ac:dyDescent="0.25">
      <c r="A175" s="9">
        <v>173</v>
      </c>
      <c r="B175" s="68" t="s">
        <v>668</v>
      </c>
      <c r="C175" s="42" t="s">
        <v>451</v>
      </c>
      <c r="D175" s="42" t="s">
        <v>273</v>
      </c>
      <c r="E175" s="42" t="s">
        <v>4</v>
      </c>
      <c r="F175" s="43">
        <v>63</v>
      </c>
      <c r="G175" s="43">
        <v>13</v>
      </c>
      <c r="H175" s="43">
        <v>26</v>
      </c>
      <c r="I175" s="43">
        <v>53</v>
      </c>
      <c r="J175" s="43">
        <v>75</v>
      </c>
      <c r="K175" s="43">
        <v>16</v>
      </c>
      <c r="L175" s="43">
        <v>7534</v>
      </c>
      <c r="M175" s="53">
        <v>1109</v>
      </c>
      <c r="N175">
        <f>G175*82/F175</f>
        <v>16.920634920634921</v>
      </c>
      <c r="O175">
        <f>H175*82/F175</f>
        <v>33.841269841269842</v>
      </c>
      <c r="P175">
        <f>I175*82/F175</f>
        <v>68.984126984126988</v>
      </c>
      <c r="Q175">
        <f>J175*82/F175</f>
        <v>97.61904761904762</v>
      </c>
      <c r="R175">
        <f>K175*82/F175</f>
        <v>20.825396825396826</v>
      </c>
      <c r="S175">
        <f>L175*82/F175</f>
        <v>9806.1587301587297</v>
      </c>
      <c r="U175" s="10">
        <f>SUM(V175:X175)</f>
        <v>9.5200097813673281</v>
      </c>
      <c r="V175">
        <f>N175/MAX(N:N)*OFF_D</f>
        <v>1.8347676419965577</v>
      </c>
      <c r="W175">
        <f>O175/MAX(O:O)*PUN_D</f>
        <v>0.42328042328042326</v>
      </c>
      <c r="X175">
        <f>SUM(Z175:AC175)</f>
        <v>7.2619617160903474</v>
      </c>
      <c r="Y175">
        <f>X175/DEF_D*10</f>
        <v>8.0688463512114978</v>
      </c>
      <c r="Z175">
        <f>(0.7*(HIT_D*DEF_D))+(P175/(MAX(P:P))*(0.3*(HIT_D*DEF_D)))</f>
        <v>1.3724897959183673</v>
      </c>
      <c r="AA175">
        <f>(0.7*(BkS_D*DEF_D))+(Q175/(MAX(Q:Q))*(0.3*(BkS_D*DEF_D)))</f>
        <v>1.9937710843373495</v>
      </c>
      <c r="AB175">
        <f>(0.7*(TkA_D*DEF_D))+(R175/(MAX(R:R))*(0.3*(TkA_D*DEF_D)))</f>
        <v>1.3831961259079903</v>
      </c>
      <c r="AC175">
        <f>(0.7*(SH_D*DEF_D))+(S175/(MAX(S:S))*(0.3*(SH_D*DEF_D)))</f>
        <v>2.51250470992664</v>
      </c>
    </row>
    <row r="176" spans="1:29" x14ac:dyDescent="0.25">
      <c r="A176" s="9">
        <v>174</v>
      </c>
      <c r="B176" s="68" t="s">
        <v>689</v>
      </c>
      <c r="C176" s="42" t="s">
        <v>451</v>
      </c>
      <c r="D176" s="42" t="s">
        <v>273</v>
      </c>
      <c r="E176" s="42" t="s">
        <v>4</v>
      </c>
      <c r="F176" s="43">
        <v>42</v>
      </c>
      <c r="G176" s="43">
        <v>12</v>
      </c>
      <c r="H176" s="43">
        <v>8</v>
      </c>
      <c r="I176" s="43">
        <v>18</v>
      </c>
      <c r="J176" s="43">
        <v>28</v>
      </c>
      <c r="K176" s="43">
        <v>22</v>
      </c>
      <c r="L176" s="43">
        <v>31</v>
      </c>
      <c r="M176" s="53">
        <v>625</v>
      </c>
      <c r="N176">
        <f>G176*82/F176</f>
        <v>23.428571428571427</v>
      </c>
      <c r="O176">
        <f>H176*82/F176</f>
        <v>15.619047619047619</v>
      </c>
      <c r="P176">
        <f>I176*82/F176</f>
        <v>35.142857142857146</v>
      </c>
      <c r="Q176">
        <f>J176*82/F176</f>
        <v>54.666666666666664</v>
      </c>
      <c r="R176">
        <f>K176*82/F176</f>
        <v>42.952380952380949</v>
      </c>
      <c r="S176">
        <f>L176*82/F176</f>
        <v>60.523809523809526</v>
      </c>
      <c r="U176" s="10">
        <f>SUM(V176:X176)</f>
        <v>9.5138332388419613</v>
      </c>
      <c r="V176">
        <f>N176/MAX(N:N)*OFF_D</f>
        <v>2.540447504302926</v>
      </c>
      <c r="W176">
        <f>O176/MAX(O:O)*PUN_D</f>
        <v>0.19536019536019536</v>
      </c>
      <c r="X176">
        <f>SUM(Z176:AC176)</f>
        <v>6.7780255391788398</v>
      </c>
      <c r="Y176">
        <f>X176/DEF_D*10</f>
        <v>7.5311394879764881</v>
      </c>
      <c r="Z176">
        <f>(0.7*(HIT_D*DEF_D))+(P176/(MAX(P:P))*(0.3*(HIT_D*DEF_D)))</f>
        <v>1.3173061224489797</v>
      </c>
      <c r="AA176">
        <f>(0.7*(BkS_D*DEF_D))+(Q176/(MAX(Q:Q))*(0.3*(BkS_D*DEF_D)))</f>
        <v>1.8649518072289157</v>
      </c>
      <c r="AB176">
        <f>(0.7*(TkA_D*DEF_D))+(R176/(MAX(R:R))*(0.3*(TkA_D*DEF_D)))</f>
        <v>1.5140920096852302</v>
      </c>
      <c r="AC176">
        <f>(0.7*(SH_D*DEF_D))+(S176/(MAX(S:S))*(0.3*(SH_D*DEF_D)))</f>
        <v>2.0816755998157142</v>
      </c>
    </row>
    <row r="177" spans="1:29" x14ac:dyDescent="0.25">
      <c r="A177" s="9">
        <v>175</v>
      </c>
      <c r="B177" s="68" t="s">
        <v>760</v>
      </c>
      <c r="C177" s="42" t="s">
        <v>451</v>
      </c>
      <c r="D177" s="42" t="s">
        <v>273</v>
      </c>
      <c r="E177" s="42" t="s">
        <v>4</v>
      </c>
      <c r="F177" s="43">
        <v>32</v>
      </c>
      <c r="G177" s="43">
        <v>8</v>
      </c>
      <c r="H177" s="43">
        <v>12</v>
      </c>
      <c r="I177" s="43">
        <v>49</v>
      </c>
      <c r="J177" s="43">
        <v>21</v>
      </c>
      <c r="K177" s="43">
        <v>4</v>
      </c>
      <c r="L177" s="43">
        <v>1568</v>
      </c>
      <c r="M177" s="53">
        <v>475</v>
      </c>
      <c r="N177">
        <f>G177*82/F177</f>
        <v>20.5</v>
      </c>
      <c r="O177">
        <f>H177*82/F177</f>
        <v>30.75</v>
      </c>
      <c r="P177">
        <f>I177*82/F177</f>
        <v>125.5625</v>
      </c>
      <c r="Q177">
        <f>J177*82/F177</f>
        <v>53.8125</v>
      </c>
      <c r="R177">
        <f>K177*82/F177</f>
        <v>10.25</v>
      </c>
      <c r="S177">
        <f>L177*82/F177</f>
        <v>4018</v>
      </c>
      <c r="U177" s="10">
        <f>SUM(V177:X177)</f>
        <v>9.5119079082365641</v>
      </c>
      <c r="V177">
        <f>N177/MAX(N:N)*OFF_D</f>
        <v>2.2228915662650603</v>
      </c>
      <c r="W177">
        <f>O177/MAX(O:O)*PUN_D</f>
        <v>0.38461538461538458</v>
      </c>
      <c r="X177">
        <f>SUM(Z177:AC177)</f>
        <v>6.9044009573561187</v>
      </c>
      <c r="Y177">
        <f>X177/DEF_D*10</f>
        <v>7.6715566192845763</v>
      </c>
      <c r="Z177">
        <f>(0.7*(HIT_D*DEF_D))+(P177/(MAX(P:P))*(0.3*(HIT_D*DEF_D)))</f>
        <v>1.46475</v>
      </c>
      <c r="AA177">
        <f>(0.7*(BkS_D*DEF_D))+(Q177/(MAX(Q:Q))*(0.3*(BkS_D*DEF_D)))</f>
        <v>1.862390060240964</v>
      </c>
      <c r="AB177">
        <f>(0.7*(TkA_D*DEF_D))+(R177/(MAX(R:R))*(0.3*(TkA_D*DEF_D)))</f>
        <v>1.3206355932203391</v>
      </c>
      <c r="AC177">
        <f>(0.7*(SH_D*DEF_D))+(S177/(MAX(S:S))*(0.3*(SH_D*DEF_D)))</f>
        <v>2.2566253038948152</v>
      </c>
    </row>
    <row r="178" spans="1:29" x14ac:dyDescent="0.25">
      <c r="A178" s="9">
        <v>176</v>
      </c>
      <c r="B178" s="68" t="s">
        <v>680</v>
      </c>
      <c r="C178" s="42" t="s">
        <v>451</v>
      </c>
      <c r="D178" s="42" t="s">
        <v>273</v>
      </c>
      <c r="E178" s="42" t="s">
        <v>4</v>
      </c>
      <c r="F178" s="43">
        <v>79</v>
      </c>
      <c r="G178" s="43">
        <v>13</v>
      </c>
      <c r="H178" s="43">
        <v>32</v>
      </c>
      <c r="I178" s="43">
        <v>94</v>
      </c>
      <c r="J178" s="43">
        <v>119</v>
      </c>
      <c r="K178" s="43">
        <v>28</v>
      </c>
      <c r="L178" s="43">
        <v>13702</v>
      </c>
      <c r="M178" s="53">
        <v>1534</v>
      </c>
      <c r="N178">
        <f>G178*82/F178</f>
        <v>13.49367088607595</v>
      </c>
      <c r="O178">
        <f>H178*82/F178</f>
        <v>33.215189873417721</v>
      </c>
      <c r="P178">
        <f>I178*82/F178</f>
        <v>97.569620253164558</v>
      </c>
      <c r="Q178">
        <f>J178*82/F178</f>
        <v>123.51898734177215</v>
      </c>
      <c r="R178">
        <f>K178*82/F178</f>
        <v>29.063291139240505</v>
      </c>
      <c r="S178">
        <f>L178*82/F178</f>
        <v>14222.32911392405</v>
      </c>
      <c r="U178" s="10">
        <f>SUM(V178:X178)</f>
        <v>9.5088306654945534</v>
      </c>
      <c r="V178">
        <f>N178/MAX(N:N)*OFF_D</f>
        <v>1.463169132225103</v>
      </c>
      <c r="W178">
        <f>O178/MAX(O:O)*PUN_D</f>
        <v>0.41544952937357998</v>
      </c>
      <c r="X178">
        <f>SUM(Z178:AC178)</f>
        <v>7.6302120038958696</v>
      </c>
      <c r="Y178">
        <f>X178/DEF_D*10</f>
        <v>8.4780133376620768</v>
      </c>
      <c r="Z178">
        <f>(0.7*(HIT_D*DEF_D))+(P178/(MAX(P:P))*(0.3*(HIT_D*DEF_D)))</f>
        <v>1.4191030741410489</v>
      </c>
      <c r="AA178">
        <f>(0.7*(BkS_D*DEF_D))+(Q178/(MAX(Q:Q))*(0.3*(BkS_D*DEF_D)))</f>
        <v>2.071448070764069</v>
      </c>
      <c r="AB178">
        <f>(0.7*(TkA_D*DEF_D))+(R178/(MAX(R:R))*(0.3*(TkA_D*DEF_D)))</f>
        <v>1.4319287706500752</v>
      </c>
      <c r="AC178">
        <f>(0.7*(SH_D*DEF_D))+(S178/(MAX(S:S))*(0.3*(SH_D*DEF_D)))</f>
        <v>2.7077320883406761</v>
      </c>
    </row>
    <row r="179" spans="1:29" x14ac:dyDescent="0.25">
      <c r="A179" s="9">
        <v>177</v>
      </c>
      <c r="B179" s="67" t="s">
        <v>711</v>
      </c>
      <c r="C179" s="40" t="s">
        <v>451</v>
      </c>
      <c r="D179" s="40" t="s">
        <v>273</v>
      </c>
      <c r="E179" s="40" t="s">
        <v>4</v>
      </c>
      <c r="F179" s="41">
        <v>53</v>
      </c>
      <c r="G179" s="41">
        <v>11</v>
      </c>
      <c r="H179" s="41">
        <v>17</v>
      </c>
      <c r="I179" s="41">
        <v>75</v>
      </c>
      <c r="J179" s="41">
        <v>61</v>
      </c>
      <c r="K179" s="41">
        <v>22</v>
      </c>
      <c r="L179" s="41">
        <v>4955</v>
      </c>
      <c r="M179" s="52">
        <v>958</v>
      </c>
      <c r="N179">
        <f>G179*82/F179</f>
        <v>17.018867924528301</v>
      </c>
      <c r="O179">
        <f>H179*82/F179</f>
        <v>26.30188679245283</v>
      </c>
      <c r="P179">
        <f>I179*82/F179</f>
        <v>116.0377358490566</v>
      </c>
      <c r="Q179">
        <f>J179*82/F179</f>
        <v>94.377358490566039</v>
      </c>
      <c r="R179">
        <f>K179*82/F179</f>
        <v>34.037735849056602</v>
      </c>
      <c r="S179">
        <f>L179*82/F179</f>
        <v>7666.2264150943392</v>
      </c>
      <c r="U179" s="10">
        <f>SUM(V179:X179)</f>
        <v>9.4869256279046219</v>
      </c>
      <c r="V179">
        <f>N179/MAX(N:N)*OFF_D</f>
        <v>1.8454194135030688</v>
      </c>
      <c r="W179">
        <f>O179/MAX(O:O)*PUN_D</f>
        <v>0.32897919690372518</v>
      </c>
      <c r="X179">
        <f>SUM(Z179:AC179)</f>
        <v>7.3125270174978274</v>
      </c>
      <c r="Y179">
        <f>X179/DEF_D*10</f>
        <v>8.1250300194420291</v>
      </c>
      <c r="Z179">
        <f>(0.7*(HIT_D*DEF_D))+(P179/(MAX(P:P))*(0.3*(HIT_D*DEF_D)))</f>
        <v>1.4492183288409703</v>
      </c>
      <c r="AA179">
        <f>(0.7*(BkS_D*DEF_D))+(Q179/(MAX(Q:Q))*(0.3*(BkS_D*DEF_D)))</f>
        <v>1.9840488747442602</v>
      </c>
      <c r="AB179">
        <f>(0.7*(TkA_D*DEF_D))+(R179/(MAX(R:R))*(0.3*(TkA_D*DEF_D)))</f>
        <v>1.4613559322033898</v>
      </c>
      <c r="AC179">
        <f>(0.7*(SH_D*DEF_D))+(S179/(MAX(S:S))*(0.3*(SH_D*DEF_D)))</f>
        <v>2.4179038817092069</v>
      </c>
    </row>
    <row r="180" spans="1:29" x14ac:dyDescent="0.25">
      <c r="A180" s="9">
        <v>178</v>
      </c>
      <c r="B180" s="68" t="s">
        <v>247</v>
      </c>
      <c r="C180" s="42" t="s">
        <v>41</v>
      </c>
      <c r="D180" s="42" t="s">
        <v>273</v>
      </c>
      <c r="E180" s="42" t="s">
        <v>4</v>
      </c>
      <c r="F180" s="43">
        <v>81</v>
      </c>
      <c r="G180" s="43">
        <v>14</v>
      </c>
      <c r="H180" s="43">
        <v>18</v>
      </c>
      <c r="I180" s="43">
        <v>139</v>
      </c>
      <c r="J180" s="43">
        <v>151</v>
      </c>
      <c r="K180" s="43">
        <v>18</v>
      </c>
      <c r="L180" s="43">
        <v>13873</v>
      </c>
      <c r="M180" s="53">
        <v>1658</v>
      </c>
      <c r="N180">
        <f>G180*82/F180</f>
        <v>14.17283950617284</v>
      </c>
      <c r="O180">
        <f>H180*82/F180</f>
        <v>18.222222222222221</v>
      </c>
      <c r="P180">
        <f>I180*82/F180</f>
        <v>140.71604938271605</v>
      </c>
      <c r="Q180">
        <f>J180*82/F180</f>
        <v>152.8641975308642</v>
      </c>
      <c r="R180">
        <f>K180*82/F180</f>
        <v>18.222222222222221</v>
      </c>
      <c r="S180">
        <f>L180*82/F180</f>
        <v>14044.271604938273</v>
      </c>
      <c r="U180" s="10">
        <f>SUM(V180:X180)</f>
        <v>9.4813095393480253</v>
      </c>
      <c r="V180">
        <f>N180/MAX(N:N)*OFF_D</f>
        <v>1.5368139223560913</v>
      </c>
      <c r="W180">
        <f>O180/MAX(O:O)*PUN_D</f>
        <v>0.2279202279202279</v>
      </c>
      <c r="X180">
        <f>SUM(Z180:AC180)</f>
        <v>7.716575389071707</v>
      </c>
      <c r="Y180">
        <f>X180/DEF_D*10</f>
        <v>8.5739726545241197</v>
      </c>
      <c r="Z180">
        <f>(0.7*(HIT_D*DEF_D))+(P180/(MAX(P:P))*(0.3*(HIT_D*DEF_D)))</f>
        <v>1.4894603174603176</v>
      </c>
      <c r="AA180">
        <f>(0.7*(BkS_D*DEF_D))+(Q180/(MAX(Q:Q))*(0.3*(BkS_D*DEF_D)))</f>
        <v>2.1594578313253012</v>
      </c>
      <c r="AB180">
        <f>(0.7*(TkA_D*DEF_D))+(R180/(MAX(R:R))*(0.3*(TkA_D*DEF_D)))</f>
        <v>1.3677966101694916</v>
      </c>
      <c r="AC180">
        <f>(0.7*(SH_D*DEF_D))+(S180/(MAX(S:S))*(0.3*(SH_D*DEF_D)))</f>
        <v>2.6998606301165964</v>
      </c>
    </row>
    <row r="181" spans="1:29" x14ac:dyDescent="0.25">
      <c r="A181" s="9">
        <v>179</v>
      </c>
      <c r="B181" s="68" t="s">
        <v>759</v>
      </c>
      <c r="C181" s="42" t="s">
        <v>451</v>
      </c>
      <c r="D181" s="42" t="s">
        <v>273</v>
      </c>
      <c r="E181" s="42" t="s">
        <v>4</v>
      </c>
      <c r="F181" s="43">
        <v>50</v>
      </c>
      <c r="G181" s="43">
        <v>8</v>
      </c>
      <c r="H181" s="43">
        <v>22</v>
      </c>
      <c r="I181" s="43">
        <v>108</v>
      </c>
      <c r="J181" s="43">
        <v>75</v>
      </c>
      <c r="K181" s="43">
        <v>5</v>
      </c>
      <c r="L181" s="43">
        <v>8273</v>
      </c>
      <c r="M181" s="53">
        <v>918</v>
      </c>
      <c r="N181">
        <f>G181*82/F181</f>
        <v>13.12</v>
      </c>
      <c r="O181">
        <f>H181*82/F181</f>
        <v>36.08</v>
      </c>
      <c r="P181">
        <f>I181*82/F181</f>
        <v>177.12</v>
      </c>
      <c r="Q181">
        <f>J181*82/F181</f>
        <v>123</v>
      </c>
      <c r="R181">
        <f>K181*82/F181</f>
        <v>8.1999999999999993</v>
      </c>
      <c r="S181">
        <f>L181*82/F181</f>
        <v>13567.72</v>
      </c>
      <c r="U181" s="10">
        <f>SUM(V181:X181)</f>
        <v>9.479949077848044</v>
      </c>
      <c r="V181">
        <f>N181/MAX(N:N)*OFF_D</f>
        <v>1.4226506024096384</v>
      </c>
      <c r="W181">
        <f>O181/MAX(O:O)*PUN_D</f>
        <v>0.45128205128205123</v>
      </c>
      <c r="X181">
        <f>SUM(Z181:AC181)</f>
        <v>7.6060164241563548</v>
      </c>
      <c r="Y181">
        <f>X181/DEF_D*10</f>
        <v>8.4511293601737272</v>
      </c>
      <c r="Z181">
        <f>(0.7*(HIT_D*DEF_D))+(P181/(MAX(P:P))*(0.3*(HIT_D*DEF_D)))</f>
        <v>1.5488228571428573</v>
      </c>
      <c r="AA181">
        <f>(0.7*(BkS_D*DEF_D))+(Q181/(MAX(Q:Q))*(0.3*(BkS_D*DEF_D)))</f>
        <v>2.0698915662650603</v>
      </c>
      <c r="AB181">
        <f>(0.7*(TkA_D*DEF_D))+(R181/(MAX(R:R))*(0.3*(TkA_D*DEF_D)))</f>
        <v>1.3085084745762712</v>
      </c>
      <c r="AC181">
        <f>(0.7*(SH_D*DEF_D))+(S181/(MAX(S:S))*(0.3*(SH_D*DEF_D)))</f>
        <v>2.678793526172166</v>
      </c>
    </row>
    <row r="182" spans="1:29" x14ac:dyDescent="0.25">
      <c r="A182" s="9">
        <v>180</v>
      </c>
      <c r="B182" s="68" t="s">
        <v>307</v>
      </c>
      <c r="C182" s="42" t="s">
        <v>37</v>
      </c>
      <c r="D182" s="42" t="s">
        <v>273</v>
      </c>
      <c r="E182" s="42" t="s">
        <v>4</v>
      </c>
      <c r="F182" s="43">
        <v>31</v>
      </c>
      <c r="G182" s="43">
        <v>6</v>
      </c>
      <c r="H182" s="43">
        <v>14</v>
      </c>
      <c r="I182" s="43">
        <v>54</v>
      </c>
      <c r="J182" s="43">
        <v>48</v>
      </c>
      <c r="K182" s="43">
        <v>4</v>
      </c>
      <c r="L182" s="43">
        <v>2445</v>
      </c>
      <c r="M182" s="53">
        <v>491</v>
      </c>
      <c r="N182">
        <f>G182*82/F182</f>
        <v>15.870967741935484</v>
      </c>
      <c r="O182">
        <f>H182*82/F182</f>
        <v>37.032258064516128</v>
      </c>
      <c r="P182">
        <f>I182*82/F182</f>
        <v>142.83870967741936</v>
      </c>
      <c r="Q182">
        <f>J182*82/F182</f>
        <v>126.96774193548387</v>
      </c>
      <c r="R182">
        <f>K182*82/F182</f>
        <v>10.580645161290322</v>
      </c>
      <c r="S182">
        <f>L182*82/F182</f>
        <v>6467.4193548387093</v>
      </c>
      <c r="U182" s="10">
        <f>SUM(V182:X182)</f>
        <v>9.4463533111345512</v>
      </c>
      <c r="V182">
        <f>N182/MAX(N:N)*OFF_D</f>
        <v>1.7209483093664983</v>
      </c>
      <c r="W182">
        <f>O182/MAX(O:O)*PUN_D</f>
        <v>0.46319272125723737</v>
      </c>
      <c r="X182">
        <f>SUM(Z182:AC182)</f>
        <v>7.2622122805108162</v>
      </c>
      <c r="Y182">
        <f>X182/DEF_D*10</f>
        <v>8.069124756123129</v>
      </c>
      <c r="Z182">
        <f>(0.7*(HIT_D*DEF_D))+(P182/(MAX(P:P))*(0.3*(HIT_D*DEF_D)))</f>
        <v>1.4929216589861751</v>
      </c>
      <c r="AA182">
        <f>(0.7*(BkS_D*DEF_D))+(Q182/(MAX(Q:Q))*(0.3*(BkS_D*DEF_D)))</f>
        <v>2.0817912942090944</v>
      </c>
      <c r="AB182">
        <f>(0.7*(TkA_D*DEF_D))+(R182/(MAX(R:R))*(0.3*(TkA_D*DEF_D)))</f>
        <v>1.3225915800984145</v>
      </c>
      <c r="AC182">
        <f>(0.7*(SH_D*DEF_D))+(S182/(MAX(S:S))*(0.3*(SH_D*DEF_D)))</f>
        <v>2.3649077472171318</v>
      </c>
    </row>
    <row r="183" spans="1:29" x14ac:dyDescent="0.25">
      <c r="A183" s="9">
        <v>181</v>
      </c>
      <c r="B183" s="68" t="s">
        <v>728</v>
      </c>
      <c r="C183" s="42" t="s">
        <v>451</v>
      </c>
      <c r="D183" s="42" t="s">
        <v>273</v>
      </c>
      <c r="E183" s="42" t="s">
        <v>4</v>
      </c>
      <c r="F183" s="43">
        <v>82</v>
      </c>
      <c r="G183" s="43">
        <v>10</v>
      </c>
      <c r="H183" s="43">
        <v>44</v>
      </c>
      <c r="I183" s="43">
        <v>45</v>
      </c>
      <c r="J183" s="43">
        <v>187</v>
      </c>
      <c r="K183" s="43">
        <v>32</v>
      </c>
      <c r="L183" s="43">
        <v>15565</v>
      </c>
      <c r="M183" s="53">
        <v>1615</v>
      </c>
      <c r="N183">
        <f>G183*82/F183</f>
        <v>10</v>
      </c>
      <c r="O183">
        <f>H183*82/F183</f>
        <v>44</v>
      </c>
      <c r="P183">
        <f>I183*82/F183</f>
        <v>45</v>
      </c>
      <c r="Q183">
        <f>J183*82/F183</f>
        <v>187</v>
      </c>
      <c r="R183">
        <f>K183*82/F183</f>
        <v>32</v>
      </c>
      <c r="S183">
        <f>L183*82/F183</f>
        <v>15565</v>
      </c>
      <c r="U183" s="10">
        <f>SUM(V183:X183)</f>
        <v>9.4462856824534907</v>
      </c>
      <c r="V183">
        <f>N183/MAX(N:N)*OFF_D</f>
        <v>1.0843373493975903</v>
      </c>
      <c r="W183">
        <f>O183/MAX(O:O)*PUN_D</f>
        <v>0.55034396497811133</v>
      </c>
      <c r="X183">
        <f>SUM(Z183:AC183)</f>
        <v>7.8116043680777896</v>
      </c>
      <c r="Y183">
        <f>X183/DEF_D*10</f>
        <v>8.6795604089753216</v>
      </c>
      <c r="Z183">
        <f>(0.7*(HIT_D*DEF_D))+(P183/(MAX(P:P))*(0.3*(HIT_D*DEF_D)))</f>
        <v>1.3333797909407665</v>
      </c>
      <c r="AA183">
        <f>(0.7*(BkS_D*DEF_D))+(Q183/(MAX(Q:Q))*(0.3*(BkS_D*DEF_D)))</f>
        <v>2.2618351454598882</v>
      </c>
      <c r="AB183">
        <f>(0.7*(TkA_D*DEF_D))+(R183/(MAX(R:R))*(0.3*(TkA_D*DEF_D)))</f>
        <v>1.4493013642000827</v>
      </c>
      <c r="AC183">
        <f>(0.7*(SH_D*DEF_D))+(S183/(MAX(S:S))*(0.3*(SH_D*DEF_D)))</f>
        <v>2.767088067477053</v>
      </c>
    </row>
    <row r="184" spans="1:29" x14ac:dyDescent="0.25">
      <c r="A184" s="9">
        <v>182</v>
      </c>
      <c r="B184" s="67" t="s">
        <v>743</v>
      </c>
      <c r="C184" s="40" t="s">
        <v>451</v>
      </c>
      <c r="D184" s="40" t="s">
        <v>273</v>
      </c>
      <c r="E184" s="40" t="s">
        <v>4</v>
      </c>
      <c r="F184" s="41">
        <v>47</v>
      </c>
      <c r="G184" s="41">
        <v>9</v>
      </c>
      <c r="H184" s="41">
        <v>18</v>
      </c>
      <c r="I184" s="41">
        <v>30</v>
      </c>
      <c r="J184" s="41">
        <v>95</v>
      </c>
      <c r="K184" s="41">
        <v>3</v>
      </c>
      <c r="L184" s="41">
        <v>5391</v>
      </c>
      <c r="M184" s="52">
        <v>771</v>
      </c>
      <c r="N184">
        <f>G184*82/F184</f>
        <v>15.702127659574469</v>
      </c>
      <c r="O184">
        <f>H184*82/F184</f>
        <v>31.404255319148938</v>
      </c>
      <c r="P184">
        <f>I184*82/F184</f>
        <v>52.340425531914896</v>
      </c>
      <c r="Q184">
        <f>J184*82/F184</f>
        <v>165.74468085106383</v>
      </c>
      <c r="R184">
        <f>K184*82/F184</f>
        <v>5.2340425531914896</v>
      </c>
      <c r="S184">
        <f>L184*82/F184</f>
        <v>9405.5744680851058</v>
      </c>
      <c r="U184" s="10">
        <f>SUM(V184:X184)</f>
        <v>9.4246352897989247</v>
      </c>
      <c r="V184">
        <f>N184/MAX(N:N)*OFF_D</f>
        <v>1.7026403486285568</v>
      </c>
      <c r="W184">
        <f>O184/MAX(O:O)*PUN_D</f>
        <v>0.39279869067103113</v>
      </c>
      <c r="X184">
        <f>SUM(Z184:AC184)</f>
        <v>7.3291962504993364</v>
      </c>
      <c r="Y184">
        <f>X184/DEF_D*10</f>
        <v>8.1435513894437079</v>
      </c>
      <c r="Z184">
        <f>(0.7*(HIT_D*DEF_D))+(P184/(MAX(P:P))*(0.3*(HIT_D*DEF_D)))</f>
        <v>1.3453495440729484</v>
      </c>
      <c r="AA184">
        <f>(0.7*(BkS_D*DEF_D))+(Q184/(MAX(Q:Q))*(0.3*(BkS_D*DEF_D)))</f>
        <v>2.1980879261727764</v>
      </c>
      <c r="AB184">
        <f>(0.7*(TkA_D*DEF_D))+(R184/(MAX(R:R))*(0.3*(TkA_D*DEF_D)))</f>
        <v>1.2909628561125135</v>
      </c>
      <c r="AC184">
        <f>(0.7*(SH_D*DEF_D))+(S184/(MAX(S:S))*(0.3*(SH_D*DEF_D)))</f>
        <v>2.4947959241410982</v>
      </c>
    </row>
    <row r="185" spans="1:29" x14ac:dyDescent="0.25">
      <c r="A185" s="9">
        <v>183</v>
      </c>
      <c r="B185" s="67" t="s">
        <v>739</v>
      </c>
      <c r="C185" s="40" t="s">
        <v>451</v>
      </c>
      <c r="D185" s="40" t="s">
        <v>273</v>
      </c>
      <c r="E185" s="40" t="s">
        <v>4</v>
      </c>
      <c r="F185" s="41">
        <v>71</v>
      </c>
      <c r="G185" s="41">
        <v>9</v>
      </c>
      <c r="H185" s="41">
        <v>37</v>
      </c>
      <c r="I185" s="41">
        <v>76</v>
      </c>
      <c r="J185" s="41">
        <v>118</v>
      </c>
      <c r="K185" s="41">
        <v>23</v>
      </c>
      <c r="L185" s="41">
        <v>14461</v>
      </c>
      <c r="M185" s="52">
        <v>1213</v>
      </c>
      <c r="N185">
        <f>G185*82/F185</f>
        <v>10.394366197183098</v>
      </c>
      <c r="O185">
        <f>H185*82/F185</f>
        <v>42.732394366197184</v>
      </c>
      <c r="P185">
        <f>I185*82/F185</f>
        <v>87.774647887323937</v>
      </c>
      <c r="Q185">
        <f>J185*82/F185</f>
        <v>136.28169014084506</v>
      </c>
      <c r="R185">
        <f>K185*82/F185</f>
        <v>26.56338028169014</v>
      </c>
      <c r="S185">
        <f>L185*82/F185</f>
        <v>16701.436619718308</v>
      </c>
      <c r="U185" s="10">
        <f>SUM(V185:X185)</f>
        <v>9.4089117431942011</v>
      </c>
      <c r="V185">
        <f>N185/MAX(N:N)*OFF_D</f>
        <v>1.1270999490921432</v>
      </c>
      <c r="W185">
        <f>O185/MAX(O:O)*PUN_D</f>
        <v>0.53448898519321053</v>
      </c>
      <c r="X185">
        <f>SUM(Z185:AC185)</f>
        <v>7.7473228089088479</v>
      </c>
      <c r="Y185">
        <f>X185/DEF_D*10</f>
        <v>8.608136454343164</v>
      </c>
      <c r="Z185">
        <f>(0.7*(HIT_D*DEF_D))+(P185/(MAX(P:P))*(0.3*(HIT_D*DEF_D)))</f>
        <v>1.4031307847082495</v>
      </c>
      <c r="AA185">
        <f>(0.7*(BkS_D*DEF_D))+(Q185/(MAX(Q:Q))*(0.3*(BkS_D*DEF_D)))</f>
        <v>2.1097249278805363</v>
      </c>
      <c r="AB185">
        <f>(0.7*(TkA_D*DEF_D))+(R185/(MAX(R:R))*(0.3*(TkA_D*DEF_D)))</f>
        <v>1.4171401289090475</v>
      </c>
      <c r="AC185">
        <f>(0.7*(SH_D*DEF_D))+(S185/(MAX(S:S))*(0.3*(SH_D*DEF_D)))</f>
        <v>2.8173269674110153</v>
      </c>
    </row>
    <row r="186" spans="1:29" x14ac:dyDescent="0.25">
      <c r="A186" s="9">
        <v>184</v>
      </c>
      <c r="B186" s="68" t="s">
        <v>717</v>
      </c>
      <c r="C186" s="42" t="s">
        <v>451</v>
      </c>
      <c r="D186" s="42" t="s">
        <v>273</v>
      </c>
      <c r="E186" s="42" t="s">
        <v>4</v>
      </c>
      <c r="F186" s="43">
        <v>39</v>
      </c>
      <c r="G186" s="43">
        <v>10</v>
      </c>
      <c r="H186" s="43">
        <v>8</v>
      </c>
      <c r="I186" s="43">
        <v>43</v>
      </c>
      <c r="J186" s="43">
        <v>40</v>
      </c>
      <c r="K186" s="43">
        <v>14</v>
      </c>
      <c r="L186" s="43">
        <v>207</v>
      </c>
      <c r="M186" s="53">
        <v>602</v>
      </c>
      <c r="N186">
        <f>G186*82/F186</f>
        <v>21.025641025641026</v>
      </c>
      <c r="O186">
        <f>H186*82/F186</f>
        <v>16.820512820512821</v>
      </c>
      <c r="P186">
        <f>I186*82/F186</f>
        <v>90.410256410256409</v>
      </c>
      <c r="Q186">
        <f>J186*82/F186</f>
        <v>84.102564102564102</v>
      </c>
      <c r="R186">
        <f>K186*82/F186</f>
        <v>29.435897435897434</v>
      </c>
      <c r="S186">
        <f>L186*82/F186</f>
        <v>435.23076923076923</v>
      </c>
      <c r="U186" s="10">
        <f>SUM(V186:X186)</f>
        <v>9.3833122128117523</v>
      </c>
      <c r="V186">
        <f>N186/MAX(N:N)*OFF_D</f>
        <v>2.279888785912882</v>
      </c>
      <c r="W186">
        <f>O186/MAX(O:O)*PUN_D</f>
        <v>0.21038790269559501</v>
      </c>
      <c r="X186">
        <f>SUM(Z186:AC186)</f>
        <v>6.8930355242032757</v>
      </c>
      <c r="Y186">
        <f>X186/DEF_D*10</f>
        <v>7.658928360225862</v>
      </c>
      <c r="Z186">
        <f>(0.7*(HIT_D*DEF_D))+(P186/(MAX(P:P))*(0.3*(HIT_D*DEF_D)))</f>
        <v>1.4074285714285715</v>
      </c>
      <c r="AA186">
        <f>(0.7*(BkS_D*DEF_D))+(Q186/(MAX(Q:Q))*(0.3*(BkS_D*DEF_D)))</f>
        <v>1.9532335495829471</v>
      </c>
      <c r="AB186">
        <f>(0.7*(TkA_D*DEF_D))+(R186/(MAX(R:R))*(0.3*(TkA_D*DEF_D)))</f>
        <v>1.4341329856584095</v>
      </c>
      <c r="AC186">
        <f>(0.7*(SH_D*DEF_D))+(S186/(MAX(S:S))*(0.3*(SH_D*DEF_D)))</f>
        <v>2.0982404175333476</v>
      </c>
    </row>
    <row r="187" spans="1:29" x14ac:dyDescent="0.25">
      <c r="A187" s="9">
        <v>185</v>
      </c>
      <c r="B187" s="67" t="s">
        <v>770</v>
      </c>
      <c r="C187" s="40" t="s">
        <v>451</v>
      </c>
      <c r="D187" s="40" t="s">
        <v>273</v>
      </c>
      <c r="E187" s="40" t="s">
        <v>4</v>
      </c>
      <c r="F187" s="41">
        <v>25</v>
      </c>
      <c r="G187" s="41">
        <v>7</v>
      </c>
      <c r="H187" s="41">
        <v>6</v>
      </c>
      <c r="I187" s="41">
        <v>12</v>
      </c>
      <c r="J187" s="41">
        <v>22</v>
      </c>
      <c r="K187" s="41">
        <v>3</v>
      </c>
      <c r="L187" s="41">
        <v>46</v>
      </c>
      <c r="M187" s="52">
        <v>392</v>
      </c>
      <c r="N187">
        <f>G187*82/F187</f>
        <v>22.96</v>
      </c>
      <c r="O187">
        <f>H187*82/F187</f>
        <v>19.68</v>
      </c>
      <c r="P187">
        <f>I187*82/F187</f>
        <v>39.36</v>
      </c>
      <c r="Q187">
        <f>J187*82/F187</f>
        <v>72.16</v>
      </c>
      <c r="R187">
        <f>K187*82/F187</f>
        <v>9.84</v>
      </c>
      <c r="S187">
        <f>L187*82/F187</f>
        <v>150.88</v>
      </c>
      <c r="U187" s="10">
        <f>SUM(V187:X187)</f>
        <v>9.3812718239588264</v>
      </c>
      <c r="V187">
        <f>N187/MAX(N:N)*OFF_D</f>
        <v>2.4896385542168673</v>
      </c>
      <c r="W187">
        <f>O187/MAX(O:O)*PUN_D</f>
        <v>0.24615384615384614</v>
      </c>
      <c r="X187">
        <f>SUM(Z187:AC187)</f>
        <v>6.6454794235881121</v>
      </c>
      <c r="Y187">
        <f>X187/DEF_D*10</f>
        <v>7.3838660262090139</v>
      </c>
      <c r="Z187">
        <f>(0.7*(HIT_D*DEF_D))+(P187/(MAX(P:P))*(0.3*(HIT_D*DEF_D)))</f>
        <v>1.3241828571428571</v>
      </c>
      <c r="AA187">
        <f>(0.7*(BkS_D*DEF_D))+(Q187/(MAX(Q:Q))*(0.3*(BkS_D*DEF_D)))</f>
        <v>1.9174163855421686</v>
      </c>
      <c r="AB187">
        <f>(0.7*(TkA_D*DEF_D))+(R187/(MAX(R:R))*(0.3*(TkA_D*DEF_D)))</f>
        <v>1.3182101694915254</v>
      </c>
      <c r="AC187">
        <f>(0.7*(SH_D*DEF_D))+(S187/(MAX(S:S))*(0.3*(SH_D*DEF_D)))</f>
        <v>2.0856700114115605</v>
      </c>
    </row>
    <row r="188" spans="1:29" x14ac:dyDescent="0.25">
      <c r="A188" s="9">
        <v>186</v>
      </c>
      <c r="B188" s="67" t="s">
        <v>632</v>
      </c>
      <c r="C188" s="40" t="s">
        <v>451</v>
      </c>
      <c r="D188" s="40" t="s">
        <v>273</v>
      </c>
      <c r="E188" s="40" t="s">
        <v>4</v>
      </c>
      <c r="F188" s="41">
        <v>73</v>
      </c>
      <c r="G188" s="41">
        <v>17</v>
      </c>
      <c r="H188" s="41">
        <v>23</v>
      </c>
      <c r="I188" s="41">
        <v>73</v>
      </c>
      <c r="J188" s="41">
        <v>81</v>
      </c>
      <c r="K188" s="41">
        <v>9</v>
      </c>
      <c r="L188" s="41">
        <v>4024</v>
      </c>
      <c r="M188" s="52">
        <v>952</v>
      </c>
      <c r="N188">
        <f>G188*82/F188</f>
        <v>19.095890410958905</v>
      </c>
      <c r="O188">
        <f>H188*82/F188</f>
        <v>25.835616438356166</v>
      </c>
      <c r="P188">
        <f>I188*82/F188</f>
        <v>82</v>
      </c>
      <c r="Q188">
        <f>J188*82/F188</f>
        <v>90.986301369863014</v>
      </c>
      <c r="R188">
        <f>K188*82/F188</f>
        <v>10.109589041095891</v>
      </c>
      <c r="S188">
        <f>L188*82/F188</f>
        <v>4520.1095890410961</v>
      </c>
      <c r="U188" s="10">
        <f>SUM(V188:X188)</f>
        <v>9.3600060986256821</v>
      </c>
      <c r="V188">
        <f>N188/MAX(N:N)*OFF_D</f>
        <v>2.0706387192606042</v>
      </c>
      <c r="W188">
        <f>O188/MAX(O:O)*PUN_D</f>
        <v>0.32314717246224095</v>
      </c>
      <c r="X188">
        <f>SUM(Z188:AC188)</f>
        <v>6.9662202069028361</v>
      </c>
      <c r="Y188">
        <f>X188/DEF_D*10</f>
        <v>7.740244674336485</v>
      </c>
      <c r="Z188">
        <f>(0.7*(HIT_D*DEF_D))+(P188/(MAX(P:P))*(0.3*(HIT_D*DEF_D)))</f>
        <v>1.3937142857142857</v>
      </c>
      <c r="AA188">
        <f>(0.7*(BkS_D*DEF_D))+(Q188/(MAX(Q:Q))*(0.3*(BkS_D*DEF_D)))</f>
        <v>1.9738786928536063</v>
      </c>
      <c r="AB188">
        <f>(0.7*(TkA_D*DEF_D))+(R188/(MAX(R:R))*(0.3*(TkA_D*DEF_D)))</f>
        <v>1.3198049686556768</v>
      </c>
      <c r="AC188">
        <f>(0.7*(SH_D*DEF_D))+(S188/(MAX(S:S))*(0.3*(SH_D*DEF_D)))</f>
        <v>2.2788222596792669</v>
      </c>
    </row>
    <row r="189" spans="1:29" x14ac:dyDescent="0.25">
      <c r="A189" s="9">
        <v>187</v>
      </c>
      <c r="B189" s="67" t="s">
        <v>608</v>
      </c>
      <c r="C189" s="40" t="s">
        <v>451</v>
      </c>
      <c r="D189" s="40" t="s">
        <v>273</v>
      </c>
      <c r="E189" s="40" t="s">
        <v>4</v>
      </c>
      <c r="F189" s="41">
        <v>79</v>
      </c>
      <c r="G189" s="41">
        <v>19</v>
      </c>
      <c r="H189" s="41">
        <v>23</v>
      </c>
      <c r="I189" s="41">
        <v>52</v>
      </c>
      <c r="J189" s="41">
        <v>83</v>
      </c>
      <c r="K189" s="41">
        <v>24</v>
      </c>
      <c r="L189" s="41">
        <v>1751</v>
      </c>
      <c r="M189" s="52">
        <v>1267</v>
      </c>
      <c r="N189">
        <f>G189*82/F189</f>
        <v>19.721518987341771</v>
      </c>
      <c r="O189">
        <f>H189*82/F189</f>
        <v>23.873417721518987</v>
      </c>
      <c r="P189">
        <f>I189*82/F189</f>
        <v>53.974683544303801</v>
      </c>
      <c r="Q189">
        <f>J189*82/F189</f>
        <v>86.151898734177209</v>
      </c>
      <c r="R189">
        <f>K189*82/F189</f>
        <v>24.911392405063292</v>
      </c>
      <c r="S189">
        <f>L189*82/F189</f>
        <v>1817.493670886076</v>
      </c>
      <c r="U189" s="10">
        <f>SUM(V189:X189)</f>
        <v>9.3111906992522062</v>
      </c>
      <c r="V189">
        <f>N189/MAX(N:N)*OFF_D</f>
        <v>2.1384779624828427</v>
      </c>
      <c r="W189">
        <f>O189/MAX(O:O)*PUN_D</f>
        <v>0.29860434923726059</v>
      </c>
      <c r="X189">
        <f>SUM(Z189:AC189)</f>
        <v>6.874108387532103</v>
      </c>
      <c r="Y189">
        <f>X189/DEF_D*10</f>
        <v>7.6378982083690028</v>
      </c>
      <c r="Z189">
        <f>(0.7*(HIT_D*DEF_D))+(P189/(MAX(P:P))*(0.3*(HIT_D*DEF_D)))</f>
        <v>1.3480144665461122</v>
      </c>
      <c r="AA189">
        <f>(0.7*(BkS_D*DEF_D))+(Q189/(MAX(Q:Q))*(0.3*(BkS_D*DEF_D)))</f>
        <v>1.959379746835443</v>
      </c>
      <c r="AB189">
        <f>(0.7*(TkA_D*DEF_D))+(R189/(MAX(R:R))*(0.3*(TkA_D*DEF_D)))</f>
        <v>1.4073675177000644</v>
      </c>
      <c r="AC189">
        <f>(0.7*(SH_D*DEF_D))+(S189/(MAX(S:S))*(0.3*(SH_D*DEF_D)))</f>
        <v>2.1593466564504835</v>
      </c>
    </row>
    <row r="190" spans="1:29" x14ac:dyDescent="0.25">
      <c r="A190" s="9">
        <v>188</v>
      </c>
      <c r="B190" s="68" t="s">
        <v>710</v>
      </c>
      <c r="C190" s="42" t="s">
        <v>451</v>
      </c>
      <c r="D190" s="42" t="s">
        <v>273</v>
      </c>
      <c r="E190" s="42" t="s">
        <v>4</v>
      </c>
      <c r="F190" s="43">
        <v>70</v>
      </c>
      <c r="G190" s="43">
        <v>11</v>
      </c>
      <c r="H190" s="43">
        <v>26</v>
      </c>
      <c r="I190" s="43">
        <v>133</v>
      </c>
      <c r="J190" s="43">
        <v>89</v>
      </c>
      <c r="K190" s="43">
        <v>35</v>
      </c>
      <c r="L190" s="43">
        <v>7343</v>
      </c>
      <c r="M190" s="53">
        <v>1279</v>
      </c>
      <c r="N190">
        <f>G190*82/F190</f>
        <v>12.885714285714286</v>
      </c>
      <c r="O190">
        <f>H190*82/F190</f>
        <v>30.457142857142856</v>
      </c>
      <c r="P190">
        <f>I190*82/F190</f>
        <v>155.80000000000001</v>
      </c>
      <c r="Q190">
        <f>J190*82/F190</f>
        <v>104.25714285714285</v>
      </c>
      <c r="R190">
        <f>K190*82/F190</f>
        <v>41</v>
      </c>
      <c r="S190">
        <f>L190*82/F190</f>
        <v>8601.7999999999993</v>
      </c>
      <c r="U190" s="10">
        <f>SUM(V190:X190)</f>
        <v>9.2677406927127599</v>
      </c>
      <c r="V190">
        <f>N190/MAX(N:N)*OFF_D</f>
        <v>1.3972461273666092</v>
      </c>
      <c r="W190">
        <f>O190/MAX(O:O)*PUN_D</f>
        <v>0.38095238095238093</v>
      </c>
      <c r="X190">
        <f>SUM(Z190:AC190)</f>
        <v>7.4895421843937697</v>
      </c>
      <c r="Y190">
        <f>X190/DEF_D*10</f>
        <v>8.3217135382152989</v>
      </c>
      <c r="Z190">
        <f>(0.7*(HIT_D*DEF_D))+(P190/(MAX(P:P))*(0.3*(HIT_D*DEF_D)))</f>
        <v>1.514057142857143</v>
      </c>
      <c r="AA190">
        <f>(0.7*(BkS_D*DEF_D))+(Q190/(MAX(Q:Q))*(0.3*(BkS_D*DEF_D)))</f>
        <v>2.0136795180722893</v>
      </c>
      <c r="AB190">
        <f>(0.7*(TkA_D*DEF_D))+(R190/(MAX(R:R))*(0.3*(TkA_D*DEF_D)))</f>
        <v>1.5025423728813561</v>
      </c>
      <c r="AC190">
        <f>(0.7*(SH_D*DEF_D))+(S190/(MAX(S:S))*(0.3*(SH_D*DEF_D)))</f>
        <v>2.4592631505829821</v>
      </c>
    </row>
    <row r="191" spans="1:29" x14ac:dyDescent="0.25">
      <c r="A191" s="9">
        <v>189</v>
      </c>
      <c r="B191" s="67" t="s">
        <v>741</v>
      </c>
      <c r="C191" s="40" t="s">
        <v>451</v>
      </c>
      <c r="D191" s="40" t="s">
        <v>273</v>
      </c>
      <c r="E191" s="40" t="s">
        <v>4</v>
      </c>
      <c r="F191" s="41">
        <v>41</v>
      </c>
      <c r="G191" s="41">
        <v>9</v>
      </c>
      <c r="H191" s="41">
        <v>8</v>
      </c>
      <c r="I191" s="41">
        <v>67</v>
      </c>
      <c r="J191" s="41">
        <v>34</v>
      </c>
      <c r="K191" s="41">
        <v>14</v>
      </c>
      <c r="L191" s="41">
        <v>2067</v>
      </c>
      <c r="M191" s="52">
        <v>624</v>
      </c>
      <c r="N191">
        <f>G191*82/F191</f>
        <v>18</v>
      </c>
      <c r="O191">
        <f>H191*82/F191</f>
        <v>16</v>
      </c>
      <c r="P191">
        <f>I191*82/F191</f>
        <v>134</v>
      </c>
      <c r="Q191">
        <f>J191*82/F191</f>
        <v>68</v>
      </c>
      <c r="R191">
        <f>K191*82/F191</f>
        <v>28</v>
      </c>
      <c r="S191">
        <f>L191*82/F191</f>
        <v>4134</v>
      </c>
      <c r="U191" s="10">
        <f>SUM(V191:X191)</f>
        <v>9.2227731259092636</v>
      </c>
      <c r="V191">
        <f>N191/MAX(N:N)*OFF_D</f>
        <v>1.9518072289156627</v>
      </c>
      <c r="W191">
        <f>O191/MAX(O:O)*PUN_D</f>
        <v>0.20012507817385866</v>
      </c>
      <c r="X191">
        <f>SUM(Z191:AC191)</f>
        <v>7.0708408188197431</v>
      </c>
      <c r="Y191">
        <f>X191/DEF_D*10</f>
        <v>7.856489798688604</v>
      </c>
      <c r="Z191">
        <f>(0.7*(HIT_D*DEF_D))+(P191/(MAX(P:P))*(0.3*(HIT_D*DEF_D)))</f>
        <v>1.4785087108013937</v>
      </c>
      <c r="AA191">
        <f>(0.7*(BkS_D*DEF_D))+(Q191/(MAX(Q:Q))*(0.3*(BkS_D*DEF_D)))</f>
        <v>1.9049400528945049</v>
      </c>
      <c r="AB191">
        <f>(0.7*(TkA_D*DEF_D))+(R191/(MAX(R:R))*(0.3*(TkA_D*DEF_D)))</f>
        <v>1.4256386936750725</v>
      </c>
      <c r="AC191">
        <f>(0.7*(SH_D*DEF_D))+(S191/(MAX(S:S))*(0.3*(SH_D*DEF_D)))</f>
        <v>2.2617533614487724</v>
      </c>
    </row>
    <row r="192" spans="1:29" x14ac:dyDescent="0.25">
      <c r="A192" s="9">
        <v>190</v>
      </c>
      <c r="B192" s="68" t="s">
        <v>580</v>
      </c>
      <c r="C192" s="42" t="s">
        <v>451</v>
      </c>
      <c r="D192" s="42" t="s">
        <v>273</v>
      </c>
      <c r="E192" s="42" t="s">
        <v>4</v>
      </c>
      <c r="F192" s="43">
        <v>80</v>
      </c>
      <c r="G192" s="43">
        <v>21</v>
      </c>
      <c r="H192" s="43">
        <v>6</v>
      </c>
      <c r="I192" s="43">
        <v>80</v>
      </c>
      <c r="J192" s="43">
        <v>61</v>
      </c>
      <c r="K192" s="43">
        <v>25</v>
      </c>
      <c r="L192" s="43">
        <v>788</v>
      </c>
      <c r="M192" s="53">
        <v>1414</v>
      </c>
      <c r="N192">
        <f>G192*82/F192</f>
        <v>21.524999999999999</v>
      </c>
      <c r="O192">
        <f>H192*82/F192</f>
        <v>6.15</v>
      </c>
      <c r="P192">
        <f>I192*82/F192</f>
        <v>82</v>
      </c>
      <c r="Q192">
        <f>J192*82/F192</f>
        <v>62.524999999999999</v>
      </c>
      <c r="R192">
        <f>K192*82/F192</f>
        <v>25.625</v>
      </c>
      <c r="S192">
        <f>L192*82/F192</f>
        <v>807.7</v>
      </c>
      <c r="U192" s="10">
        <f>SUM(V192:X192)</f>
        <v>9.2194886808736563</v>
      </c>
      <c r="V192">
        <f>N192/MAX(N:N)*OFF_D</f>
        <v>2.3340361445783131</v>
      </c>
      <c r="W192">
        <f>O192/MAX(O:O)*PUN_D</f>
        <v>7.6923076923076927E-2</v>
      </c>
      <c r="X192">
        <f>SUM(Z192:AC192)</f>
        <v>6.8085294593722665</v>
      </c>
      <c r="Y192">
        <f>X192/DEF_D*10</f>
        <v>7.5650327326358511</v>
      </c>
      <c r="Z192">
        <f>(0.7*(HIT_D*DEF_D))+(P192/(MAX(P:P))*(0.3*(HIT_D*DEF_D)))</f>
        <v>1.3937142857142857</v>
      </c>
      <c r="AA192">
        <f>(0.7*(BkS_D*DEF_D))+(Q192/(MAX(Q:Q))*(0.3*(BkS_D*DEF_D)))</f>
        <v>1.8885198795180724</v>
      </c>
      <c r="AB192">
        <f>(0.7*(TkA_D*DEF_D))+(R192/(MAX(R:R))*(0.3*(TkA_D*DEF_D)))</f>
        <v>1.4115889830508475</v>
      </c>
      <c r="AC192">
        <f>(0.7*(SH_D*DEF_D))+(S192/(MAX(S:S))*(0.3*(SH_D*DEF_D)))</f>
        <v>2.1147063110890598</v>
      </c>
    </row>
    <row r="193" spans="1:29" x14ac:dyDescent="0.25">
      <c r="A193" s="9">
        <v>191</v>
      </c>
      <c r="B193" s="68" t="s">
        <v>751</v>
      </c>
      <c r="C193" s="42" t="s">
        <v>451</v>
      </c>
      <c r="D193" s="42" t="s">
        <v>273</v>
      </c>
      <c r="E193" s="42" t="s">
        <v>4</v>
      </c>
      <c r="F193" s="43">
        <v>44</v>
      </c>
      <c r="G193" s="43">
        <v>8</v>
      </c>
      <c r="H193" s="43">
        <v>12</v>
      </c>
      <c r="I193" s="43">
        <v>14</v>
      </c>
      <c r="J193" s="43">
        <v>53</v>
      </c>
      <c r="K193" s="43">
        <v>10</v>
      </c>
      <c r="L193" s="43">
        <v>6895</v>
      </c>
      <c r="M193" s="53">
        <v>817</v>
      </c>
      <c r="N193">
        <f>G193*82/F193</f>
        <v>14.909090909090908</v>
      </c>
      <c r="O193">
        <f>H193*82/F193</f>
        <v>22.363636363636363</v>
      </c>
      <c r="P193">
        <f>I193*82/F193</f>
        <v>26.09090909090909</v>
      </c>
      <c r="Q193">
        <f>J193*82/F193</f>
        <v>98.772727272727266</v>
      </c>
      <c r="R193">
        <f>K193*82/F193</f>
        <v>18.636363636363637</v>
      </c>
      <c r="S193">
        <f>L193*82/F193</f>
        <v>12849.772727272728</v>
      </c>
      <c r="U193" s="10">
        <f>SUM(V193:X193)</f>
        <v>9.213446734610045</v>
      </c>
      <c r="V193">
        <f>N193/MAX(N:N)*OFF_D</f>
        <v>1.6166484118291347</v>
      </c>
      <c r="W193">
        <f>O193/MAX(O:O)*PUN_D</f>
        <v>0.27972027972027969</v>
      </c>
      <c r="X193">
        <f>SUM(Z193:AC193)</f>
        <v>7.317078043060631</v>
      </c>
      <c r="Y193">
        <f>X193/DEF_D*10</f>
        <v>8.1300867145118119</v>
      </c>
      <c r="Z193">
        <f>(0.7*(HIT_D*DEF_D))+(P193/(MAX(P:P))*(0.3*(HIT_D*DEF_D)))</f>
        <v>1.3025454545454545</v>
      </c>
      <c r="AA193">
        <f>(0.7*(BkS_D*DEF_D))+(Q193/(MAX(Q:Q))*(0.3*(BkS_D*DEF_D)))</f>
        <v>1.9972311062431545</v>
      </c>
      <c r="AB193">
        <f>(0.7*(TkA_D*DEF_D))+(R193/(MAX(R:R))*(0.3*(TkA_D*DEF_D)))</f>
        <v>1.370246533127889</v>
      </c>
      <c r="AC193">
        <f>(0.7*(SH_D*DEF_D))+(S193/(MAX(S:S))*(0.3*(SH_D*DEF_D)))</f>
        <v>2.6470549491441333</v>
      </c>
    </row>
    <row r="194" spans="1:29" x14ac:dyDescent="0.25">
      <c r="A194" s="9">
        <v>192</v>
      </c>
      <c r="B194" s="68" t="s">
        <v>843</v>
      </c>
      <c r="C194" s="42" t="s">
        <v>451</v>
      </c>
      <c r="D194" s="42" t="s">
        <v>273</v>
      </c>
      <c r="E194" s="42" t="s">
        <v>4</v>
      </c>
      <c r="F194" s="43">
        <v>40</v>
      </c>
      <c r="G194" s="43">
        <v>4</v>
      </c>
      <c r="H194" s="43">
        <v>33</v>
      </c>
      <c r="I194" s="43">
        <v>40</v>
      </c>
      <c r="J194" s="43">
        <v>71</v>
      </c>
      <c r="K194" s="43">
        <v>9</v>
      </c>
      <c r="L194" s="43">
        <v>5427</v>
      </c>
      <c r="M194" s="53">
        <v>740</v>
      </c>
      <c r="N194">
        <f>G194*82/F194</f>
        <v>8.1999999999999993</v>
      </c>
      <c r="O194">
        <f>H194*82/F194</f>
        <v>67.650000000000006</v>
      </c>
      <c r="P194">
        <f>I194*82/F194</f>
        <v>82</v>
      </c>
      <c r="Q194">
        <f>J194*82/F194</f>
        <v>145.55000000000001</v>
      </c>
      <c r="R194">
        <f>K194*82/F194</f>
        <v>18.45</v>
      </c>
      <c r="S194">
        <f>L194*82/F194</f>
        <v>11125.35</v>
      </c>
      <c r="U194" s="10">
        <f>SUM(V194:X194)</f>
        <v>9.2065132293652869</v>
      </c>
      <c r="V194">
        <f>N194/MAX(N:N)*OFF_D</f>
        <v>0.88915662650602401</v>
      </c>
      <c r="W194">
        <f>O194/MAX(O:O)*PUN_D</f>
        <v>0.84615384615384615</v>
      </c>
      <c r="X194">
        <f>SUM(Z194:AC194)</f>
        <v>7.4712027567054164</v>
      </c>
      <c r="Y194">
        <f>X194/DEF_D*10</f>
        <v>8.3013363963393516</v>
      </c>
      <c r="Z194">
        <f>(0.7*(HIT_D*DEF_D))+(P194/(MAX(P:P))*(0.3*(HIT_D*DEF_D)))</f>
        <v>1.3937142857142857</v>
      </c>
      <c r="AA194">
        <f>(0.7*(BkS_D*DEF_D))+(Q194/(MAX(Q:Q))*(0.3*(BkS_D*DEF_D)))</f>
        <v>2.1375216867469882</v>
      </c>
      <c r="AB194">
        <f>(0.7*(TkA_D*DEF_D))+(R194/(MAX(R:R))*(0.3*(TkA_D*DEF_D)))</f>
        <v>1.3691440677966102</v>
      </c>
      <c r="AC194">
        <f>(0.7*(SH_D*DEF_D))+(S194/(MAX(S:S))*(0.3*(SH_D*DEF_D)))</f>
        <v>2.5708227164475317</v>
      </c>
    </row>
    <row r="195" spans="1:29" x14ac:dyDescent="0.25">
      <c r="A195" s="9">
        <v>193</v>
      </c>
      <c r="B195" s="68" t="s">
        <v>755</v>
      </c>
      <c r="C195" s="42" t="s">
        <v>451</v>
      </c>
      <c r="D195" s="42" t="s">
        <v>273</v>
      </c>
      <c r="E195" s="42" t="s">
        <v>4</v>
      </c>
      <c r="F195" s="43">
        <v>37</v>
      </c>
      <c r="G195" s="43">
        <v>8</v>
      </c>
      <c r="H195" s="43">
        <v>16</v>
      </c>
      <c r="I195" s="43">
        <v>24</v>
      </c>
      <c r="J195" s="43">
        <v>30</v>
      </c>
      <c r="K195" s="43">
        <v>1</v>
      </c>
      <c r="L195" s="43">
        <v>2418</v>
      </c>
      <c r="M195" s="53">
        <v>577</v>
      </c>
      <c r="N195">
        <f>G195*82/F195</f>
        <v>17.72972972972973</v>
      </c>
      <c r="O195">
        <f>H195*82/F195</f>
        <v>35.45945945945946</v>
      </c>
      <c r="P195">
        <f>I195*82/F195</f>
        <v>53.189189189189186</v>
      </c>
      <c r="Q195">
        <f>J195*82/F195</f>
        <v>66.486486486486484</v>
      </c>
      <c r="R195">
        <f>K195*82/F195</f>
        <v>2.2162162162162162</v>
      </c>
      <c r="S195">
        <f>L195*82/F195</f>
        <v>5358.8108108108108</v>
      </c>
      <c r="U195" s="10">
        <f>SUM(V195:X195)</f>
        <v>9.2021651474384853</v>
      </c>
      <c r="V195">
        <f>N195/MAX(N:N)*OFF_D</f>
        <v>1.9225008140670792</v>
      </c>
      <c r="W195">
        <f>O195/MAX(O:O)*PUN_D</f>
        <v>0.44352044352044351</v>
      </c>
      <c r="X195">
        <f>SUM(Z195:AC195)</f>
        <v>6.8361438898509634</v>
      </c>
      <c r="Y195">
        <f>X195/DEF_D*10</f>
        <v>7.5957154331677366</v>
      </c>
      <c r="Z195">
        <f>(0.7*(HIT_D*DEF_D))+(P195/(MAX(P:P))*(0.3*(HIT_D*DEF_D)))</f>
        <v>1.3467335907335907</v>
      </c>
      <c r="AA195">
        <f>(0.7*(BkS_D*DEF_D))+(Q195/(MAX(Q:Q))*(0.3*(BkS_D*DEF_D)))</f>
        <v>1.9004008466297624</v>
      </c>
      <c r="AB195">
        <f>(0.7*(TkA_D*DEF_D))+(R195/(MAX(R:R))*(0.3*(TkA_D*DEF_D)))</f>
        <v>1.2731103985341274</v>
      </c>
      <c r="AC195">
        <f>(0.7*(SH_D*DEF_D))+(S195/(MAX(S:S))*(0.3*(SH_D*DEF_D)))</f>
        <v>2.3158990539534825</v>
      </c>
    </row>
    <row r="196" spans="1:29" x14ac:dyDescent="0.25">
      <c r="A196" s="9">
        <v>194</v>
      </c>
      <c r="B196" s="68" t="s">
        <v>775</v>
      </c>
      <c r="C196" s="42" t="s">
        <v>451</v>
      </c>
      <c r="D196" s="42" t="s">
        <v>273</v>
      </c>
      <c r="E196" s="42" t="s">
        <v>4</v>
      </c>
      <c r="F196" s="43">
        <v>44</v>
      </c>
      <c r="G196" s="43">
        <v>7</v>
      </c>
      <c r="H196" s="43">
        <v>38</v>
      </c>
      <c r="I196" s="43">
        <v>80</v>
      </c>
      <c r="J196" s="43">
        <v>37</v>
      </c>
      <c r="K196" s="43">
        <v>8</v>
      </c>
      <c r="L196" s="43">
        <v>578</v>
      </c>
      <c r="M196" s="53">
        <v>497</v>
      </c>
      <c r="N196">
        <f>G196*82/F196</f>
        <v>13.045454545454545</v>
      </c>
      <c r="O196">
        <f>H196*82/F196</f>
        <v>70.818181818181813</v>
      </c>
      <c r="P196">
        <f>I196*82/F196</f>
        <v>149.09090909090909</v>
      </c>
      <c r="Q196">
        <f>J196*82/F196</f>
        <v>68.954545454545453</v>
      </c>
      <c r="R196">
        <f>K196*82/F196</f>
        <v>14.909090909090908</v>
      </c>
      <c r="S196">
        <f>L196*82/F196</f>
        <v>1077.1818181818182</v>
      </c>
      <c r="U196" s="10">
        <f>SUM(V196:X196)</f>
        <v>9.1860846031579193</v>
      </c>
      <c r="V196">
        <f>N196/MAX(N:N)*OFF_D</f>
        <v>1.4145673603504929</v>
      </c>
      <c r="W196">
        <f>O196/MAX(O:O)*PUN_D</f>
        <v>0.88578088578088565</v>
      </c>
      <c r="X196">
        <f>SUM(Z196:AC196)</f>
        <v>6.8857363570265413</v>
      </c>
      <c r="Y196">
        <f>X196/DEF_D*10</f>
        <v>7.650818174473935</v>
      </c>
      <c r="Z196">
        <f>(0.7*(HIT_D*DEF_D))+(P196/(MAX(P:P))*(0.3*(HIT_D*DEF_D)))</f>
        <v>1.5031168831168831</v>
      </c>
      <c r="AA196">
        <f>(0.7*(BkS_D*DEF_D))+(Q196/(MAX(Q:Q))*(0.3*(BkS_D*DEF_D)))</f>
        <v>1.9078028477546551</v>
      </c>
      <c r="AB196">
        <f>(0.7*(TkA_D*DEF_D))+(R196/(MAX(R:R))*(0.3*(TkA_D*DEF_D)))</f>
        <v>1.3481972265023112</v>
      </c>
      <c r="AC196">
        <f>(0.7*(SH_D*DEF_D))+(S196/(MAX(S:S))*(0.3*(SH_D*DEF_D)))</f>
        <v>2.1266193996526916</v>
      </c>
    </row>
    <row r="197" spans="1:29" x14ac:dyDescent="0.25">
      <c r="A197" s="9">
        <v>195</v>
      </c>
      <c r="B197" s="67" t="s">
        <v>788</v>
      </c>
      <c r="C197" s="40" t="s">
        <v>451</v>
      </c>
      <c r="D197" s="40" t="s">
        <v>273</v>
      </c>
      <c r="E197" s="40" t="s">
        <v>4</v>
      </c>
      <c r="F197" s="41">
        <v>35</v>
      </c>
      <c r="G197" s="41">
        <v>6</v>
      </c>
      <c r="H197" s="41">
        <v>22</v>
      </c>
      <c r="I197" s="41">
        <v>44</v>
      </c>
      <c r="J197" s="41">
        <v>32</v>
      </c>
      <c r="K197" s="41">
        <v>12</v>
      </c>
      <c r="L197" s="41">
        <v>1286</v>
      </c>
      <c r="M197" s="52">
        <v>512</v>
      </c>
      <c r="N197">
        <f>G197*82/F197</f>
        <v>14.057142857142857</v>
      </c>
      <c r="O197">
        <f>H197*82/F197</f>
        <v>51.542857142857144</v>
      </c>
      <c r="P197">
        <f>I197*82/F197</f>
        <v>103.08571428571429</v>
      </c>
      <c r="Q197">
        <f>J197*82/F197</f>
        <v>74.971428571428575</v>
      </c>
      <c r="R197">
        <f>K197*82/F197</f>
        <v>28.114285714285714</v>
      </c>
      <c r="S197">
        <f>L197*82/F197</f>
        <v>3012.9142857142856</v>
      </c>
      <c r="U197" s="10">
        <f>SUM(V197:X197)</f>
        <v>9.1614111542206143</v>
      </c>
      <c r="V197">
        <f>N197/MAX(N:N)*OFF_D</f>
        <v>1.5242685025817557</v>
      </c>
      <c r="W197">
        <f>O197/MAX(O:O)*PUN_D</f>
        <v>0.64468864468864473</v>
      </c>
      <c r="X197">
        <f>SUM(Z197:AC197)</f>
        <v>6.9924540069502132</v>
      </c>
      <c r="Y197">
        <f>X197/DEF_D*10</f>
        <v>7.7693933410557925</v>
      </c>
      <c r="Z197">
        <f>(0.7*(HIT_D*DEF_D))+(P197/(MAX(P:P))*(0.3*(HIT_D*DEF_D)))</f>
        <v>1.4280979591836735</v>
      </c>
      <c r="AA197">
        <f>(0.7*(BkS_D*DEF_D))+(Q197/(MAX(Q:Q))*(0.3*(BkS_D*DEF_D)))</f>
        <v>1.9258481927710844</v>
      </c>
      <c r="AB197">
        <f>(0.7*(TkA_D*DEF_D))+(R197/(MAX(R:R))*(0.3*(TkA_D*DEF_D)))</f>
        <v>1.426314769975787</v>
      </c>
      <c r="AC197">
        <f>(0.7*(SH_D*DEF_D))+(S197/(MAX(S:S))*(0.3*(SH_D*DEF_D)))</f>
        <v>2.2121930850196692</v>
      </c>
    </row>
    <row r="198" spans="1:29" x14ac:dyDescent="0.25">
      <c r="A198" s="9">
        <v>196</v>
      </c>
      <c r="B198" s="68" t="s">
        <v>800</v>
      </c>
      <c r="C198" s="42" t="s">
        <v>451</v>
      </c>
      <c r="D198" s="42" t="s">
        <v>273</v>
      </c>
      <c r="E198" s="42" t="s">
        <v>4</v>
      </c>
      <c r="F198" s="43">
        <v>45</v>
      </c>
      <c r="G198" s="43">
        <v>6</v>
      </c>
      <c r="H198" s="43">
        <v>27</v>
      </c>
      <c r="I198" s="43">
        <v>125</v>
      </c>
      <c r="J198" s="43">
        <v>78</v>
      </c>
      <c r="K198" s="43">
        <v>4</v>
      </c>
      <c r="L198" s="43">
        <v>2691</v>
      </c>
      <c r="M198" s="53">
        <v>705</v>
      </c>
      <c r="N198">
        <f>G198*82/F198</f>
        <v>10.933333333333334</v>
      </c>
      <c r="O198">
        <f>H198*82/F198</f>
        <v>49.2</v>
      </c>
      <c r="P198">
        <f>I198*82/F198</f>
        <v>227.77777777777777</v>
      </c>
      <c r="Q198">
        <f>J198*82/F198</f>
        <v>142.13333333333333</v>
      </c>
      <c r="R198">
        <f>K198*82/F198</f>
        <v>7.2888888888888888</v>
      </c>
      <c r="S198">
        <f>L198*82/F198</f>
        <v>4903.6000000000004</v>
      </c>
      <c r="U198" s="10">
        <f>SUM(V198:X198)</f>
        <v>9.1585240692265764</v>
      </c>
      <c r="V198">
        <f>N198/MAX(N:N)*OFF_D</f>
        <v>1.1855421686746987</v>
      </c>
      <c r="W198">
        <f>O198/MAX(O:O)*PUN_D</f>
        <v>0.61538461538461542</v>
      </c>
      <c r="X198">
        <f>SUM(Z198:AC198)</f>
        <v>7.3575972851672624</v>
      </c>
      <c r="Y198">
        <f>X198/DEF_D*10</f>
        <v>8.175108094630291</v>
      </c>
      <c r="Z198">
        <f>(0.7*(HIT_D*DEF_D))+(P198/(MAX(P:P))*(0.3*(HIT_D*DEF_D)))</f>
        <v>1.6314285714285715</v>
      </c>
      <c r="AA198">
        <f>(0.7*(BkS_D*DEF_D))+(Q198/(MAX(Q:Q))*(0.3*(BkS_D*DEF_D)))</f>
        <v>2.1272746987951807</v>
      </c>
      <c r="AB198">
        <f>(0.7*(TkA_D*DEF_D))+(R198/(MAX(R:R))*(0.3*(TkA_D*DEF_D)))</f>
        <v>1.3031186440677966</v>
      </c>
      <c r="AC198">
        <f>(0.7*(SH_D*DEF_D))+(S198/(MAX(S:S))*(0.3*(SH_D*DEF_D)))</f>
        <v>2.2957753708757136</v>
      </c>
    </row>
    <row r="199" spans="1:29" x14ac:dyDescent="0.25">
      <c r="A199" s="9">
        <v>197</v>
      </c>
      <c r="B199" s="67" t="s">
        <v>261</v>
      </c>
      <c r="C199" s="40" t="s">
        <v>33</v>
      </c>
      <c r="D199" s="40" t="s">
        <v>273</v>
      </c>
      <c r="E199" s="40" t="s">
        <v>4</v>
      </c>
      <c r="F199" s="41">
        <v>62</v>
      </c>
      <c r="G199" s="41">
        <v>12</v>
      </c>
      <c r="H199" s="41">
        <v>30</v>
      </c>
      <c r="I199" s="41">
        <v>76</v>
      </c>
      <c r="J199" s="41">
        <v>71</v>
      </c>
      <c r="K199" s="41">
        <v>19</v>
      </c>
      <c r="L199" s="41">
        <v>393</v>
      </c>
      <c r="M199" s="52">
        <v>1064</v>
      </c>
      <c r="N199">
        <f>G199*82/F199</f>
        <v>15.870967741935484</v>
      </c>
      <c r="O199">
        <f>H199*82/F199</f>
        <v>39.677419354838712</v>
      </c>
      <c r="P199">
        <f>I199*82/F199</f>
        <v>100.51612903225806</v>
      </c>
      <c r="Q199">
        <f>J199*82/F199</f>
        <v>93.903225806451616</v>
      </c>
      <c r="R199">
        <f>K199*82/F199</f>
        <v>25.129032258064516</v>
      </c>
      <c r="S199">
        <f>L199*82/F199</f>
        <v>519.77419354838707</v>
      </c>
      <c r="U199" s="10">
        <f>SUM(V199:X199)</f>
        <v>9.1343938184027564</v>
      </c>
      <c r="V199">
        <f>N199/MAX(N:N)*OFF_D</f>
        <v>1.7209483093664983</v>
      </c>
      <c r="W199">
        <f>O199/MAX(O:O)*PUN_D</f>
        <v>0.49627791563275436</v>
      </c>
      <c r="X199">
        <f>SUM(Z199:AC199)</f>
        <v>6.9171675934035033</v>
      </c>
      <c r="Y199">
        <f>X199/DEF_D*10</f>
        <v>7.6857417704483364</v>
      </c>
      <c r="Z199">
        <f>(0.7*(HIT_D*DEF_D))+(P199/(MAX(P:P))*(0.3*(HIT_D*DEF_D)))</f>
        <v>1.4239078341013824</v>
      </c>
      <c r="AA199">
        <f>(0.7*(BkS_D*DEF_D))+(Q199/(MAX(Q:Q))*(0.3*(BkS_D*DEF_D)))</f>
        <v>1.9826268946754761</v>
      </c>
      <c r="AB199">
        <f>(0.7*(TkA_D*DEF_D))+(R199/(MAX(R:R))*(0.3*(TkA_D*DEF_D)))</f>
        <v>1.4086550027337343</v>
      </c>
      <c r="AC199">
        <f>(0.7*(SH_D*DEF_D))+(S199/(MAX(S:S))*(0.3*(SH_D*DEF_D)))</f>
        <v>2.1019778618929106</v>
      </c>
    </row>
    <row r="200" spans="1:29" x14ac:dyDescent="0.25">
      <c r="A200" s="9">
        <v>198</v>
      </c>
      <c r="B200" s="68" t="s">
        <v>802</v>
      </c>
      <c r="C200" s="42" t="s">
        <v>451</v>
      </c>
      <c r="D200" s="42" t="s">
        <v>273</v>
      </c>
      <c r="E200" s="42" t="s">
        <v>4</v>
      </c>
      <c r="F200" s="43">
        <v>26</v>
      </c>
      <c r="G200" s="43">
        <v>5</v>
      </c>
      <c r="H200" s="43">
        <v>2</v>
      </c>
      <c r="I200" s="43">
        <v>32</v>
      </c>
      <c r="J200" s="43">
        <v>51</v>
      </c>
      <c r="K200" s="43">
        <v>5</v>
      </c>
      <c r="L200" s="43">
        <v>1897</v>
      </c>
      <c r="M200" s="53">
        <v>289</v>
      </c>
      <c r="N200">
        <f>G200*82/F200</f>
        <v>15.76923076923077</v>
      </c>
      <c r="O200">
        <f>H200*82/F200</f>
        <v>6.3076923076923075</v>
      </c>
      <c r="P200">
        <f>I200*82/F200</f>
        <v>100.92307692307692</v>
      </c>
      <c r="Q200">
        <f>J200*82/F200</f>
        <v>160.84615384615384</v>
      </c>
      <c r="R200">
        <f>K200*82/F200</f>
        <v>15.76923076923077</v>
      </c>
      <c r="S200">
        <f>L200*82/F200</f>
        <v>5982.8461538461543</v>
      </c>
      <c r="U200" s="10">
        <f>SUM(V200:X200)</f>
        <v>9.0935517025514123</v>
      </c>
      <c r="V200">
        <f>N200/MAX(N:N)*OFF_D</f>
        <v>1.7099165894346617</v>
      </c>
      <c r="W200">
        <f>O200/MAX(O:O)*PUN_D</f>
        <v>7.8895463510848127E-2</v>
      </c>
      <c r="X200">
        <f>SUM(Z200:AC200)</f>
        <v>7.3047396496059021</v>
      </c>
      <c r="Y200">
        <f>X200/DEF_D*10</f>
        <v>8.1163773884510029</v>
      </c>
      <c r="Z200">
        <f>(0.7*(HIT_D*DEF_D))+(P200/(MAX(P:P))*(0.3*(HIT_D*DEF_D)))</f>
        <v>1.4245714285714286</v>
      </c>
      <c r="AA200">
        <f>(0.7*(BkS_D*DEF_D))+(Q200/(MAX(Q:Q))*(0.3*(BkS_D*DEF_D)))</f>
        <v>2.1833966635773865</v>
      </c>
      <c r="AB200">
        <f>(0.7*(TkA_D*DEF_D))+(R200/(MAX(R:R))*(0.3*(TkA_D*DEF_D)))</f>
        <v>1.3532855280312908</v>
      </c>
      <c r="AC200">
        <f>(0.7*(SH_D*DEF_D))+(S200/(MAX(S:S))*(0.3*(SH_D*DEF_D)))</f>
        <v>2.3434860294257964</v>
      </c>
    </row>
    <row r="201" spans="1:29" x14ac:dyDescent="0.25">
      <c r="A201" s="9">
        <v>199</v>
      </c>
      <c r="B201" s="68" t="s">
        <v>727</v>
      </c>
      <c r="C201" s="42" t="s">
        <v>451</v>
      </c>
      <c r="D201" s="42" t="s">
        <v>273</v>
      </c>
      <c r="E201" s="42" t="s">
        <v>4</v>
      </c>
      <c r="F201" s="43">
        <v>61</v>
      </c>
      <c r="G201" s="43">
        <v>10</v>
      </c>
      <c r="H201" s="43">
        <v>27</v>
      </c>
      <c r="I201" s="43">
        <v>110</v>
      </c>
      <c r="J201" s="43">
        <v>82</v>
      </c>
      <c r="K201" s="43">
        <v>17</v>
      </c>
      <c r="L201" s="43">
        <v>2165</v>
      </c>
      <c r="M201" s="53">
        <v>876</v>
      </c>
      <c r="N201">
        <f>G201*82/F201</f>
        <v>13.442622950819672</v>
      </c>
      <c r="O201">
        <f>H201*82/F201</f>
        <v>36.295081967213115</v>
      </c>
      <c r="P201">
        <f>I201*82/F201</f>
        <v>147.86885245901638</v>
      </c>
      <c r="Q201">
        <f>J201*82/F201</f>
        <v>110.22950819672131</v>
      </c>
      <c r="R201">
        <f>K201*82/F201</f>
        <v>22.852459016393443</v>
      </c>
      <c r="S201">
        <f>L201*82/F201</f>
        <v>2910.3278688524592</v>
      </c>
      <c r="U201" s="10">
        <f>SUM(V201:X201)</f>
        <v>9.0471671010785837</v>
      </c>
      <c r="V201">
        <f>N201/MAX(N:N)*OFF_D</f>
        <v>1.4576338139443017</v>
      </c>
      <c r="W201">
        <f>O201/MAX(O:O)*PUN_D</f>
        <v>0.45397225725094575</v>
      </c>
      <c r="X201">
        <f>SUM(Z201:AC201)</f>
        <v>7.1355610298833358</v>
      </c>
      <c r="Y201">
        <f>X201/DEF_D*10</f>
        <v>7.928401144314817</v>
      </c>
      <c r="Z201">
        <f>(0.7*(HIT_D*DEF_D))+(P201/(MAX(P:P))*(0.3*(HIT_D*DEF_D)))</f>
        <v>1.5011241217798594</v>
      </c>
      <c r="AA201">
        <f>(0.7*(BkS_D*DEF_D))+(Q201/(MAX(Q:Q))*(0.3*(BkS_D*DEF_D)))</f>
        <v>2.0315913490025679</v>
      </c>
      <c r="AB201">
        <f>(0.7*(TkA_D*DEF_D))+(R201/(MAX(R:R))*(0.3*(TkA_D*DEF_D)))</f>
        <v>1.395187552097805</v>
      </c>
      <c r="AC201">
        <f>(0.7*(SH_D*DEF_D))+(S201/(MAX(S:S))*(0.3*(SH_D*DEF_D)))</f>
        <v>2.2076580070031033</v>
      </c>
    </row>
    <row r="202" spans="1:29" x14ac:dyDescent="0.25">
      <c r="A202" s="9">
        <v>200</v>
      </c>
      <c r="B202" s="68" t="s">
        <v>834</v>
      </c>
      <c r="C202" s="42" t="s">
        <v>451</v>
      </c>
      <c r="D202" s="42" t="s">
        <v>273</v>
      </c>
      <c r="E202" s="42" t="s">
        <v>4</v>
      </c>
      <c r="F202" s="43">
        <v>28</v>
      </c>
      <c r="G202" s="43">
        <v>4</v>
      </c>
      <c r="H202" s="43">
        <v>12</v>
      </c>
      <c r="I202" s="43">
        <v>32</v>
      </c>
      <c r="J202" s="43">
        <v>29</v>
      </c>
      <c r="K202" s="43">
        <v>11</v>
      </c>
      <c r="L202" s="43">
        <v>3368</v>
      </c>
      <c r="M202" s="53">
        <v>407</v>
      </c>
      <c r="N202">
        <f>G202*82/F202</f>
        <v>11.714285714285714</v>
      </c>
      <c r="O202">
        <f>H202*82/F202</f>
        <v>35.142857142857146</v>
      </c>
      <c r="P202">
        <f>I202*82/F202</f>
        <v>93.714285714285708</v>
      </c>
      <c r="Q202">
        <f>J202*82/F202</f>
        <v>84.928571428571431</v>
      </c>
      <c r="R202">
        <f>K202*82/F202</f>
        <v>32.214285714285715</v>
      </c>
      <c r="S202">
        <f>L202*82/F202</f>
        <v>9863.4285714285706</v>
      </c>
      <c r="U202" s="10">
        <f>SUM(V202:X202)</f>
        <v>9.0439168291698273</v>
      </c>
      <c r="V202">
        <f>N202/MAX(N:N)*OFF_D</f>
        <v>1.270223752151463</v>
      </c>
      <c r="W202">
        <f>O202/MAX(O:O)*PUN_D</f>
        <v>0.43956043956043961</v>
      </c>
      <c r="X202">
        <f>SUM(Z202:AC202)</f>
        <v>7.334132637457925</v>
      </c>
      <c r="Y202">
        <f>X202/DEF_D*10</f>
        <v>8.1490362638421381</v>
      </c>
      <c r="Z202">
        <f>(0.7*(HIT_D*DEF_D))+(P202/(MAX(P:P))*(0.3*(HIT_D*DEF_D)))</f>
        <v>1.4128163265306122</v>
      </c>
      <c r="AA202">
        <f>(0.7*(BkS_D*DEF_D))+(Q202/(MAX(Q:Q))*(0.3*(BkS_D*DEF_D)))</f>
        <v>1.955710843373494</v>
      </c>
      <c r="AB202">
        <f>(0.7*(TkA_D*DEF_D))+(R202/(MAX(R:R))*(0.3*(TkA_D*DEF_D)))</f>
        <v>1.4505690072639226</v>
      </c>
      <c r="AC202">
        <f>(0.7*(SH_D*DEF_D))+(S202/(MAX(S:S))*(0.3*(SH_D*DEF_D)))</f>
        <v>2.5150364602898962</v>
      </c>
    </row>
    <row r="203" spans="1:29" x14ac:dyDescent="0.25">
      <c r="A203" s="9">
        <v>201</v>
      </c>
      <c r="B203" s="67" t="s">
        <v>797</v>
      </c>
      <c r="C203" s="40" t="s">
        <v>451</v>
      </c>
      <c r="D203" s="40" t="s">
        <v>273</v>
      </c>
      <c r="E203" s="40" t="s">
        <v>4</v>
      </c>
      <c r="F203" s="41">
        <v>33</v>
      </c>
      <c r="G203" s="41">
        <v>6</v>
      </c>
      <c r="H203" s="41">
        <v>20</v>
      </c>
      <c r="I203" s="41">
        <v>20</v>
      </c>
      <c r="J203" s="41">
        <v>33</v>
      </c>
      <c r="K203" s="41">
        <v>7</v>
      </c>
      <c r="L203" s="41">
        <v>608</v>
      </c>
      <c r="M203" s="52">
        <v>575</v>
      </c>
      <c r="N203">
        <f>G203*82/F203</f>
        <v>14.909090909090908</v>
      </c>
      <c r="O203">
        <f>H203*82/F203</f>
        <v>49.696969696969695</v>
      </c>
      <c r="P203">
        <f>I203*82/F203</f>
        <v>49.696969696969695</v>
      </c>
      <c r="Q203">
        <f>J203*82/F203</f>
        <v>82</v>
      </c>
      <c r="R203">
        <f>K203*82/F203</f>
        <v>17.393939393939394</v>
      </c>
      <c r="S203">
        <f>L203*82/F203</f>
        <v>1510.7878787878788</v>
      </c>
      <c r="U203" s="10">
        <f>SUM(V203:X203)</f>
        <v>9.0349004626186211</v>
      </c>
      <c r="V203">
        <f>N203/MAX(N:N)*OFF_D</f>
        <v>1.6166484118291347</v>
      </c>
      <c r="W203">
        <f>O203/MAX(O:O)*PUN_D</f>
        <v>0.62160062160062157</v>
      </c>
      <c r="X203">
        <f>SUM(Z203:AC203)</f>
        <v>6.7966514291888647</v>
      </c>
      <c r="Y203">
        <f>X203/DEF_D*10</f>
        <v>7.5518349213209612</v>
      </c>
      <c r="Z203">
        <f>(0.7*(HIT_D*DEF_D))+(P203/(MAX(P:P))*(0.3*(HIT_D*DEF_D)))</f>
        <v>1.341038961038961</v>
      </c>
      <c r="AA203">
        <f>(0.7*(BkS_D*DEF_D))+(Q203/(MAX(Q:Q))*(0.3*(BkS_D*DEF_D)))</f>
        <v>1.9469277108433736</v>
      </c>
      <c r="AB203">
        <f>(0.7*(TkA_D*DEF_D))+(R203/(MAX(R:R))*(0.3*(TkA_D*DEF_D)))</f>
        <v>1.3628967642526966</v>
      </c>
      <c r="AC203">
        <f>(0.7*(SH_D*DEF_D))+(S203/(MAX(S:S))*(0.3*(SH_D*DEF_D)))</f>
        <v>2.1457879930538328</v>
      </c>
    </row>
    <row r="204" spans="1:29" x14ac:dyDescent="0.25">
      <c r="A204" s="9">
        <v>202</v>
      </c>
      <c r="B204" s="67" t="s">
        <v>705</v>
      </c>
      <c r="C204" s="40" t="s">
        <v>451</v>
      </c>
      <c r="D204" s="40" t="s">
        <v>273</v>
      </c>
      <c r="E204" s="40" t="s">
        <v>4</v>
      </c>
      <c r="F204" s="41">
        <v>54</v>
      </c>
      <c r="G204" s="41">
        <v>11</v>
      </c>
      <c r="H204" s="41">
        <v>14</v>
      </c>
      <c r="I204" s="41">
        <v>19</v>
      </c>
      <c r="J204" s="41">
        <v>58</v>
      </c>
      <c r="K204" s="41">
        <v>14</v>
      </c>
      <c r="L204" s="41">
        <v>3121</v>
      </c>
      <c r="M204" s="52">
        <v>748</v>
      </c>
      <c r="N204">
        <f>G204*82/F204</f>
        <v>16.703703703703702</v>
      </c>
      <c r="O204">
        <f>H204*82/F204</f>
        <v>21.25925925925926</v>
      </c>
      <c r="P204">
        <f>I204*82/F204</f>
        <v>28.851851851851851</v>
      </c>
      <c r="Q204">
        <f>J204*82/F204</f>
        <v>88.074074074074076</v>
      </c>
      <c r="R204">
        <f>K204*82/F204</f>
        <v>21.25925925925926</v>
      </c>
      <c r="S204">
        <f>L204*82/F204</f>
        <v>4739.2962962962965</v>
      </c>
      <c r="U204" s="10">
        <f>SUM(V204:X204)</f>
        <v>9.0236187542415038</v>
      </c>
      <c r="V204">
        <f>N204/MAX(N:N)*OFF_D</f>
        <v>1.8112449799196786</v>
      </c>
      <c r="W204">
        <f>O204/MAX(O:O)*PUN_D</f>
        <v>0.26590693257359921</v>
      </c>
      <c r="X204">
        <f>SUM(Z204:AC204)</f>
        <v>6.9464668417482258</v>
      </c>
      <c r="Y204">
        <f>X204/DEF_D*10</f>
        <v>7.7182964908313618</v>
      </c>
      <c r="Z204">
        <f>(0.7*(HIT_D*DEF_D))+(P204/(MAX(P:P))*(0.3*(HIT_D*DEF_D)))</f>
        <v>1.307047619047619</v>
      </c>
      <c r="AA204">
        <f>(0.7*(BkS_D*DEF_D))+(Q204/(MAX(Q:Q))*(0.3*(BkS_D*DEF_D)))</f>
        <v>1.9651445783132531</v>
      </c>
      <c r="AB204">
        <f>(0.7*(TkA_D*DEF_D))+(R204/(MAX(R:R))*(0.3*(TkA_D*DEF_D)))</f>
        <v>1.3857627118644067</v>
      </c>
      <c r="AC204">
        <f>(0.7*(SH_D*DEF_D))+(S204/(MAX(S:S))*(0.3*(SH_D*DEF_D)))</f>
        <v>2.2885119325229475</v>
      </c>
    </row>
    <row r="205" spans="1:29" x14ac:dyDescent="0.25">
      <c r="A205" s="9">
        <v>203</v>
      </c>
      <c r="B205" s="68" t="s">
        <v>798</v>
      </c>
      <c r="C205" s="42" t="s">
        <v>451</v>
      </c>
      <c r="D205" s="42" t="s">
        <v>273</v>
      </c>
      <c r="E205" s="42" t="s">
        <v>4</v>
      </c>
      <c r="F205" s="43">
        <v>57</v>
      </c>
      <c r="G205" s="43">
        <v>6</v>
      </c>
      <c r="H205" s="43">
        <v>47</v>
      </c>
      <c r="I205" s="43">
        <v>88</v>
      </c>
      <c r="J205" s="43">
        <v>71</v>
      </c>
      <c r="K205" s="43">
        <v>19</v>
      </c>
      <c r="L205" s="43">
        <v>3516</v>
      </c>
      <c r="M205" s="53">
        <v>893</v>
      </c>
      <c r="N205">
        <f>G205*82/F205</f>
        <v>8.6315789473684212</v>
      </c>
      <c r="O205">
        <f>H205*82/F205</f>
        <v>67.614035087719301</v>
      </c>
      <c r="P205">
        <f>I205*82/F205</f>
        <v>126.59649122807018</v>
      </c>
      <c r="Q205">
        <f>J205*82/F205</f>
        <v>102.14035087719299</v>
      </c>
      <c r="R205">
        <f>K205*82/F205</f>
        <v>27.333333333333332</v>
      </c>
      <c r="S205">
        <f>L205*82/F205</f>
        <v>5058.105263157895</v>
      </c>
      <c r="U205" s="10">
        <f>SUM(V205:X205)</f>
        <v>8.9797260067319531</v>
      </c>
      <c r="V205">
        <f>N205/MAX(N:N)*OFF_D</f>
        <v>0.93595434369055175</v>
      </c>
      <c r="W205">
        <f>O205/MAX(O:O)*PUN_D</f>
        <v>0.84570400359874043</v>
      </c>
      <c r="X205">
        <f>SUM(Z205:AC205)</f>
        <v>7.1980676594426614</v>
      </c>
      <c r="Y205">
        <f>X205/DEF_D*10</f>
        <v>7.9978529549362909</v>
      </c>
      <c r="Z205">
        <f>(0.7*(HIT_D*DEF_D))+(P205/(MAX(P:P))*(0.3*(HIT_D*DEF_D)))</f>
        <v>1.466436090225564</v>
      </c>
      <c r="AA205">
        <f>(0.7*(BkS_D*DEF_D))+(Q205/(MAX(Q:Q))*(0.3*(BkS_D*DEF_D)))</f>
        <v>2.0073310082435003</v>
      </c>
      <c r="AB205">
        <f>(0.7*(TkA_D*DEF_D))+(R205/(MAX(R:R))*(0.3*(TkA_D*DEF_D)))</f>
        <v>1.4216949152542373</v>
      </c>
      <c r="AC205">
        <f>(0.7*(SH_D*DEF_D))+(S205/(MAX(S:S))*(0.3*(SH_D*DEF_D)))</f>
        <v>2.3026056457193596</v>
      </c>
    </row>
    <row r="206" spans="1:29" x14ac:dyDescent="0.25">
      <c r="A206" s="9">
        <v>204</v>
      </c>
      <c r="B206" s="67" t="s">
        <v>805</v>
      </c>
      <c r="C206" s="40" t="s">
        <v>451</v>
      </c>
      <c r="D206" s="40" t="s">
        <v>273</v>
      </c>
      <c r="E206" s="40" t="s">
        <v>4</v>
      </c>
      <c r="F206" s="41">
        <v>52</v>
      </c>
      <c r="G206" s="41">
        <v>5</v>
      </c>
      <c r="H206" s="41">
        <v>35</v>
      </c>
      <c r="I206" s="41">
        <v>98</v>
      </c>
      <c r="J206" s="41">
        <v>56</v>
      </c>
      <c r="K206" s="41">
        <v>9</v>
      </c>
      <c r="L206" s="41">
        <v>7265</v>
      </c>
      <c r="M206" s="52">
        <v>895</v>
      </c>
      <c r="N206">
        <f>G206*82/F206</f>
        <v>7.884615384615385</v>
      </c>
      <c r="O206">
        <f>H206*82/F206</f>
        <v>55.192307692307693</v>
      </c>
      <c r="P206">
        <f>I206*82/F206</f>
        <v>154.53846153846155</v>
      </c>
      <c r="Q206">
        <f>J206*82/F206</f>
        <v>88.307692307692307</v>
      </c>
      <c r="R206">
        <f>K206*82/F206</f>
        <v>14.192307692307692</v>
      </c>
      <c r="S206">
        <f>L206*82/F206</f>
        <v>11456.346153846154</v>
      </c>
      <c r="U206" s="10">
        <f>SUM(V206:X206)</f>
        <v>8.9525509961324659</v>
      </c>
      <c r="V206">
        <f>N206/MAX(N:N)*OFF_D</f>
        <v>0.85495829471733087</v>
      </c>
      <c r="W206">
        <f>O206/MAX(O:O)*PUN_D</f>
        <v>0.69033530571992108</v>
      </c>
      <c r="X206">
        <f>SUM(Z206:AC206)</f>
        <v>7.4072573956952148</v>
      </c>
      <c r="Y206">
        <f>X206/DEF_D*10</f>
        <v>8.2302859952169047</v>
      </c>
      <c r="Z206">
        <f>(0.7*(HIT_D*DEF_D))+(P206/(MAX(P:P))*(0.3*(HIT_D*DEF_D)))</f>
        <v>1.512</v>
      </c>
      <c r="AA206">
        <f>(0.7*(BkS_D*DEF_D))+(Q206/(MAX(Q:Q))*(0.3*(BkS_D*DEF_D)))</f>
        <v>1.9658452270620945</v>
      </c>
      <c r="AB206">
        <f>(0.7*(TkA_D*DEF_D))+(R206/(MAX(R:R))*(0.3*(TkA_D*DEF_D)))</f>
        <v>1.3439569752281617</v>
      </c>
      <c r="AC206">
        <f>(0.7*(SH_D*DEF_D))+(S206/(MAX(S:S))*(0.3*(SH_D*DEF_D)))</f>
        <v>2.5854551934049579</v>
      </c>
    </row>
    <row r="207" spans="1:29" x14ac:dyDescent="0.25">
      <c r="A207" s="9">
        <v>205</v>
      </c>
      <c r="B207" s="67" t="s">
        <v>401</v>
      </c>
      <c r="C207" s="40" t="s">
        <v>35</v>
      </c>
      <c r="D207" s="40" t="s">
        <v>273</v>
      </c>
      <c r="E207" s="40" t="s">
        <v>4</v>
      </c>
      <c r="F207" s="41">
        <v>24</v>
      </c>
      <c r="G207" s="41">
        <v>3</v>
      </c>
      <c r="H207" s="41">
        <v>12</v>
      </c>
      <c r="I207" s="41">
        <v>21</v>
      </c>
      <c r="J207" s="41">
        <v>43</v>
      </c>
      <c r="K207" s="41">
        <v>9</v>
      </c>
      <c r="L207" s="41">
        <v>1882</v>
      </c>
      <c r="M207" s="52">
        <v>372</v>
      </c>
      <c r="N207">
        <f>G207*82/F207</f>
        <v>10.25</v>
      </c>
      <c r="O207">
        <f>H207*82/F207</f>
        <v>41</v>
      </c>
      <c r="P207">
        <f>I207*82/F207</f>
        <v>71.75</v>
      </c>
      <c r="Q207">
        <f>J207*82/F207</f>
        <v>146.91666666666666</v>
      </c>
      <c r="R207">
        <f>K207*82/F207</f>
        <v>30.75</v>
      </c>
      <c r="S207">
        <f>L207*82/F207</f>
        <v>6430.166666666667</v>
      </c>
      <c r="U207" s="10">
        <f>SUM(V207:X207)</f>
        <v>8.9480544605435064</v>
      </c>
      <c r="V207">
        <f>N207/MAX(N:N)*OFF_D</f>
        <v>1.1114457831325302</v>
      </c>
      <c r="W207">
        <f>O207/MAX(O:O)*PUN_D</f>
        <v>0.51282051282051277</v>
      </c>
      <c r="X207">
        <f>SUM(Z207:AC207)</f>
        <v>7.3237881645904643</v>
      </c>
      <c r="Y207">
        <f>X207/DEF_D*10</f>
        <v>8.1375424051005165</v>
      </c>
      <c r="Z207">
        <f>(0.7*(HIT_D*DEF_D))+(P207/(MAX(P:P))*(0.3*(HIT_D*DEF_D)))</f>
        <v>1.377</v>
      </c>
      <c r="AA207">
        <f>(0.7*(BkS_D*DEF_D))+(Q207/(MAX(Q:Q))*(0.3*(BkS_D*DEF_D)))</f>
        <v>2.1416204819277107</v>
      </c>
      <c r="AB207">
        <f>(0.7*(TkA_D*DEF_D))+(R207/(MAX(R:R))*(0.3*(TkA_D*DEF_D)))</f>
        <v>1.441906779661017</v>
      </c>
      <c r="AC207">
        <f>(0.7*(SH_D*DEF_D))+(S207/(MAX(S:S))*(0.3*(SH_D*DEF_D)))</f>
        <v>2.3632609030017369</v>
      </c>
    </row>
    <row r="208" spans="1:29" x14ac:dyDescent="0.25">
      <c r="A208" s="9">
        <v>206</v>
      </c>
      <c r="B208" s="67" t="s">
        <v>790</v>
      </c>
      <c r="C208" s="40" t="s">
        <v>451</v>
      </c>
      <c r="D208" s="40" t="s">
        <v>273</v>
      </c>
      <c r="E208" s="40" t="s">
        <v>4</v>
      </c>
      <c r="F208" s="41">
        <v>37</v>
      </c>
      <c r="G208" s="41">
        <v>6</v>
      </c>
      <c r="H208" s="41">
        <v>9</v>
      </c>
      <c r="I208" s="41">
        <v>76</v>
      </c>
      <c r="J208" s="41">
        <v>33</v>
      </c>
      <c r="K208" s="41">
        <v>9</v>
      </c>
      <c r="L208" s="41">
        <v>3514</v>
      </c>
      <c r="M208" s="52">
        <v>638</v>
      </c>
      <c r="N208">
        <f>G208*82/F208</f>
        <v>13.297297297297296</v>
      </c>
      <c r="O208">
        <f>H208*82/F208</f>
        <v>19.945945945945947</v>
      </c>
      <c r="P208">
        <f>I208*82/F208</f>
        <v>168.43243243243242</v>
      </c>
      <c r="Q208">
        <f>J208*82/F208</f>
        <v>73.13513513513513</v>
      </c>
      <c r="R208">
        <f>K208*82/F208</f>
        <v>19.945945945945947</v>
      </c>
      <c r="S208">
        <f>L208*82/F208</f>
        <v>7787.7837837837842</v>
      </c>
      <c r="U208" s="10">
        <f>SUM(V208:X208)</f>
        <v>8.9476243648300464</v>
      </c>
      <c r="V208">
        <f>N208/MAX(N:N)*OFF_D</f>
        <v>1.4418756105503092</v>
      </c>
      <c r="W208">
        <f>O208/MAX(O:O)*PUN_D</f>
        <v>0.24948024948024949</v>
      </c>
      <c r="X208">
        <f>SUM(Z208:AC208)</f>
        <v>7.2562685047994879</v>
      </c>
      <c r="Y208">
        <f>X208/DEF_D*10</f>
        <v>8.0625205608883199</v>
      </c>
      <c r="Z208">
        <f>(0.7*(HIT_D*DEF_D))+(P208/(MAX(P:P))*(0.3*(HIT_D*DEF_D)))</f>
        <v>1.5346563706563707</v>
      </c>
      <c r="AA208">
        <f>(0.7*(BkS_D*DEF_D))+(Q208/(MAX(Q:Q))*(0.3*(BkS_D*DEF_D)))</f>
        <v>1.9203409312927386</v>
      </c>
      <c r="AB208">
        <f>(0.7*(TkA_D*DEF_D))+(R208/(MAX(R:R))*(0.3*(TkA_D*DEF_D)))</f>
        <v>1.3779935868071462</v>
      </c>
      <c r="AC208">
        <f>(0.7*(SH_D*DEF_D))+(S208/(MAX(S:S))*(0.3*(SH_D*DEF_D)))</f>
        <v>2.4232776160432326</v>
      </c>
    </row>
    <row r="209" spans="1:29" x14ac:dyDescent="0.25">
      <c r="A209" s="9">
        <v>207</v>
      </c>
      <c r="B209" s="68" t="s">
        <v>844</v>
      </c>
      <c r="C209" s="42" t="s">
        <v>451</v>
      </c>
      <c r="D209" s="42" t="s">
        <v>273</v>
      </c>
      <c r="E209" s="42" t="s">
        <v>4</v>
      </c>
      <c r="F209" s="43">
        <v>26</v>
      </c>
      <c r="G209" s="43">
        <v>4</v>
      </c>
      <c r="H209" s="43">
        <v>10</v>
      </c>
      <c r="I209" s="43">
        <v>31</v>
      </c>
      <c r="J209" s="43">
        <v>44</v>
      </c>
      <c r="K209" s="43">
        <v>3</v>
      </c>
      <c r="L209" s="43">
        <v>1642</v>
      </c>
      <c r="M209" s="53">
        <v>368</v>
      </c>
      <c r="N209">
        <f>G209*82/F209</f>
        <v>12.615384615384615</v>
      </c>
      <c r="O209">
        <f>H209*82/F209</f>
        <v>31.53846153846154</v>
      </c>
      <c r="P209">
        <f>I209*82/F209</f>
        <v>97.769230769230774</v>
      </c>
      <c r="Q209">
        <f>J209*82/F209</f>
        <v>138.76923076923077</v>
      </c>
      <c r="R209">
        <f>K209*82/F209</f>
        <v>9.4615384615384617</v>
      </c>
      <c r="S209">
        <f>L209*82/F209</f>
        <v>5178.6153846153848</v>
      </c>
      <c r="U209" s="10">
        <f>SUM(V209:X209)</f>
        <v>8.9229289181449207</v>
      </c>
      <c r="V209">
        <f>N209/MAX(N:N)*OFF_D</f>
        <v>1.3679332715477293</v>
      </c>
      <c r="W209">
        <f>O209/MAX(O:O)*PUN_D</f>
        <v>0.39447731755424065</v>
      </c>
      <c r="X209">
        <f>SUM(Z209:AC209)</f>
        <v>7.1605183290429508</v>
      </c>
      <c r="Y209">
        <f>X209/DEF_D*10</f>
        <v>7.9561314767143898</v>
      </c>
      <c r="Z209">
        <f>(0.7*(HIT_D*DEF_D))+(P209/(MAX(P:P))*(0.3*(HIT_D*DEF_D)))</f>
        <v>1.4194285714285715</v>
      </c>
      <c r="AA209">
        <f>(0.7*(BkS_D*DEF_D))+(Q209/(MAX(Q:Q))*(0.3*(BkS_D*DEF_D)))</f>
        <v>2.1171853568118628</v>
      </c>
      <c r="AB209">
        <f>(0.7*(TkA_D*DEF_D))+(R209/(MAX(R:R))*(0.3*(TkA_D*DEF_D)))</f>
        <v>1.3159713168187746</v>
      </c>
      <c r="AC209">
        <f>(0.7*(SH_D*DEF_D))+(S209/(MAX(S:S))*(0.3*(SH_D*DEF_D)))</f>
        <v>2.3079330839837415</v>
      </c>
    </row>
    <row r="210" spans="1:29" x14ac:dyDescent="0.25">
      <c r="A210" s="9">
        <v>208</v>
      </c>
      <c r="B210" s="67" t="s">
        <v>402</v>
      </c>
      <c r="C210" s="40" t="s">
        <v>37</v>
      </c>
      <c r="D210" s="40" t="s">
        <v>273</v>
      </c>
      <c r="E210" s="40" t="s">
        <v>4</v>
      </c>
      <c r="F210" s="41">
        <v>38</v>
      </c>
      <c r="G210" s="41">
        <v>8</v>
      </c>
      <c r="H210" s="41">
        <v>10</v>
      </c>
      <c r="I210" s="41">
        <v>11</v>
      </c>
      <c r="J210" s="41">
        <v>41</v>
      </c>
      <c r="K210" s="41">
        <v>13</v>
      </c>
      <c r="L210" s="41">
        <v>79</v>
      </c>
      <c r="M210" s="52">
        <v>472</v>
      </c>
      <c r="N210">
        <f>G210*82/F210</f>
        <v>17.263157894736842</v>
      </c>
      <c r="O210">
        <f>H210*82/F210</f>
        <v>21.578947368421051</v>
      </c>
      <c r="P210">
        <f>I210*82/F210</f>
        <v>23.736842105263158</v>
      </c>
      <c r="Q210">
        <f>J210*82/F210</f>
        <v>88.473684210526315</v>
      </c>
      <c r="R210">
        <f>K210*82/F210</f>
        <v>28.05263157894737</v>
      </c>
      <c r="S210">
        <f>L210*82/F210</f>
        <v>170.47368421052633</v>
      </c>
      <c r="U210" s="10">
        <f>SUM(V210:X210)</f>
        <v>8.9193502855051499</v>
      </c>
      <c r="V210">
        <f>N210/MAX(N:N)*OFF_D</f>
        <v>1.8719086873811035</v>
      </c>
      <c r="W210">
        <f>O210/MAX(O:O)*PUN_D</f>
        <v>0.26990553306342779</v>
      </c>
      <c r="X210">
        <f>SUM(Z210:AC210)</f>
        <v>6.7775360650606196</v>
      </c>
      <c r="Y210">
        <f>X210/DEF_D*10</f>
        <v>7.5305956278451323</v>
      </c>
      <c r="Z210">
        <f>(0.7*(HIT_D*DEF_D))+(P210/(MAX(P:P))*(0.3*(HIT_D*DEF_D)))</f>
        <v>1.2987067669172931</v>
      </c>
      <c r="AA210">
        <f>(0.7*(BkS_D*DEF_D))+(Q210/(MAX(Q:Q))*(0.3*(BkS_D*DEF_D)))</f>
        <v>1.9663430564362714</v>
      </c>
      <c r="AB210">
        <f>(0.7*(TkA_D*DEF_D))+(R210/(MAX(R:R))*(0.3*(TkA_D*DEF_D)))</f>
        <v>1.4259500446030331</v>
      </c>
      <c r="AC210">
        <f>(0.7*(SH_D*DEF_D))+(S210/(MAX(S:S))*(0.3*(SH_D*DEF_D)))</f>
        <v>2.086536197104023</v>
      </c>
    </row>
    <row r="211" spans="1:29" x14ac:dyDescent="0.25">
      <c r="A211" s="9">
        <v>209</v>
      </c>
      <c r="B211" s="68" t="s">
        <v>706</v>
      </c>
      <c r="C211" s="42" t="s">
        <v>451</v>
      </c>
      <c r="D211" s="42" t="s">
        <v>273</v>
      </c>
      <c r="E211" s="42" t="s">
        <v>4</v>
      </c>
      <c r="F211" s="43">
        <v>57</v>
      </c>
      <c r="G211" s="43">
        <v>11</v>
      </c>
      <c r="H211" s="43">
        <v>16</v>
      </c>
      <c r="I211" s="43">
        <v>48</v>
      </c>
      <c r="J211" s="43">
        <v>53</v>
      </c>
      <c r="K211" s="43">
        <v>13</v>
      </c>
      <c r="L211" s="43">
        <v>1723</v>
      </c>
      <c r="M211" s="53">
        <v>1065</v>
      </c>
      <c r="N211">
        <f>G211*82/F211</f>
        <v>15.824561403508772</v>
      </c>
      <c r="O211">
        <f>H211*82/F211</f>
        <v>23.017543859649123</v>
      </c>
      <c r="P211">
        <f>I211*82/F211</f>
        <v>69.05263157894737</v>
      </c>
      <c r="Q211">
        <f>J211*82/F211</f>
        <v>76.245614035087726</v>
      </c>
      <c r="R211">
        <f>K211*82/F211</f>
        <v>18.701754385964911</v>
      </c>
      <c r="S211">
        <f>L211*82/F211</f>
        <v>2478.7017543859647</v>
      </c>
      <c r="U211" s="10">
        <f>SUM(V211:X211)</f>
        <v>8.8652969665921564</v>
      </c>
      <c r="V211">
        <f>N211/MAX(N:N)*OFF_D</f>
        <v>1.7159162967660113</v>
      </c>
      <c r="W211">
        <f>O211/MAX(O:O)*PUN_D</f>
        <v>0.28789923526765632</v>
      </c>
      <c r="X211">
        <f>SUM(Z211:AC211)</f>
        <v>6.8614814345584882</v>
      </c>
      <c r="Y211">
        <f>X211/DEF_D*10</f>
        <v>7.6238682606205419</v>
      </c>
      <c r="Z211">
        <f>(0.7*(HIT_D*DEF_D))+(P211/(MAX(P:P))*(0.3*(HIT_D*DEF_D)))</f>
        <v>1.3726015037593986</v>
      </c>
      <c r="AA211">
        <f>(0.7*(BkS_D*DEF_D))+(Q211/(MAX(Q:Q))*(0.3*(BkS_D*DEF_D)))</f>
        <v>1.9296696258719088</v>
      </c>
      <c r="AB211">
        <f>(0.7*(TkA_D*DEF_D))+(R211/(MAX(R:R))*(0.3*(TkA_D*DEF_D)))</f>
        <v>1.3706333630686887</v>
      </c>
      <c r="AC211">
        <f>(0.7*(SH_D*DEF_D))+(S211/(MAX(S:S))*(0.3*(SH_D*DEF_D)))</f>
        <v>2.1885769418584915</v>
      </c>
    </row>
    <row r="212" spans="1:29" x14ac:dyDescent="0.25">
      <c r="A212" s="9">
        <v>210</v>
      </c>
      <c r="B212" s="67" t="s">
        <v>772</v>
      </c>
      <c r="C212" s="40" t="s">
        <v>451</v>
      </c>
      <c r="D212" s="40" t="s">
        <v>273</v>
      </c>
      <c r="E212" s="40" t="s">
        <v>4</v>
      </c>
      <c r="F212" s="41">
        <v>71</v>
      </c>
      <c r="G212" s="41">
        <v>7</v>
      </c>
      <c r="H212" s="41">
        <v>64</v>
      </c>
      <c r="I212" s="41">
        <v>78</v>
      </c>
      <c r="J212" s="41">
        <v>116</v>
      </c>
      <c r="K212" s="41">
        <v>5</v>
      </c>
      <c r="L212" s="41">
        <v>3312</v>
      </c>
      <c r="M212" s="52">
        <v>876</v>
      </c>
      <c r="N212">
        <f>G212*82/F212</f>
        <v>8.0845070422535219</v>
      </c>
      <c r="O212">
        <f>H212*82/F212</f>
        <v>73.91549295774648</v>
      </c>
      <c r="P212">
        <f>I212*82/F212</f>
        <v>90.08450704225352</v>
      </c>
      <c r="Q212">
        <f>J212*82/F212</f>
        <v>133.97183098591549</v>
      </c>
      <c r="R212">
        <f>K212*82/F212</f>
        <v>5.774647887323944</v>
      </c>
      <c r="S212">
        <f>L212*82/F212</f>
        <v>3825.1267605633802</v>
      </c>
      <c r="U212" s="10">
        <f>SUM(V212:X212)</f>
        <v>8.8531093311213418</v>
      </c>
      <c r="V212">
        <f>N212/MAX(N:N)*OFF_D</f>
        <v>0.87663329373833365</v>
      </c>
      <c r="W212">
        <f>O212/MAX(O:O)*PUN_D</f>
        <v>0.92452148790176958</v>
      </c>
      <c r="X212">
        <f>SUM(Z212:AC212)</f>
        <v>7.0519545494812386</v>
      </c>
      <c r="Y212">
        <f>X212/DEF_D*10</f>
        <v>7.8355050549791541</v>
      </c>
      <c r="Z212">
        <f>(0.7*(HIT_D*DEF_D))+(P212/(MAX(P:P))*(0.3*(HIT_D*DEF_D)))</f>
        <v>1.406897384305835</v>
      </c>
      <c r="AA212">
        <f>(0.7*(BkS_D*DEF_D))+(Q212/(MAX(Q:Q))*(0.3*(BkS_D*DEF_D)))</f>
        <v>2.1027973867300185</v>
      </c>
      <c r="AB212">
        <f>(0.7*(TkA_D*DEF_D))+(R212/(MAX(R:R))*(0.3*(TkA_D*DEF_D)))</f>
        <v>1.2941608975889234</v>
      </c>
      <c r="AC212">
        <f>(0.7*(SH_D*DEF_D))+(S212/(MAX(S:S))*(0.3*(SH_D*DEF_D)))</f>
        <v>2.2480988808564613</v>
      </c>
    </row>
    <row r="213" spans="1:29" x14ac:dyDescent="0.25">
      <c r="A213" s="9">
        <v>211</v>
      </c>
      <c r="B213" s="67" t="s">
        <v>879</v>
      </c>
      <c r="C213" s="40" t="s">
        <v>451</v>
      </c>
      <c r="D213" s="40" t="s">
        <v>273</v>
      </c>
      <c r="E213" s="40" t="s">
        <v>4</v>
      </c>
      <c r="F213" s="41">
        <v>26</v>
      </c>
      <c r="G213" s="41">
        <v>2</v>
      </c>
      <c r="H213" s="41">
        <v>16</v>
      </c>
      <c r="I213" s="41">
        <v>105</v>
      </c>
      <c r="J213" s="41">
        <v>39</v>
      </c>
      <c r="K213" s="41">
        <v>2</v>
      </c>
      <c r="L213" s="41">
        <v>1912</v>
      </c>
      <c r="M213" s="52">
        <v>362</v>
      </c>
      <c r="N213">
        <f>G213*82/F213</f>
        <v>6.3076923076923075</v>
      </c>
      <c r="O213">
        <f>H213*82/F213</f>
        <v>50.46153846153846</v>
      </c>
      <c r="P213">
        <f>I213*82/F213</f>
        <v>331.15384615384613</v>
      </c>
      <c r="Q213">
        <f>J213*82/F213</f>
        <v>123</v>
      </c>
      <c r="R213">
        <f>K213*82/F213</f>
        <v>6.3076923076923075</v>
      </c>
      <c r="S213">
        <f>L213*82/F213</f>
        <v>6030.1538461538457</v>
      </c>
      <c r="U213" s="10">
        <f>SUM(V213:X213)</f>
        <v>8.8279135004959084</v>
      </c>
      <c r="V213">
        <f>N213/MAX(N:N)*OFF_D</f>
        <v>0.68396663577386463</v>
      </c>
      <c r="W213">
        <f>O213/MAX(O:O)*PUN_D</f>
        <v>0.63116370808678501</v>
      </c>
      <c r="X213">
        <f>SUM(Z213:AC213)</f>
        <v>7.5127831566352583</v>
      </c>
      <c r="Y213">
        <f>X213/DEF_D*10</f>
        <v>8.3475368407058426</v>
      </c>
      <c r="Z213">
        <f>(0.7*(HIT_D*DEF_D))+(P213/(MAX(P:P))*(0.3*(HIT_D*DEF_D)))</f>
        <v>1.8</v>
      </c>
      <c r="AA213">
        <f>(0.7*(BkS_D*DEF_D))+(Q213/(MAX(Q:Q))*(0.3*(BkS_D*DEF_D)))</f>
        <v>2.0698915662650603</v>
      </c>
      <c r="AB213">
        <f>(0.7*(TkA_D*DEF_D))+(R213/(MAX(R:R))*(0.3*(TkA_D*DEF_D)))</f>
        <v>1.2973142112125162</v>
      </c>
      <c r="AC213">
        <f>(0.7*(SH_D*DEF_D))+(S213/(MAX(S:S))*(0.3*(SH_D*DEF_D)))</f>
        <v>2.3455773791576817</v>
      </c>
    </row>
    <row r="214" spans="1:29" x14ac:dyDescent="0.25">
      <c r="A214" s="9">
        <v>212</v>
      </c>
      <c r="B214" s="67" t="s">
        <v>829</v>
      </c>
      <c r="C214" s="40" t="s">
        <v>451</v>
      </c>
      <c r="D214" s="40" t="s">
        <v>273</v>
      </c>
      <c r="E214" s="40" t="s">
        <v>4</v>
      </c>
      <c r="F214" s="41">
        <v>39</v>
      </c>
      <c r="G214" s="41">
        <v>4</v>
      </c>
      <c r="H214" s="41">
        <v>25</v>
      </c>
      <c r="I214" s="41">
        <v>63</v>
      </c>
      <c r="J214" s="41">
        <v>40</v>
      </c>
      <c r="K214" s="41">
        <v>7</v>
      </c>
      <c r="L214" s="41">
        <v>4163</v>
      </c>
      <c r="M214" s="52">
        <v>579</v>
      </c>
      <c r="N214">
        <f>G214*82/F214</f>
        <v>8.4102564102564106</v>
      </c>
      <c r="O214">
        <f>H214*82/F214</f>
        <v>52.564102564102562</v>
      </c>
      <c r="P214">
        <f>I214*82/F214</f>
        <v>132.46153846153845</v>
      </c>
      <c r="Q214">
        <f>J214*82/F214</f>
        <v>84.102564102564102</v>
      </c>
      <c r="R214">
        <f>K214*82/F214</f>
        <v>14.717948717948717</v>
      </c>
      <c r="S214">
        <f>L214*82/F214</f>
        <v>8752.9743589743593</v>
      </c>
      <c r="U214" s="10">
        <f>SUM(V214:X214)</f>
        <v>8.8116639275383584</v>
      </c>
      <c r="V214">
        <f>N214/MAX(N:N)*OFF_D</f>
        <v>0.91195551436515288</v>
      </c>
      <c r="W214">
        <f>O214/MAX(O:O)*PUN_D</f>
        <v>0.65746219592373434</v>
      </c>
      <c r="X214">
        <f>SUM(Z214:AC214)</f>
        <v>7.2422462172494706</v>
      </c>
      <c r="Y214">
        <f>X214/DEF_D*10</f>
        <v>8.0469402413883007</v>
      </c>
      <c r="Z214">
        <f>(0.7*(HIT_D*DEF_D))+(P214/(MAX(P:P))*(0.3*(HIT_D*DEF_D)))</f>
        <v>1.476</v>
      </c>
      <c r="AA214">
        <f>(0.7*(BkS_D*DEF_D))+(Q214/(MAX(Q:Q))*(0.3*(BkS_D*DEF_D)))</f>
        <v>1.9532335495829471</v>
      </c>
      <c r="AB214">
        <f>(0.7*(TkA_D*DEF_D))+(R214/(MAX(R:R))*(0.3*(TkA_D*DEF_D)))</f>
        <v>1.3470664928292047</v>
      </c>
      <c r="AC214">
        <f>(0.7*(SH_D*DEF_D))+(S214/(MAX(S:S))*(0.3*(SH_D*DEF_D)))</f>
        <v>2.4659461748373186</v>
      </c>
    </row>
    <row r="215" spans="1:29" x14ac:dyDescent="0.25">
      <c r="A215" s="9">
        <v>213</v>
      </c>
      <c r="B215" s="68" t="s">
        <v>874</v>
      </c>
      <c r="C215" s="42" t="s">
        <v>451</v>
      </c>
      <c r="D215" s="42" t="s">
        <v>273</v>
      </c>
      <c r="E215" s="42" t="s">
        <v>4</v>
      </c>
      <c r="F215" s="43">
        <v>35</v>
      </c>
      <c r="G215" s="43">
        <v>2</v>
      </c>
      <c r="H215" s="43">
        <v>26</v>
      </c>
      <c r="I215" s="43">
        <v>116</v>
      </c>
      <c r="J215" s="43">
        <v>53</v>
      </c>
      <c r="K215" s="43">
        <v>9</v>
      </c>
      <c r="L215" s="43">
        <v>2708</v>
      </c>
      <c r="M215" s="53">
        <v>578</v>
      </c>
      <c r="N215">
        <f>G215*82/F215</f>
        <v>4.6857142857142859</v>
      </c>
      <c r="O215">
        <f>H215*82/F215</f>
        <v>60.914285714285711</v>
      </c>
      <c r="P215">
        <f>I215*82/F215</f>
        <v>271.77142857142854</v>
      </c>
      <c r="Q215">
        <f>J215*82/F215</f>
        <v>124.17142857142858</v>
      </c>
      <c r="R215">
        <f>K215*82/F215</f>
        <v>21.085714285714285</v>
      </c>
      <c r="S215">
        <f>L215*82/F215</f>
        <v>6344.4571428571426</v>
      </c>
      <c r="U215" s="10">
        <f>SUM(V215:X215)</f>
        <v>8.7907744148870712</v>
      </c>
      <c r="V215">
        <f>N215/MAX(N:N)*OFF_D</f>
        <v>0.50808950086058524</v>
      </c>
      <c r="W215">
        <f>O215/MAX(O:O)*PUN_D</f>
        <v>0.76190476190476186</v>
      </c>
      <c r="X215">
        <f>SUM(Z215:AC215)</f>
        <v>7.5207801521217243</v>
      </c>
      <c r="Y215">
        <f>X215/DEF_D*10</f>
        <v>8.3564223912463618</v>
      </c>
      <c r="Z215">
        <f>(0.7*(HIT_D*DEF_D))+(P215/(MAX(P:P))*(0.3*(HIT_D*DEF_D)))</f>
        <v>1.7031673469387756</v>
      </c>
      <c r="AA215">
        <f>(0.7*(BkS_D*DEF_D))+(Q215/(MAX(Q:Q))*(0.3*(BkS_D*DEF_D)))</f>
        <v>2.0734048192771084</v>
      </c>
      <c r="AB215">
        <f>(0.7*(TkA_D*DEF_D))+(R215/(MAX(R:R))*(0.3*(TkA_D*DEF_D)))</f>
        <v>1.3847360774818402</v>
      </c>
      <c r="AC215">
        <f>(0.7*(SH_D*DEF_D))+(S215/(MAX(S:S))*(0.3*(SH_D*DEF_D)))</f>
        <v>2.3594719084240001</v>
      </c>
    </row>
    <row r="216" spans="1:29" x14ac:dyDescent="0.25">
      <c r="A216" s="9">
        <v>214</v>
      </c>
      <c r="B216" s="67" t="s">
        <v>778</v>
      </c>
      <c r="C216" s="40" t="s">
        <v>451</v>
      </c>
      <c r="D216" s="40" t="s">
        <v>273</v>
      </c>
      <c r="E216" s="40" t="s">
        <v>4</v>
      </c>
      <c r="F216" s="41">
        <v>41</v>
      </c>
      <c r="G216" s="41">
        <v>7</v>
      </c>
      <c r="H216" s="41">
        <v>20</v>
      </c>
      <c r="I216" s="41">
        <v>37</v>
      </c>
      <c r="J216" s="41">
        <v>37</v>
      </c>
      <c r="K216" s="41">
        <v>5</v>
      </c>
      <c r="L216" s="41">
        <v>532</v>
      </c>
      <c r="M216" s="52">
        <v>572</v>
      </c>
      <c r="N216">
        <f>G216*82/F216</f>
        <v>14</v>
      </c>
      <c r="O216">
        <f>H216*82/F216</f>
        <v>40</v>
      </c>
      <c r="P216">
        <f>I216*82/F216</f>
        <v>74</v>
      </c>
      <c r="Q216">
        <f>J216*82/F216</f>
        <v>74</v>
      </c>
      <c r="R216">
        <f>K216*82/F216</f>
        <v>10</v>
      </c>
      <c r="S216">
        <f>L216*82/F216</f>
        <v>1064</v>
      </c>
      <c r="U216" s="10">
        <f>SUM(V216:X216)</f>
        <v>8.7671820797345994</v>
      </c>
      <c r="V216">
        <f>N216/MAX(N:N)*OFF_D</f>
        <v>1.5180722891566263</v>
      </c>
      <c r="W216">
        <f>O216/MAX(O:O)*PUN_D</f>
        <v>0.50031269543464663</v>
      </c>
      <c r="X216">
        <f>SUM(Z216:AC216)</f>
        <v>6.7487970951433258</v>
      </c>
      <c r="Y216">
        <f>X216/DEF_D*10</f>
        <v>7.4986634390481397</v>
      </c>
      <c r="Z216">
        <f>(0.7*(HIT_D*DEF_D))+(P216/(MAX(P:P))*(0.3*(HIT_D*DEF_D)))</f>
        <v>1.3806689895470383</v>
      </c>
      <c r="AA216">
        <f>(0.7*(BkS_D*DEF_D))+(Q216/(MAX(Q:Q))*(0.3*(BkS_D*DEF_D)))</f>
        <v>1.9229347634440199</v>
      </c>
      <c r="AB216">
        <f>(0.7*(TkA_D*DEF_D))+(R216/(MAX(R:R))*(0.3*(TkA_D*DEF_D)))</f>
        <v>1.3191566763125258</v>
      </c>
      <c r="AC216">
        <f>(0.7*(SH_D*DEF_D))+(S216/(MAX(S:S))*(0.3*(SH_D*DEF_D)))</f>
        <v>2.126036665839742</v>
      </c>
    </row>
    <row r="217" spans="1:29" x14ac:dyDescent="0.25">
      <c r="A217" s="9">
        <v>215</v>
      </c>
      <c r="B217" s="67" t="s">
        <v>662</v>
      </c>
      <c r="C217" s="40" t="s">
        <v>451</v>
      </c>
      <c r="D217" s="40" t="s">
        <v>273</v>
      </c>
      <c r="E217" s="40" t="s">
        <v>4</v>
      </c>
      <c r="F217" s="41">
        <v>78</v>
      </c>
      <c r="G217" s="41">
        <v>14</v>
      </c>
      <c r="H217" s="41">
        <v>10</v>
      </c>
      <c r="I217" s="41">
        <v>42</v>
      </c>
      <c r="J217" s="41">
        <v>84</v>
      </c>
      <c r="K217" s="41">
        <v>28</v>
      </c>
      <c r="L217" s="41">
        <v>4831</v>
      </c>
      <c r="M217" s="52">
        <v>1175</v>
      </c>
      <c r="N217">
        <f>G217*82/F217</f>
        <v>14.717948717948717</v>
      </c>
      <c r="O217">
        <f>H217*82/F217</f>
        <v>10.512820512820513</v>
      </c>
      <c r="P217">
        <f>I217*82/F217</f>
        <v>44.153846153846153</v>
      </c>
      <c r="Q217">
        <f>J217*82/F217</f>
        <v>88.307692307692307</v>
      </c>
      <c r="R217">
        <f>K217*82/F217</f>
        <v>29.435897435897434</v>
      </c>
      <c r="S217">
        <f>L217*82/F217</f>
        <v>5078.7435897435898</v>
      </c>
      <c r="U217" s="10">
        <f>SUM(V217:X217)</f>
        <v>8.7629108143718071</v>
      </c>
      <c r="V217">
        <f>N217/MAX(N:N)*OFF_D</f>
        <v>1.5959221501390177</v>
      </c>
      <c r="W217">
        <f>O217/MAX(O:O)*PUN_D</f>
        <v>0.13149243918474687</v>
      </c>
      <c r="X217">
        <f>SUM(Z217:AC217)</f>
        <v>7.0354962250480426</v>
      </c>
      <c r="Y217">
        <f>X217/DEF_D*10</f>
        <v>7.8172180278311583</v>
      </c>
      <c r="Z217">
        <f>(0.7*(HIT_D*DEF_D))+(P217/(MAX(P:P))*(0.3*(HIT_D*DEF_D)))</f>
        <v>1.3320000000000001</v>
      </c>
      <c r="AA217">
        <f>(0.7*(BkS_D*DEF_D))+(Q217/(MAX(Q:Q))*(0.3*(BkS_D*DEF_D)))</f>
        <v>1.9658452270620945</v>
      </c>
      <c r="AB217">
        <f>(0.7*(TkA_D*DEF_D))+(R217/(MAX(R:R))*(0.3*(TkA_D*DEF_D)))</f>
        <v>1.4341329856584095</v>
      </c>
      <c r="AC217">
        <f>(0.7*(SH_D*DEF_D))+(S217/(MAX(S:S))*(0.3*(SH_D*DEF_D)))</f>
        <v>2.3035180123275385</v>
      </c>
    </row>
    <row r="218" spans="1:29" x14ac:dyDescent="0.25">
      <c r="A218" s="9">
        <v>216</v>
      </c>
      <c r="B218" s="68" t="s">
        <v>841</v>
      </c>
      <c r="C218" s="42" t="s">
        <v>451</v>
      </c>
      <c r="D218" s="42" t="s">
        <v>273</v>
      </c>
      <c r="E218" s="42" t="s">
        <v>4</v>
      </c>
      <c r="F218" s="43">
        <v>24</v>
      </c>
      <c r="G218" s="43">
        <v>4</v>
      </c>
      <c r="H218" s="43">
        <v>6</v>
      </c>
      <c r="I218" s="43">
        <v>17</v>
      </c>
      <c r="J218" s="43">
        <v>21</v>
      </c>
      <c r="K218" s="43">
        <v>6</v>
      </c>
      <c r="L218" s="43">
        <v>1895</v>
      </c>
      <c r="M218" s="53">
        <v>396</v>
      </c>
      <c r="N218">
        <f>G218*82/F218</f>
        <v>13.666666666666666</v>
      </c>
      <c r="O218">
        <f>H218*82/F218</f>
        <v>20.5</v>
      </c>
      <c r="P218">
        <f>I218*82/F218</f>
        <v>58.083333333333336</v>
      </c>
      <c r="Q218">
        <f>J218*82/F218</f>
        <v>71.75</v>
      </c>
      <c r="R218">
        <f>K218*82/F218</f>
        <v>20.5</v>
      </c>
      <c r="S218">
        <f>L218*82/F218</f>
        <v>6474.583333333333</v>
      </c>
      <c r="U218" s="10">
        <f>SUM(V218:X218)</f>
        <v>8.7557346344243303</v>
      </c>
      <c r="V218">
        <f>N218/MAX(N:N)*OFF_D</f>
        <v>1.4819277108433735</v>
      </c>
      <c r="W218">
        <f>O218/MAX(O:O)*PUN_D</f>
        <v>0.25641025641025639</v>
      </c>
      <c r="X218">
        <f>SUM(Z218:AC218)</f>
        <v>7.0173966671707007</v>
      </c>
      <c r="Y218">
        <f>X218/DEF_D*10</f>
        <v>7.7971074079674452</v>
      </c>
      <c r="Z218">
        <f>(0.7*(HIT_D*DEF_D))+(P218/(MAX(P:P))*(0.3*(HIT_D*DEF_D)))</f>
        <v>1.3547142857142858</v>
      </c>
      <c r="AA218">
        <f>(0.7*(BkS_D*DEF_D))+(Q218/(MAX(Q:Q))*(0.3*(BkS_D*DEF_D)))</f>
        <v>1.9161867469879519</v>
      </c>
      <c r="AB218">
        <f>(0.7*(TkA_D*DEF_D))+(R218/(MAX(R:R))*(0.3*(TkA_D*DEF_D)))</f>
        <v>1.3812711864406779</v>
      </c>
      <c r="AC218">
        <f>(0.7*(SH_D*DEF_D))+(S218/(MAX(S:S))*(0.3*(SH_D*DEF_D)))</f>
        <v>2.3652244480277851</v>
      </c>
    </row>
    <row r="219" spans="1:29" x14ac:dyDescent="0.25">
      <c r="A219" s="9">
        <v>217</v>
      </c>
      <c r="B219" s="67" t="s">
        <v>795</v>
      </c>
      <c r="C219" s="40" t="s">
        <v>451</v>
      </c>
      <c r="D219" s="40" t="s">
        <v>273</v>
      </c>
      <c r="E219" s="40" t="s">
        <v>4</v>
      </c>
      <c r="F219" s="41">
        <v>38</v>
      </c>
      <c r="G219" s="41">
        <v>6</v>
      </c>
      <c r="H219" s="41">
        <v>13</v>
      </c>
      <c r="I219" s="41">
        <v>44</v>
      </c>
      <c r="J219" s="41">
        <v>36</v>
      </c>
      <c r="K219" s="41">
        <v>5</v>
      </c>
      <c r="L219" s="41">
        <v>2613</v>
      </c>
      <c r="M219" s="52">
        <v>586</v>
      </c>
      <c r="N219">
        <f>G219*82/F219</f>
        <v>12.947368421052632</v>
      </c>
      <c r="O219">
        <f>H219*82/F219</f>
        <v>28.05263157894737</v>
      </c>
      <c r="P219">
        <f>I219*82/F219</f>
        <v>94.94736842105263</v>
      </c>
      <c r="Q219">
        <f>J219*82/F219</f>
        <v>77.684210526315795</v>
      </c>
      <c r="R219">
        <f>K219*82/F219</f>
        <v>10.789473684210526</v>
      </c>
      <c r="S219">
        <f>L219*82/F219</f>
        <v>5638.5789473684208</v>
      </c>
      <c r="U219" s="10">
        <f>SUM(V219:X219)</f>
        <v>8.7557137373672234</v>
      </c>
      <c r="V219">
        <f>N219/MAX(N:N)*OFF_D</f>
        <v>1.4039315155358276</v>
      </c>
      <c r="W219">
        <f>O219/MAX(O:O)*PUN_D</f>
        <v>0.35087719298245612</v>
      </c>
      <c r="X219">
        <f>SUM(Z219:AC219)</f>
        <v>7.0009050288489405</v>
      </c>
      <c r="Y219">
        <f>X219/DEF_D*10</f>
        <v>7.7787833653877119</v>
      </c>
      <c r="Z219">
        <f>(0.7*(HIT_D*DEF_D))+(P219/(MAX(P:P))*(0.3*(HIT_D*DEF_D)))</f>
        <v>1.414827067669173</v>
      </c>
      <c r="AA219">
        <f>(0.7*(BkS_D*DEF_D))+(Q219/(MAX(Q:Q))*(0.3*(BkS_D*DEF_D)))</f>
        <v>1.933984147114775</v>
      </c>
      <c r="AB219">
        <f>(0.7*(TkA_D*DEF_D))+(R219/(MAX(R:R))*(0.3*(TkA_D*DEF_D)))</f>
        <v>1.3238269402319358</v>
      </c>
      <c r="AC219">
        <f>(0.7*(SH_D*DEF_D))+(S219/(MAX(S:S))*(0.3*(SH_D*DEF_D)))</f>
        <v>2.3282668738330572</v>
      </c>
    </row>
    <row r="220" spans="1:29" x14ac:dyDescent="0.25">
      <c r="A220" s="9">
        <v>218</v>
      </c>
      <c r="B220" s="67" t="s">
        <v>799</v>
      </c>
      <c r="C220" s="40" t="s">
        <v>451</v>
      </c>
      <c r="D220" s="40" t="s">
        <v>273</v>
      </c>
      <c r="E220" s="40" t="s">
        <v>4</v>
      </c>
      <c r="F220" s="41">
        <v>38</v>
      </c>
      <c r="G220" s="41">
        <v>6</v>
      </c>
      <c r="H220" s="41">
        <v>6</v>
      </c>
      <c r="I220" s="41">
        <v>33</v>
      </c>
      <c r="J220" s="41">
        <v>35</v>
      </c>
      <c r="K220" s="41">
        <v>9</v>
      </c>
      <c r="L220" s="41">
        <v>4295</v>
      </c>
      <c r="M220" s="52">
        <v>707</v>
      </c>
      <c r="N220">
        <f>G220*82/F220</f>
        <v>12.947368421052632</v>
      </c>
      <c r="O220">
        <f>H220*82/F220</f>
        <v>12.947368421052632</v>
      </c>
      <c r="P220">
        <f>I220*82/F220</f>
        <v>71.21052631578948</v>
      </c>
      <c r="Q220">
        <f>J220*82/F220</f>
        <v>75.526315789473685</v>
      </c>
      <c r="R220">
        <f>K220*82/F220</f>
        <v>19.421052631578949</v>
      </c>
      <c r="S220">
        <f>L220*82/F220</f>
        <v>9268.1578947368416</v>
      </c>
      <c r="U220" s="10">
        <f>SUM(V220:X220)</f>
        <v>8.7331170895124313</v>
      </c>
      <c r="V220">
        <f>N220/MAX(N:N)*OFF_D</f>
        <v>1.4039315155358276</v>
      </c>
      <c r="W220">
        <f>O220/MAX(O:O)*PUN_D</f>
        <v>0.16194331983805668</v>
      </c>
      <c r="X220">
        <f>SUM(Z220:AC220)</f>
        <v>7.1672422541385465</v>
      </c>
      <c r="Y220">
        <f>X220/DEF_D*10</f>
        <v>7.9636025045983851</v>
      </c>
      <c r="Z220">
        <f>(0.7*(HIT_D*DEF_D))+(P220/(MAX(P:P))*(0.3*(HIT_D*DEF_D)))</f>
        <v>1.3761203007518796</v>
      </c>
      <c r="AA220">
        <f>(0.7*(BkS_D*DEF_D))+(Q220/(MAX(Q:Q))*(0.3*(BkS_D*DEF_D)))</f>
        <v>1.9275123652504758</v>
      </c>
      <c r="AB220">
        <f>(0.7*(TkA_D*DEF_D))+(R220/(MAX(R:R))*(0.3*(TkA_D*DEF_D)))</f>
        <v>1.3748884924174845</v>
      </c>
      <c r="AC220">
        <f>(0.7*(SH_D*DEF_D))+(S220/(MAX(S:S))*(0.3*(SH_D*DEF_D)))</f>
        <v>2.4887210957187067</v>
      </c>
    </row>
    <row r="221" spans="1:29" x14ac:dyDescent="0.25">
      <c r="A221" s="9">
        <v>219</v>
      </c>
      <c r="B221" s="67" t="s">
        <v>823</v>
      </c>
      <c r="C221" s="40" t="s">
        <v>451</v>
      </c>
      <c r="D221" s="40" t="s">
        <v>273</v>
      </c>
      <c r="E221" s="40" t="s">
        <v>4</v>
      </c>
      <c r="F221" s="41">
        <v>25</v>
      </c>
      <c r="G221" s="41">
        <v>5</v>
      </c>
      <c r="H221" s="41">
        <v>6</v>
      </c>
      <c r="I221" s="41">
        <v>16</v>
      </c>
      <c r="J221" s="41">
        <v>21</v>
      </c>
      <c r="K221" s="41">
        <v>4</v>
      </c>
      <c r="L221" s="41">
        <v>34</v>
      </c>
      <c r="M221" s="52">
        <v>337</v>
      </c>
      <c r="N221">
        <f>G221*82/F221</f>
        <v>16.399999999999999</v>
      </c>
      <c r="O221">
        <f>H221*82/F221</f>
        <v>19.68</v>
      </c>
      <c r="P221">
        <f>I221*82/F221</f>
        <v>52.48</v>
      </c>
      <c r="Q221">
        <f>J221*82/F221</f>
        <v>68.88</v>
      </c>
      <c r="R221">
        <f>K221*82/F221</f>
        <v>13.12</v>
      </c>
      <c r="S221">
        <f>L221*82/F221</f>
        <v>111.52</v>
      </c>
      <c r="U221" s="10">
        <f>SUM(V221:X221)</f>
        <v>8.6991670868881368</v>
      </c>
      <c r="V221">
        <f>N221/MAX(N:N)*OFF_D</f>
        <v>1.778313253012048</v>
      </c>
      <c r="W221">
        <f>O221/MAX(O:O)*PUN_D</f>
        <v>0.24615384615384614</v>
      </c>
      <c r="X221">
        <f>SUM(Z221:AC221)</f>
        <v>6.6746999877222422</v>
      </c>
      <c r="Y221">
        <f>X221/DEF_D*10</f>
        <v>7.4163333196913808</v>
      </c>
      <c r="Z221">
        <f>(0.7*(HIT_D*DEF_D))+(P221/(MAX(P:P))*(0.3*(HIT_D*DEF_D)))</f>
        <v>1.3455771428571428</v>
      </c>
      <c r="AA221">
        <f>(0.7*(BkS_D*DEF_D))+(Q221/(MAX(Q:Q))*(0.3*(BkS_D*DEF_D)))</f>
        <v>1.9075792771084337</v>
      </c>
      <c r="AB221">
        <f>(0.7*(TkA_D*DEF_D))+(R221/(MAX(R:R))*(0.3*(TkA_D*DEF_D)))</f>
        <v>1.337613559322034</v>
      </c>
      <c r="AC221">
        <f>(0.7*(SH_D*DEF_D))+(S221/(MAX(S:S))*(0.3*(SH_D*DEF_D)))</f>
        <v>2.0839300084346317</v>
      </c>
    </row>
    <row r="222" spans="1:29" x14ac:dyDescent="0.25">
      <c r="A222" s="9">
        <v>220</v>
      </c>
      <c r="B222" s="67" t="s">
        <v>726</v>
      </c>
      <c r="C222" s="40" t="s">
        <v>451</v>
      </c>
      <c r="D222" s="40" t="s">
        <v>273</v>
      </c>
      <c r="E222" s="40" t="s">
        <v>4</v>
      </c>
      <c r="F222" s="41">
        <v>45</v>
      </c>
      <c r="G222" s="41">
        <v>10</v>
      </c>
      <c r="H222" s="41">
        <v>4</v>
      </c>
      <c r="I222" s="41">
        <v>18</v>
      </c>
      <c r="J222" s="41">
        <v>28</v>
      </c>
      <c r="K222" s="41">
        <v>10</v>
      </c>
      <c r="L222" s="41">
        <v>65</v>
      </c>
      <c r="M222" s="52">
        <v>611</v>
      </c>
      <c r="N222">
        <f>G222*82/F222</f>
        <v>18.222222222222221</v>
      </c>
      <c r="O222">
        <f>H222*82/F222</f>
        <v>7.2888888888888888</v>
      </c>
      <c r="P222">
        <f>I222*82/F222</f>
        <v>32.799999999999997</v>
      </c>
      <c r="Q222">
        <f>J222*82/F222</f>
        <v>51.022222222222226</v>
      </c>
      <c r="R222">
        <f>K222*82/F222</f>
        <v>18.222222222222221</v>
      </c>
      <c r="S222">
        <f>L222*82/F222</f>
        <v>118.44444444444444</v>
      </c>
      <c r="U222" s="10">
        <f>SUM(V222:X222)</f>
        <v>8.6866118368975798</v>
      </c>
      <c r="V222">
        <f>N222/MAX(N:N)*OFF_D</f>
        <v>1.9759036144578312</v>
      </c>
      <c r="W222">
        <f>O222/MAX(O:O)*PUN_D</f>
        <v>9.1168091168091159E-2</v>
      </c>
      <c r="X222">
        <f>SUM(Z222:AC222)</f>
        <v>6.6195401312716564</v>
      </c>
      <c r="Y222">
        <f>X222/DEF_D*10</f>
        <v>7.3550445903018407</v>
      </c>
      <c r="Z222">
        <f>(0.7*(HIT_D*DEF_D))+(P222/(MAX(P:P))*(0.3*(HIT_D*DEF_D)))</f>
        <v>1.3134857142857144</v>
      </c>
      <c r="AA222">
        <f>(0.7*(BkS_D*DEF_D))+(Q222/(MAX(Q:Q))*(0.3*(BkS_D*DEF_D)))</f>
        <v>1.8540216867469881</v>
      </c>
      <c r="AB222">
        <f>(0.7*(TkA_D*DEF_D))+(R222/(MAX(R:R))*(0.3*(TkA_D*DEF_D)))</f>
        <v>1.3677966101694916</v>
      </c>
      <c r="AC222">
        <f>(0.7*(SH_D*DEF_D))+(S222/(MAX(S:S))*(0.3*(SH_D*DEF_D)))</f>
        <v>2.0842361200694617</v>
      </c>
    </row>
    <row r="223" spans="1:29" x14ac:dyDescent="0.25">
      <c r="A223" s="9">
        <v>221</v>
      </c>
      <c r="B223" s="67" t="s">
        <v>776</v>
      </c>
      <c r="C223" s="40" t="s">
        <v>451</v>
      </c>
      <c r="D223" s="40" t="s">
        <v>273</v>
      </c>
      <c r="E223" s="40" t="s">
        <v>4</v>
      </c>
      <c r="F223" s="41">
        <v>80</v>
      </c>
      <c r="G223" s="41">
        <v>7</v>
      </c>
      <c r="H223" s="41">
        <v>41</v>
      </c>
      <c r="I223" s="41">
        <v>144</v>
      </c>
      <c r="J223" s="41">
        <v>118</v>
      </c>
      <c r="K223" s="41">
        <v>14</v>
      </c>
      <c r="L223" s="41">
        <v>8459</v>
      </c>
      <c r="M223" s="52">
        <v>1370</v>
      </c>
      <c r="N223">
        <f>G223*82/F223</f>
        <v>7.1749999999999998</v>
      </c>
      <c r="O223">
        <f>H223*82/F223</f>
        <v>42.024999999999999</v>
      </c>
      <c r="P223">
        <f>I223*82/F223</f>
        <v>147.6</v>
      </c>
      <c r="Q223">
        <f>J223*82/F223</f>
        <v>120.95</v>
      </c>
      <c r="R223">
        <f>K223*82/F223</f>
        <v>14.35</v>
      </c>
      <c r="S223">
        <f>L223*82/F223</f>
        <v>8670.4750000000004</v>
      </c>
      <c r="U223" s="10">
        <f>SUM(V223:X223)</f>
        <v>8.6752710853990642</v>
      </c>
      <c r="V223">
        <f>N223/MAX(N:N)*OFF_D</f>
        <v>0.77801204819277114</v>
      </c>
      <c r="W223">
        <f>O223/MAX(O:O)*PUN_D</f>
        <v>0.52564102564102555</v>
      </c>
      <c r="X223">
        <f>SUM(Z223:AC223)</f>
        <v>7.3716180115652676</v>
      </c>
      <c r="Y223">
        <f>X223/DEF_D*10</f>
        <v>8.1906866795169648</v>
      </c>
      <c r="Z223">
        <f>(0.7*(HIT_D*DEF_D))+(P223/(MAX(P:P))*(0.3*(HIT_D*DEF_D)))</f>
        <v>1.5006857142857144</v>
      </c>
      <c r="AA223">
        <f>(0.7*(BkS_D*DEF_D))+(Q223/(MAX(Q:Q))*(0.3*(BkS_D*DEF_D)))</f>
        <v>2.0637433734939759</v>
      </c>
      <c r="AB223">
        <f>(0.7*(TkA_D*DEF_D))+(R223/(MAX(R:R))*(0.3*(TkA_D*DEF_D)))</f>
        <v>1.3448898305084747</v>
      </c>
      <c r="AC223">
        <f>(0.7*(SH_D*DEF_D))+(S223/(MAX(S:S))*(0.3*(SH_D*DEF_D)))</f>
        <v>2.4622990932771027</v>
      </c>
    </row>
    <row r="224" spans="1:29" x14ac:dyDescent="0.25">
      <c r="A224" s="9">
        <v>222</v>
      </c>
      <c r="B224" s="68" t="s">
        <v>794</v>
      </c>
      <c r="C224" s="42" t="s">
        <v>451</v>
      </c>
      <c r="D224" s="42" t="s">
        <v>273</v>
      </c>
      <c r="E224" s="42" t="s">
        <v>4</v>
      </c>
      <c r="F224" s="43">
        <v>67</v>
      </c>
      <c r="G224" s="43">
        <v>6</v>
      </c>
      <c r="H224" s="43">
        <v>53</v>
      </c>
      <c r="I224" s="43">
        <v>128</v>
      </c>
      <c r="J224" s="43">
        <v>79</v>
      </c>
      <c r="K224" s="43">
        <v>6</v>
      </c>
      <c r="L224" s="43">
        <v>2987</v>
      </c>
      <c r="M224" s="53">
        <v>1005</v>
      </c>
      <c r="N224">
        <f>G224*82/F224</f>
        <v>7.3432835820895521</v>
      </c>
      <c r="O224">
        <f>H224*82/F224</f>
        <v>64.865671641791039</v>
      </c>
      <c r="P224">
        <f>I224*82/F224</f>
        <v>156.65671641791045</v>
      </c>
      <c r="Q224">
        <f>J224*82/F224</f>
        <v>96.68656716417911</v>
      </c>
      <c r="R224">
        <f>K224*82/F224</f>
        <v>7.3432835820895521</v>
      </c>
      <c r="S224">
        <f>L224*82/F224</f>
        <v>3655.7313432835822</v>
      </c>
      <c r="U224" s="10">
        <f>SUM(V224:X224)</f>
        <v>8.6580670399574196</v>
      </c>
      <c r="V224">
        <f>N224/MAX(N:N)*OFF_D</f>
        <v>0.79625966552778271</v>
      </c>
      <c r="W224">
        <f>O224/MAX(O:O)*PUN_D</f>
        <v>0.81132797550707991</v>
      </c>
      <c r="X224">
        <f>SUM(Z224:AC224)</f>
        <v>7.0504793989225565</v>
      </c>
      <c r="Y224">
        <f>X224/DEF_D*10</f>
        <v>7.8338659988028407</v>
      </c>
      <c r="Z224">
        <f>(0.7*(HIT_D*DEF_D))+(P224/(MAX(P:P))*(0.3*(HIT_D*DEF_D)))</f>
        <v>1.515454157782516</v>
      </c>
      <c r="AA224">
        <f>(0.7*(BkS_D*DEF_D))+(Q224/(MAX(Q:Q))*(0.3*(BkS_D*DEF_D)))</f>
        <v>1.9909744650242762</v>
      </c>
      <c r="AB224">
        <f>(0.7*(TkA_D*DEF_D))+(R224/(MAX(R:R))*(0.3*(TkA_D*DEF_D)))</f>
        <v>1.3034404249936757</v>
      </c>
      <c r="AC224">
        <f>(0.7*(SH_D*DEF_D))+(S224/(MAX(S:S))*(0.3*(SH_D*DEF_D)))</f>
        <v>2.2406103511220876</v>
      </c>
    </row>
    <row r="225" spans="1:29" x14ac:dyDescent="0.25">
      <c r="A225" s="9">
        <v>223</v>
      </c>
      <c r="B225" s="67" t="s">
        <v>318</v>
      </c>
      <c r="C225" s="40" t="s">
        <v>41</v>
      </c>
      <c r="D225" s="40" t="s">
        <v>273</v>
      </c>
      <c r="E225" s="40" t="s">
        <v>4</v>
      </c>
      <c r="F225" s="41">
        <v>71</v>
      </c>
      <c r="G225" s="41">
        <v>13</v>
      </c>
      <c r="H225" s="41">
        <v>6</v>
      </c>
      <c r="I225" s="41">
        <v>21</v>
      </c>
      <c r="J225" s="41">
        <v>95</v>
      </c>
      <c r="K225" s="41">
        <v>10</v>
      </c>
      <c r="L225" s="41">
        <v>3772</v>
      </c>
      <c r="M225" s="52">
        <v>1262</v>
      </c>
      <c r="N225">
        <f>G225*82/F225</f>
        <v>15.014084507042254</v>
      </c>
      <c r="O225">
        <f>H225*82/F225</f>
        <v>6.929577464788732</v>
      </c>
      <c r="P225">
        <f>I225*82/F225</f>
        <v>24.253521126760564</v>
      </c>
      <c r="Q225">
        <f>J225*82/F225</f>
        <v>109.71830985915493</v>
      </c>
      <c r="R225">
        <f>K225*82/F225</f>
        <v>11.549295774647888</v>
      </c>
      <c r="S225">
        <f>L225*82/F225</f>
        <v>4356.3943661971834</v>
      </c>
      <c r="U225" s="10">
        <f>SUM(V225:X225)</f>
        <v>8.6442212814236026</v>
      </c>
      <c r="V225">
        <f>N225/MAX(N:N)*OFF_D</f>
        <v>1.6280332597997624</v>
      </c>
      <c r="W225">
        <f>O225/MAX(O:O)*PUN_D</f>
        <v>8.6673889490790898E-2</v>
      </c>
      <c r="X225">
        <f>SUM(Z225:AC225)</f>
        <v>6.9295141321330487</v>
      </c>
      <c r="Y225">
        <f>X225/DEF_D*10</f>
        <v>7.6994601468144985</v>
      </c>
      <c r="Z225">
        <f>(0.7*(HIT_D*DEF_D))+(P225/(MAX(P:P))*(0.3*(HIT_D*DEF_D)))</f>
        <v>1.299549295774648</v>
      </c>
      <c r="AA225">
        <f>(0.7*(BkS_D*DEF_D))+(Q225/(MAX(Q:Q))*(0.3*(BkS_D*DEF_D)))</f>
        <v>2.0300582046495843</v>
      </c>
      <c r="AB225">
        <f>(0.7*(TkA_D*DEF_D))+(R225/(MAX(R:R))*(0.3*(TkA_D*DEF_D)))</f>
        <v>1.3283217951778468</v>
      </c>
      <c r="AC225">
        <f>(0.7*(SH_D*DEF_D))+(S225/(MAX(S:S))*(0.3*(SH_D*DEF_D)))</f>
        <v>2.2715848365309697</v>
      </c>
    </row>
    <row r="226" spans="1:29" x14ac:dyDescent="0.25">
      <c r="A226" s="9">
        <v>224</v>
      </c>
      <c r="B226" s="68" t="s">
        <v>779</v>
      </c>
      <c r="C226" s="42" t="s">
        <v>451</v>
      </c>
      <c r="D226" s="42" t="s">
        <v>273</v>
      </c>
      <c r="E226" s="42" t="s">
        <v>4</v>
      </c>
      <c r="F226" s="43">
        <v>44</v>
      </c>
      <c r="G226" s="43">
        <v>7</v>
      </c>
      <c r="H226" s="43">
        <v>15</v>
      </c>
      <c r="I226" s="43">
        <v>43</v>
      </c>
      <c r="J226" s="43">
        <v>39</v>
      </c>
      <c r="K226" s="43">
        <v>11</v>
      </c>
      <c r="L226" s="43">
        <v>660</v>
      </c>
      <c r="M226" s="53">
        <v>562</v>
      </c>
      <c r="N226">
        <f>G226*82/F226</f>
        <v>13.045454545454545</v>
      </c>
      <c r="O226">
        <f>H226*82/F226</f>
        <v>27.954545454545453</v>
      </c>
      <c r="P226">
        <f>I226*82/F226</f>
        <v>80.13636363636364</v>
      </c>
      <c r="Q226">
        <f>J226*82/F226</f>
        <v>72.681818181818187</v>
      </c>
      <c r="R226">
        <f>K226*82/F226</f>
        <v>20.5</v>
      </c>
      <c r="S226">
        <f>L226*82/F226</f>
        <v>1230</v>
      </c>
      <c r="U226" s="10">
        <f>SUM(V226:X226)</f>
        <v>8.5885206942115886</v>
      </c>
      <c r="V226">
        <f>N226/MAX(N:N)*OFF_D</f>
        <v>1.4145673603504929</v>
      </c>
      <c r="W226">
        <f>O226/MAX(O:O)*PUN_D</f>
        <v>0.34965034965034963</v>
      </c>
      <c r="X226">
        <f>SUM(Z226:AC226)</f>
        <v>6.8243029842107452</v>
      </c>
      <c r="Y226">
        <f>X226/DEF_D*10</f>
        <v>7.582558871345273</v>
      </c>
      <c r="Z226">
        <f>(0.7*(HIT_D*DEF_D))+(P226/(MAX(P:P))*(0.3*(HIT_D*DEF_D)))</f>
        <v>1.3906753246753247</v>
      </c>
      <c r="AA226">
        <f>(0.7*(BkS_D*DEF_D))+(Q226/(MAX(Q:Q))*(0.3*(BkS_D*DEF_D)))</f>
        <v>1.9189813800657174</v>
      </c>
      <c r="AB226">
        <f>(0.7*(TkA_D*DEF_D))+(R226/(MAX(R:R))*(0.3*(TkA_D*DEF_D)))</f>
        <v>1.3812711864406779</v>
      </c>
      <c r="AC226">
        <f>(0.7*(SH_D*DEF_D))+(S226/(MAX(S:S))*(0.3*(SH_D*DEF_D)))</f>
        <v>2.1333750930290254</v>
      </c>
    </row>
    <row r="227" spans="1:29" x14ac:dyDescent="0.25">
      <c r="A227" s="9">
        <v>225</v>
      </c>
      <c r="B227" s="67" t="s">
        <v>837</v>
      </c>
      <c r="C227" s="40" t="s">
        <v>451</v>
      </c>
      <c r="D227" s="40" t="s">
        <v>273</v>
      </c>
      <c r="E227" s="40" t="s">
        <v>4</v>
      </c>
      <c r="F227" s="41">
        <v>26</v>
      </c>
      <c r="G227" s="41">
        <v>4</v>
      </c>
      <c r="H227" s="41">
        <v>8</v>
      </c>
      <c r="I227" s="41">
        <v>47</v>
      </c>
      <c r="J227" s="41">
        <v>18</v>
      </c>
      <c r="K227" s="41">
        <v>6</v>
      </c>
      <c r="L227" s="41">
        <v>181</v>
      </c>
      <c r="M227" s="52">
        <v>417</v>
      </c>
      <c r="N227">
        <f>G227*82/F227</f>
        <v>12.615384615384615</v>
      </c>
      <c r="O227">
        <f>H227*82/F227</f>
        <v>25.23076923076923</v>
      </c>
      <c r="P227">
        <f>I227*82/F227</f>
        <v>148.23076923076923</v>
      </c>
      <c r="Q227">
        <f>J227*82/F227</f>
        <v>56.769230769230766</v>
      </c>
      <c r="R227">
        <f>K227*82/F227</f>
        <v>18.923076923076923</v>
      </c>
      <c r="S227">
        <f>L227*82/F227</f>
        <v>570.84615384615381</v>
      </c>
      <c r="U227" s="10">
        <f>SUM(V227:X227)</f>
        <v>8.5326653110095307</v>
      </c>
      <c r="V227">
        <f>N227/MAX(N:N)*OFF_D</f>
        <v>1.3679332715477293</v>
      </c>
      <c r="W227">
        <f>O227/MAX(O:O)*PUN_D</f>
        <v>0.31558185404339251</v>
      </c>
      <c r="X227">
        <f>SUM(Z227:AC227)</f>
        <v>6.8491501854184094</v>
      </c>
      <c r="Y227">
        <f>X227/DEF_D*10</f>
        <v>7.6101668726871221</v>
      </c>
      <c r="Z227">
        <f>(0.7*(HIT_D*DEF_D))+(P227/(MAX(P:P))*(0.3*(HIT_D*DEF_D)))</f>
        <v>1.5017142857142858</v>
      </c>
      <c r="AA227">
        <f>(0.7*(BkS_D*DEF_D))+(Q227/(MAX(Q:Q))*(0.3*(BkS_D*DEF_D)))</f>
        <v>1.8712576459684893</v>
      </c>
      <c r="AB227">
        <f>(0.7*(TkA_D*DEF_D))+(R227/(MAX(R:R))*(0.3*(TkA_D*DEF_D)))</f>
        <v>1.3719426336375489</v>
      </c>
      <c r="AC227">
        <f>(0.7*(SH_D*DEF_D))+(S227/(MAX(S:S))*(0.3*(SH_D*DEF_D)))</f>
        <v>2.1042356200980863</v>
      </c>
    </row>
    <row r="228" spans="1:29" x14ac:dyDescent="0.25">
      <c r="A228" s="9">
        <v>226</v>
      </c>
      <c r="B228" s="68" t="s">
        <v>812</v>
      </c>
      <c r="C228" s="42" t="s">
        <v>451</v>
      </c>
      <c r="D228" s="42" t="s">
        <v>273</v>
      </c>
      <c r="E228" s="42" t="s">
        <v>4</v>
      </c>
      <c r="F228" s="43">
        <v>37</v>
      </c>
      <c r="G228" s="43">
        <v>5</v>
      </c>
      <c r="H228" s="43">
        <v>10</v>
      </c>
      <c r="I228" s="43">
        <v>86</v>
      </c>
      <c r="J228" s="43">
        <v>38</v>
      </c>
      <c r="K228" s="43">
        <v>13</v>
      </c>
      <c r="L228" s="43">
        <v>163</v>
      </c>
      <c r="M228" s="53">
        <v>617</v>
      </c>
      <c r="N228">
        <f>G228*82/F228</f>
        <v>11.081081081081081</v>
      </c>
      <c r="O228">
        <f>H228*82/F228</f>
        <v>22.162162162162161</v>
      </c>
      <c r="P228">
        <f>I228*82/F228</f>
        <v>190.59459459459458</v>
      </c>
      <c r="Q228">
        <f>J228*82/F228</f>
        <v>84.21621621621621</v>
      </c>
      <c r="R228">
        <f>K228*82/F228</f>
        <v>28.810810810810811</v>
      </c>
      <c r="S228">
        <f>L228*82/F228</f>
        <v>361.24324324324323</v>
      </c>
      <c r="U228" s="10">
        <f>SUM(V228:X228)</f>
        <v>8.52853786137889</v>
      </c>
      <c r="V228">
        <f>N228/MAX(N:N)*OFF_D</f>
        <v>1.2015630087919242</v>
      </c>
      <c r="W228">
        <f>O228/MAX(O:O)*PUN_D</f>
        <v>0.27720027720027718</v>
      </c>
      <c r="X228">
        <f>SUM(Z228:AC228)</f>
        <v>7.0497745753866878</v>
      </c>
      <c r="Y228">
        <f>X228/DEF_D*10</f>
        <v>7.8330828615407642</v>
      </c>
      <c r="Z228">
        <f>(0.7*(HIT_D*DEF_D))+(P228/(MAX(P:P))*(0.3*(HIT_D*DEF_D)))</f>
        <v>1.5707953667953669</v>
      </c>
      <c r="AA228">
        <f>(0.7*(BkS_D*DEF_D))+(Q228/(MAX(Q:Q))*(0.3*(BkS_D*DEF_D)))</f>
        <v>1.9535744057310322</v>
      </c>
      <c r="AB228">
        <f>(0.7*(TkA_D*DEF_D))+(R228/(MAX(R:R))*(0.3*(TkA_D*DEF_D)))</f>
        <v>1.4304351809436555</v>
      </c>
      <c r="AC228">
        <f>(0.7*(SH_D*DEF_D))+(S228/(MAX(S:S))*(0.3*(SH_D*DEF_D)))</f>
        <v>2.0949696219166327</v>
      </c>
    </row>
    <row r="229" spans="1:29" x14ac:dyDescent="0.25">
      <c r="A229" s="9">
        <v>227</v>
      </c>
      <c r="B229" s="67" t="s">
        <v>842</v>
      </c>
      <c r="C229" s="40" t="s">
        <v>451</v>
      </c>
      <c r="D229" s="40" t="s">
        <v>273</v>
      </c>
      <c r="E229" s="40" t="s">
        <v>4</v>
      </c>
      <c r="F229" s="41">
        <v>41</v>
      </c>
      <c r="G229" s="41">
        <v>4</v>
      </c>
      <c r="H229" s="41">
        <v>13</v>
      </c>
      <c r="I229" s="41">
        <v>150</v>
      </c>
      <c r="J229" s="41">
        <v>61</v>
      </c>
      <c r="K229" s="41">
        <v>6</v>
      </c>
      <c r="L229" s="41">
        <v>593</v>
      </c>
      <c r="M229" s="52">
        <v>563</v>
      </c>
      <c r="N229">
        <f>G229*82/F229</f>
        <v>8</v>
      </c>
      <c r="O229">
        <f>H229*82/F229</f>
        <v>26</v>
      </c>
      <c r="P229">
        <f>I229*82/F229</f>
        <v>300</v>
      </c>
      <c r="Q229">
        <f>J229*82/F229</f>
        <v>122</v>
      </c>
      <c r="R229">
        <f>K229*82/F229</f>
        <v>12</v>
      </c>
      <c r="S229">
        <f>L229*82/F229</f>
        <v>1186</v>
      </c>
      <c r="U229" s="10">
        <f>SUM(V229:X229)</f>
        <v>8.4711821649874786</v>
      </c>
      <c r="V229">
        <f>N229/MAX(N:N)*OFF_D</f>
        <v>0.86746987951807231</v>
      </c>
      <c r="W229">
        <f>O229/MAX(O:O)*PUN_D</f>
        <v>0.32520325203252032</v>
      </c>
      <c r="X229">
        <f>SUM(Z229:AC229)</f>
        <v>7.2785090334368867</v>
      </c>
      <c r="Y229">
        <f>X229/DEF_D*10</f>
        <v>8.0872322593743178</v>
      </c>
      <c r="Z229">
        <f>(0.7*(HIT_D*DEF_D))+(P229/(MAX(P:P))*(0.3*(HIT_D*DEF_D)))</f>
        <v>1.749198606271777</v>
      </c>
      <c r="AA229">
        <f>(0.7*(BkS_D*DEF_D))+(Q229/(MAX(Q:Q))*(0.3*(BkS_D*DEF_D)))</f>
        <v>2.0668924478401411</v>
      </c>
      <c r="AB229">
        <f>(0.7*(TkA_D*DEF_D))+(R229/(MAX(R:R))*(0.3*(TkA_D*DEF_D)))</f>
        <v>1.330988011575031</v>
      </c>
      <c r="AC229">
        <f>(0.7*(SH_D*DEF_D))+(S229/(MAX(S:S))*(0.3*(SH_D*DEF_D)))</f>
        <v>2.1314299677499382</v>
      </c>
    </row>
    <row r="230" spans="1:29" x14ac:dyDescent="0.25">
      <c r="A230" s="9">
        <v>228</v>
      </c>
      <c r="B230" s="68" t="s">
        <v>836</v>
      </c>
      <c r="C230" s="42" t="s">
        <v>451</v>
      </c>
      <c r="D230" s="42" t="s">
        <v>273</v>
      </c>
      <c r="E230" s="42" t="s">
        <v>4</v>
      </c>
      <c r="F230" s="43">
        <v>39</v>
      </c>
      <c r="G230" s="43">
        <v>4</v>
      </c>
      <c r="H230" s="43">
        <v>16</v>
      </c>
      <c r="I230" s="43">
        <v>80</v>
      </c>
      <c r="J230" s="43">
        <v>43</v>
      </c>
      <c r="K230" s="43">
        <v>9</v>
      </c>
      <c r="L230" s="43">
        <v>1900</v>
      </c>
      <c r="M230" s="53">
        <v>650</v>
      </c>
      <c r="N230">
        <f>G230*82/F230</f>
        <v>8.4102564102564106</v>
      </c>
      <c r="O230">
        <f>H230*82/F230</f>
        <v>33.641025641025642</v>
      </c>
      <c r="P230">
        <f>I230*82/F230</f>
        <v>168.2051282051282</v>
      </c>
      <c r="Q230">
        <f>J230*82/F230</f>
        <v>90.410256410256409</v>
      </c>
      <c r="R230">
        <f>K230*82/F230</f>
        <v>18.923076923076923</v>
      </c>
      <c r="S230">
        <f>L230*82/F230</f>
        <v>3994.8717948717949</v>
      </c>
      <c r="U230" s="10">
        <f>SUM(V230:X230)</f>
        <v>8.4667135997293901</v>
      </c>
      <c r="V230">
        <f>N230/MAX(N:N)*OFF_D</f>
        <v>0.91195551436515288</v>
      </c>
      <c r="W230">
        <f>O230/MAX(O:O)*PUN_D</f>
        <v>0.42077580539119003</v>
      </c>
      <c r="X230">
        <f>SUM(Z230:AC230)</f>
        <v>7.133982279973047</v>
      </c>
      <c r="Y230">
        <f>X230/DEF_D*10</f>
        <v>7.9266469777478301</v>
      </c>
      <c r="Z230">
        <f>(0.7*(HIT_D*DEF_D))+(P230/(MAX(P:P))*(0.3*(HIT_D*DEF_D)))</f>
        <v>1.5342857142857143</v>
      </c>
      <c r="AA230">
        <f>(0.7*(BkS_D*DEF_D))+(Q230/(MAX(Q:Q))*(0.3*(BkS_D*DEF_D)))</f>
        <v>1.9721510658016683</v>
      </c>
      <c r="AB230">
        <f>(0.7*(TkA_D*DEF_D))+(R230/(MAX(R:R))*(0.3*(TkA_D*DEF_D)))</f>
        <v>1.3719426336375489</v>
      </c>
      <c r="AC230">
        <f>(0.7*(SH_D*DEF_D))+(S230/(MAX(S:S))*(0.3*(SH_D*DEF_D)))</f>
        <v>2.2556028662481156</v>
      </c>
    </row>
    <row r="231" spans="1:29" x14ac:dyDescent="0.25">
      <c r="A231" s="9">
        <v>229</v>
      </c>
      <c r="B231" s="67" t="s">
        <v>810</v>
      </c>
      <c r="C231" s="40" t="s">
        <v>451</v>
      </c>
      <c r="D231" s="40" t="s">
        <v>273</v>
      </c>
      <c r="E231" s="40" t="s">
        <v>4</v>
      </c>
      <c r="F231" s="41">
        <v>33</v>
      </c>
      <c r="G231" s="41">
        <v>5</v>
      </c>
      <c r="H231" s="41">
        <v>12</v>
      </c>
      <c r="I231" s="41">
        <v>51</v>
      </c>
      <c r="J231" s="41">
        <v>25</v>
      </c>
      <c r="K231" s="41">
        <v>2</v>
      </c>
      <c r="L231" s="41">
        <v>212</v>
      </c>
      <c r="M231" s="52">
        <v>436</v>
      </c>
      <c r="N231">
        <f>G231*82/F231</f>
        <v>12.424242424242424</v>
      </c>
      <c r="O231">
        <f>H231*82/F231</f>
        <v>29.818181818181817</v>
      </c>
      <c r="P231">
        <f>I231*82/F231</f>
        <v>126.72727272727273</v>
      </c>
      <c r="Q231">
        <f>J231*82/F231</f>
        <v>62.121212121212125</v>
      </c>
      <c r="R231">
        <f>K231*82/F231</f>
        <v>4.9696969696969697</v>
      </c>
      <c r="S231">
        <f>L231*82/F231</f>
        <v>526.78787878787875</v>
      </c>
      <c r="U231" s="10">
        <f>SUM(V231:X231)</f>
        <v>8.4658125994497588</v>
      </c>
      <c r="V231">
        <f>N231/MAX(N:N)*OFF_D</f>
        <v>1.3472070098576121</v>
      </c>
      <c r="W231">
        <f>O231/MAX(O:O)*PUN_D</f>
        <v>0.37296037296037293</v>
      </c>
      <c r="X231">
        <f>SUM(Z231:AC231)</f>
        <v>6.7456452166317744</v>
      </c>
      <c r="Y231">
        <f>X231/DEF_D*10</f>
        <v>7.4951613518130822</v>
      </c>
      <c r="Z231">
        <f>(0.7*(HIT_D*DEF_D))+(P231/(MAX(P:P))*(0.3*(HIT_D*DEF_D)))</f>
        <v>1.4666493506493508</v>
      </c>
      <c r="AA231">
        <f>(0.7*(BkS_D*DEF_D))+(Q231/(MAX(Q:Q))*(0.3*(BkS_D*DEF_D)))</f>
        <v>1.8873088718510407</v>
      </c>
      <c r="AB231">
        <f>(0.7*(TkA_D*DEF_D))+(R231/(MAX(R:R))*(0.3*(TkA_D*DEF_D)))</f>
        <v>1.2893990755007705</v>
      </c>
      <c r="AC231">
        <f>(0.7*(SH_D*DEF_D))+(S231/(MAX(S:S))*(0.3*(SH_D*DEF_D)))</f>
        <v>2.1022879186306129</v>
      </c>
    </row>
    <row r="232" spans="1:29" x14ac:dyDescent="0.25">
      <c r="A232" s="9">
        <v>230</v>
      </c>
      <c r="B232" s="67" t="s">
        <v>869</v>
      </c>
      <c r="C232" s="40" t="s">
        <v>451</v>
      </c>
      <c r="D232" s="40" t="s">
        <v>273</v>
      </c>
      <c r="E232" s="40" t="s">
        <v>4</v>
      </c>
      <c r="F232" s="41">
        <v>20</v>
      </c>
      <c r="G232" s="41">
        <v>2</v>
      </c>
      <c r="H232" s="41">
        <v>8</v>
      </c>
      <c r="I232" s="41">
        <v>36</v>
      </c>
      <c r="J232" s="41">
        <v>20</v>
      </c>
      <c r="K232" s="41">
        <v>4</v>
      </c>
      <c r="L232" s="41">
        <v>1438</v>
      </c>
      <c r="M232" s="52">
        <v>262</v>
      </c>
      <c r="N232">
        <f>G232*82/F232</f>
        <v>8.1999999999999993</v>
      </c>
      <c r="O232">
        <f>H232*82/F232</f>
        <v>32.799999999999997</v>
      </c>
      <c r="P232">
        <f>I232*82/F232</f>
        <v>147.6</v>
      </c>
      <c r="Q232">
        <f>J232*82/F232</f>
        <v>82</v>
      </c>
      <c r="R232">
        <f>K232*82/F232</f>
        <v>16.399999999999999</v>
      </c>
      <c r="S232">
        <f>L232*82/F232</f>
        <v>5895.8</v>
      </c>
      <c r="U232" s="10">
        <f>SUM(V232:X232)</f>
        <v>8.4436813569631912</v>
      </c>
      <c r="V232">
        <f>N232/MAX(N:N)*OFF_D</f>
        <v>0.88915662650602401</v>
      </c>
      <c r="W232">
        <f>O232/MAX(O:O)*PUN_D</f>
        <v>0.41025641025641019</v>
      </c>
      <c r="X232">
        <f>SUM(Z232:AC232)</f>
        <v>7.1442683202007569</v>
      </c>
      <c r="Y232">
        <f>X232/DEF_D*10</f>
        <v>7.9380759113341748</v>
      </c>
      <c r="Z232">
        <f>(0.7*(HIT_D*DEF_D))+(P232/(MAX(P:P))*(0.3*(HIT_D*DEF_D)))</f>
        <v>1.5006857142857144</v>
      </c>
      <c r="AA232">
        <f>(0.7*(BkS_D*DEF_D))+(Q232/(MAX(Q:Q))*(0.3*(BkS_D*DEF_D)))</f>
        <v>1.9469277108433736</v>
      </c>
      <c r="AB232">
        <f>(0.7*(TkA_D*DEF_D))+(R232/(MAX(R:R))*(0.3*(TkA_D*DEF_D)))</f>
        <v>1.3570169491525423</v>
      </c>
      <c r="AC232">
        <f>(0.7*(SH_D*DEF_D))+(S232/(MAX(S:S))*(0.3*(SH_D*DEF_D)))</f>
        <v>2.3396379459191268</v>
      </c>
    </row>
    <row r="233" spans="1:29" x14ac:dyDescent="0.25">
      <c r="A233" s="9">
        <v>231</v>
      </c>
      <c r="B233" s="67" t="s">
        <v>821</v>
      </c>
      <c r="C233" s="40" t="s">
        <v>451</v>
      </c>
      <c r="D233" s="40" t="s">
        <v>273</v>
      </c>
      <c r="E233" s="40" t="s">
        <v>4</v>
      </c>
      <c r="F233" s="41">
        <v>57</v>
      </c>
      <c r="G233" s="41">
        <v>5</v>
      </c>
      <c r="H233" s="41">
        <v>28</v>
      </c>
      <c r="I233" s="41">
        <v>38</v>
      </c>
      <c r="J233" s="41">
        <v>61</v>
      </c>
      <c r="K233" s="41">
        <v>12</v>
      </c>
      <c r="L233" s="41">
        <v>5732</v>
      </c>
      <c r="M233" s="52">
        <v>915</v>
      </c>
      <c r="N233">
        <f>G233*82/F233</f>
        <v>7.192982456140351</v>
      </c>
      <c r="O233">
        <f>H233*82/F233</f>
        <v>40.280701754385966</v>
      </c>
      <c r="P233">
        <f>I233*82/F233</f>
        <v>54.666666666666664</v>
      </c>
      <c r="Q233">
        <f>J233*82/F233</f>
        <v>87.754385964912274</v>
      </c>
      <c r="R233">
        <f>K233*82/F233</f>
        <v>17.263157894736842</v>
      </c>
      <c r="S233">
        <f>L233*82/F233</f>
        <v>8246.0350877192977</v>
      </c>
      <c r="U233" s="10">
        <f>SUM(V233:X233)</f>
        <v>8.4027730835172374</v>
      </c>
      <c r="V233">
        <f>N233/MAX(N:N)*OFF_D</f>
        <v>0.77996195307545979</v>
      </c>
      <c r="W233">
        <f>O233/MAX(O:O)*PUN_D</f>
        <v>0.50382366171839854</v>
      </c>
      <c r="X233">
        <f>SUM(Z233:AC233)</f>
        <v>7.118987468723379</v>
      </c>
      <c r="Y233">
        <f>X233/DEF_D*10</f>
        <v>7.9099860763593099</v>
      </c>
      <c r="Z233">
        <f>(0.7*(HIT_D*DEF_D))+(P233/(MAX(P:P))*(0.3*(HIT_D*DEF_D)))</f>
        <v>1.3491428571428572</v>
      </c>
      <c r="AA233">
        <f>(0.7*(BkS_D*DEF_D))+(Q233/(MAX(Q:Q))*(0.3*(BkS_D*DEF_D)))</f>
        <v>1.9641857958148383</v>
      </c>
      <c r="AB233">
        <f>(0.7*(TkA_D*DEF_D))+(R233/(MAX(R:R))*(0.3*(TkA_D*DEF_D)))</f>
        <v>1.3621231043710973</v>
      </c>
      <c r="AC233">
        <f>(0.7*(SH_D*DEF_D))+(S233/(MAX(S:S))*(0.3*(SH_D*DEF_D)))</f>
        <v>2.4435357113945866</v>
      </c>
    </row>
    <row r="234" spans="1:29" x14ac:dyDescent="0.25">
      <c r="A234" s="9">
        <v>232</v>
      </c>
      <c r="B234" s="67" t="s">
        <v>873</v>
      </c>
      <c r="C234" s="40" t="s">
        <v>451</v>
      </c>
      <c r="D234" s="40" t="s">
        <v>273</v>
      </c>
      <c r="E234" s="40" t="s">
        <v>4</v>
      </c>
      <c r="F234" s="41">
        <v>37</v>
      </c>
      <c r="G234" s="41">
        <v>2</v>
      </c>
      <c r="H234" s="41">
        <v>28</v>
      </c>
      <c r="I234" s="41">
        <v>80</v>
      </c>
      <c r="J234" s="41">
        <v>31</v>
      </c>
      <c r="K234" s="41">
        <v>12</v>
      </c>
      <c r="L234" s="41">
        <v>1813</v>
      </c>
      <c r="M234" s="52">
        <v>492</v>
      </c>
      <c r="N234">
        <f>G234*82/F234</f>
        <v>4.4324324324324325</v>
      </c>
      <c r="O234">
        <f>H234*82/F234</f>
        <v>62.054054054054056</v>
      </c>
      <c r="P234">
        <f>I234*82/F234</f>
        <v>177.29729729729729</v>
      </c>
      <c r="Q234">
        <f>J234*82/F234</f>
        <v>68.702702702702709</v>
      </c>
      <c r="R234">
        <f>K234*82/F234</f>
        <v>26.594594594594593</v>
      </c>
      <c r="S234">
        <f>L234*82/F234</f>
        <v>4018</v>
      </c>
      <c r="U234" s="10">
        <f>SUM(V234:X234)</f>
        <v>8.3868955766112805</v>
      </c>
      <c r="V234">
        <f>N234/MAX(N:N)*OFF_D</f>
        <v>0.48062520351676979</v>
      </c>
      <c r="W234">
        <f>O234/MAX(O:O)*PUN_D</f>
        <v>0.77616077616077617</v>
      </c>
      <c r="X234">
        <f>SUM(Z234:AC234)</f>
        <v>7.1301095969337336</v>
      </c>
      <c r="Y234">
        <f>X234/DEF_D*10</f>
        <v>7.9223439965930371</v>
      </c>
      <c r="Z234">
        <f>(0.7*(HIT_D*DEF_D))+(P234/(MAX(P:P))*(0.3*(HIT_D*DEF_D)))</f>
        <v>1.5491119691119692</v>
      </c>
      <c r="AA234">
        <f>(0.7*(BkS_D*DEF_D))+(Q234/(MAX(Q:Q))*(0.3*(BkS_D*DEF_D)))</f>
        <v>1.9070475415174211</v>
      </c>
      <c r="AB234">
        <f>(0.7*(TkA_D*DEF_D))+(R234/(MAX(R:R))*(0.3*(TkA_D*DEF_D)))</f>
        <v>1.4173247824095281</v>
      </c>
      <c r="AC234">
        <f>(0.7*(SH_D*DEF_D))+(S234/(MAX(S:S))*(0.3*(SH_D*DEF_D)))</f>
        <v>2.2566253038948152</v>
      </c>
    </row>
    <row r="235" spans="1:29" x14ac:dyDescent="0.25">
      <c r="A235" s="9">
        <v>233</v>
      </c>
      <c r="B235" s="67" t="s">
        <v>396</v>
      </c>
      <c r="C235" s="40" t="s">
        <v>37</v>
      </c>
      <c r="D235" s="40" t="s">
        <v>273</v>
      </c>
      <c r="E235" s="40" t="s">
        <v>4</v>
      </c>
      <c r="F235" s="41">
        <v>29</v>
      </c>
      <c r="G235" s="41">
        <v>4</v>
      </c>
      <c r="H235" s="41">
        <v>10</v>
      </c>
      <c r="I235" s="41">
        <v>16</v>
      </c>
      <c r="J235" s="41">
        <v>31</v>
      </c>
      <c r="K235" s="41">
        <v>4</v>
      </c>
      <c r="L235" s="41">
        <v>422</v>
      </c>
      <c r="M235" s="52">
        <v>398</v>
      </c>
      <c r="N235">
        <f>G235*82/F235</f>
        <v>11.310344827586206</v>
      </c>
      <c r="O235">
        <f>H235*82/F235</f>
        <v>28.275862068965516</v>
      </c>
      <c r="P235">
        <f>I235*82/F235</f>
        <v>45.241379310344826</v>
      </c>
      <c r="Q235">
        <f>J235*82/F235</f>
        <v>87.65517241379311</v>
      </c>
      <c r="R235">
        <f>K235*82/F235</f>
        <v>11.310344827586206</v>
      </c>
      <c r="S235">
        <f>L235*82/F235</f>
        <v>1193.2413793103449</v>
      </c>
      <c r="U235" s="10">
        <f>SUM(V235:X235)</f>
        <v>8.3364122249824746</v>
      </c>
      <c r="V235">
        <f>N235/MAX(N:N)*OFF_D</f>
        <v>1.2264229331117575</v>
      </c>
      <c r="W235">
        <f>O235/MAX(O:O)*PUN_D</f>
        <v>0.35366931918656053</v>
      </c>
      <c r="X235">
        <f>SUM(Z235:AC235)</f>
        <v>6.7563199726841567</v>
      </c>
      <c r="Y235">
        <f>X235/DEF_D*10</f>
        <v>7.5070221918712852</v>
      </c>
      <c r="Z235">
        <f>(0.7*(HIT_D*DEF_D))+(P235/(MAX(P:P))*(0.3*(HIT_D*DEF_D)))</f>
        <v>1.3337733990147784</v>
      </c>
      <c r="AA235">
        <f>(0.7*(BkS_D*DEF_D))+(Q235/(MAX(Q:Q))*(0.3*(BkS_D*DEF_D)))</f>
        <v>1.9638882426256752</v>
      </c>
      <c r="AB235">
        <f>(0.7*(TkA_D*DEF_D))+(R235/(MAX(R:R))*(0.3*(TkA_D*DEF_D)))</f>
        <v>1.3269082407948569</v>
      </c>
      <c r="AC235">
        <f>(0.7*(SH_D*DEF_D))+(S235/(MAX(S:S))*(0.3*(SH_D*DEF_D)))</f>
        <v>2.1317500902488473</v>
      </c>
    </row>
    <row r="236" spans="1:29" x14ac:dyDescent="0.25">
      <c r="A236" s="9">
        <v>234</v>
      </c>
      <c r="B236" s="68" t="s">
        <v>824</v>
      </c>
      <c r="C236" s="42" t="s">
        <v>451</v>
      </c>
      <c r="D236" s="42" t="s">
        <v>273</v>
      </c>
      <c r="E236" s="42" t="s">
        <v>4</v>
      </c>
      <c r="F236" s="43">
        <v>49</v>
      </c>
      <c r="G236" s="43">
        <v>5</v>
      </c>
      <c r="H236" s="43">
        <v>16</v>
      </c>
      <c r="I236" s="43">
        <v>41</v>
      </c>
      <c r="J236" s="43">
        <v>59</v>
      </c>
      <c r="K236" s="43">
        <v>10</v>
      </c>
      <c r="L236" s="43">
        <v>3628</v>
      </c>
      <c r="M236" s="53">
        <v>839</v>
      </c>
      <c r="N236">
        <f>G236*82/F236</f>
        <v>8.3673469387755102</v>
      </c>
      <c r="O236">
        <f>H236*82/F236</f>
        <v>26.775510204081634</v>
      </c>
      <c r="P236">
        <f>I236*82/F236</f>
        <v>68.612244897959187</v>
      </c>
      <c r="Q236">
        <f>J236*82/F236</f>
        <v>98.734693877551024</v>
      </c>
      <c r="R236">
        <f>K236*82/F236</f>
        <v>16.73469387755102</v>
      </c>
      <c r="S236">
        <f>L236*82/F236</f>
        <v>6071.3469387755104</v>
      </c>
      <c r="U236" s="10">
        <f>SUM(V236:X236)</f>
        <v>8.3176015989357079</v>
      </c>
      <c r="V236">
        <f>N236/MAX(N:N)*OFF_D</f>
        <v>0.90730268010818782</v>
      </c>
      <c r="W236">
        <f>O236/MAX(O:O)*PUN_D</f>
        <v>0.33490319204604918</v>
      </c>
      <c r="X236">
        <f>SUM(Z236:AC236)</f>
        <v>7.0753957267814709</v>
      </c>
      <c r="Y236">
        <f>X236/DEF_D*10</f>
        <v>7.8615508075349672</v>
      </c>
      <c r="Z236">
        <f>(0.7*(HIT_D*DEF_D))+(P236/(MAX(P:P))*(0.3*(HIT_D*DEF_D)))</f>
        <v>1.3718833819241982</v>
      </c>
      <c r="AA236">
        <f>(0.7*(BkS_D*DEF_D))+(Q236/(MAX(Q:Q))*(0.3*(BkS_D*DEF_D)))</f>
        <v>1.9971170395869191</v>
      </c>
      <c r="AB236">
        <f>(0.7*(TkA_D*DEF_D))+(R236/(MAX(R:R))*(0.3*(TkA_D*DEF_D)))</f>
        <v>1.3589968868903495</v>
      </c>
      <c r="AC236">
        <f>(0.7*(SH_D*DEF_D))+(S236/(MAX(S:S))*(0.3*(SH_D*DEF_D)))</f>
        <v>2.3473984183800041</v>
      </c>
    </row>
    <row r="237" spans="1:29" x14ac:dyDescent="0.25">
      <c r="A237" s="9">
        <v>235</v>
      </c>
      <c r="B237" s="68" t="s">
        <v>766</v>
      </c>
      <c r="C237" s="42" t="s">
        <v>451</v>
      </c>
      <c r="D237" s="42" t="s">
        <v>273</v>
      </c>
      <c r="E237" s="42" t="s">
        <v>4</v>
      </c>
      <c r="F237" s="43">
        <v>53</v>
      </c>
      <c r="G237" s="43">
        <v>7</v>
      </c>
      <c r="H237" s="43">
        <v>14</v>
      </c>
      <c r="I237" s="43">
        <v>57</v>
      </c>
      <c r="J237" s="43">
        <v>48</v>
      </c>
      <c r="K237" s="43">
        <v>11</v>
      </c>
      <c r="L237" s="43">
        <v>218</v>
      </c>
      <c r="M237" s="53">
        <v>743</v>
      </c>
      <c r="N237">
        <f>G237*82/F237</f>
        <v>10.830188679245284</v>
      </c>
      <c r="O237">
        <f>H237*82/F237</f>
        <v>21.660377358490567</v>
      </c>
      <c r="P237">
        <f>I237*82/F237</f>
        <v>88.188679245283012</v>
      </c>
      <c r="Q237">
        <f>J237*82/F237</f>
        <v>74.264150943396231</v>
      </c>
      <c r="R237">
        <f>K237*82/F237</f>
        <v>17.018867924528301</v>
      </c>
      <c r="S237">
        <f>L237*82/F237</f>
        <v>337.28301886792451</v>
      </c>
      <c r="U237" s="10">
        <f>SUM(V237:X237)</f>
        <v>8.2274031353963011</v>
      </c>
      <c r="V237">
        <f>N237/MAX(N:N)*OFF_D</f>
        <v>1.1743578085928621</v>
      </c>
      <c r="W237">
        <f>O237/MAX(O:O)*PUN_D</f>
        <v>0.27092404450895019</v>
      </c>
      <c r="X237">
        <f>SUM(Z237:AC237)</f>
        <v>6.7821212822944883</v>
      </c>
      <c r="Y237">
        <f>X237/DEF_D*10</f>
        <v>7.5356903136605426</v>
      </c>
      <c r="Z237">
        <f>(0.7*(HIT_D*DEF_D))+(P237/(MAX(P:P))*(0.3*(HIT_D*DEF_D)))</f>
        <v>1.4038059299191374</v>
      </c>
      <c r="AA237">
        <f>(0.7*(BkS_D*DEF_D))+(Q237/(MAX(Q:Q))*(0.3*(BkS_D*DEF_D)))</f>
        <v>1.9237269834053194</v>
      </c>
      <c r="AB237">
        <f>(0.7*(TkA_D*DEF_D))+(R237/(MAX(R:R))*(0.3*(TkA_D*DEF_D)))</f>
        <v>1.360677966101695</v>
      </c>
      <c r="AC237">
        <f>(0.7*(SH_D*DEF_D))+(S237/(MAX(S:S))*(0.3*(SH_D*DEF_D)))</f>
        <v>2.0939104028683366</v>
      </c>
    </row>
    <row r="238" spans="1:29" x14ac:dyDescent="0.25">
      <c r="A238" s="9">
        <v>236</v>
      </c>
      <c r="B238" s="68" t="s">
        <v>753</v>
      </c>
      <c r="C238" s="42" t="s">
        <v>451</v>
      </c>
      <c r="D238" s="42" t="s">
        <v>273</v>
      </c>
      <c r="E238" s="42" t="s">
        <v>4</v>
      </c>
      <c r="F238" s="43">
        <v>62</v>
      </c>
      <c r="G238" s="43">
        <v>8</v>
      </c>
      <c r="H238" s="43">
        <v>18</v>
      </c>
      <c r="I238" s="43">
        <v>64</v>
      </c>
      <c r="J238" s="43">
        <v>32</v>
      </c>
      <c r="K238" s="43">
        <v>7</v>
      </c>
      <c r="L238" s="43">
        <v>1281</v>
      </c>
      <c r="M238" s="53">
        <v>739</v>
      </c>
      <c r="N238">
        <f>G238*82/F238</f>
        <v>10.580645161290322</v>
      </c>
      <c r="O238">
        <f>H238*82/F238</f>
        <v>23.806451612903224</v>
      </c>
      <c r="P238">
        <f>I238*82/F238</f>
        <v>84.645161290322577</v>
      </c>
      <c r="Q238">
        <f>J238*82/F238</f>
        <v>42.322580645161288</v>
      </c>
      <c r="R238">
        <f>K238*82/F238</f>
        <v>9.258064516129032</v>
      </c>
      <c r="S238">
        <f>L238*82/F238</f>
        <v>1694.2258064516129</v>
      </c>
      <c r="U238" s="10">
        <f>SUM(V238:X238)</f>
        <v>8.1396886416087142</v>
      </c>
      <c r="V238">
        <f>N238/MAX(N:N)*OFF_D</f>
        <v>1.1472988729109987</v>
      </c>
      <c r="W238">
        <f>O238/MAX(O:O)*PUN_D</f>
        <v>0.29776674937965258</v>
      </c>
      <c r="X238">
        <f>SUM(Z238:AC238)</f>
        <v>6.6946230193180636</v>
      </c>
      <c r="Y238">
        <f>X238/DEF_D*10</f>
        <v>7.4384700214645152</v>
      </c>
      <c r="Z238">
        <f>(0.7*(HIT_D*DEF_D))+(P238/(MAX(P:P))*(0.3*(HIT_D*DEF_D)))</f>
        <v>1.3980276497695852</v>
      </c>
      <c r="AA238">
        <f>(0.7*(BkS_D*DEF_D))+(Q238/(MAX(Q:Q))*(0.3*(BkS_D*DEF_D)))</f>
        <v>1.8279304314030316</v>
      </c>
      <c r="AB238">
        <f>(0.7*(TkA_D*DEF_D))+(R238/(MAX(R:R))*(0.3*(TkA_D*DEF_D)))</f>
        <v>1.3147676325861126</v>
      </c>
      <c r="AC238">
        <f>(0.7*(SH_D*DEF_D))+(S238/(MAX(S:S))*(0.3*(SH_D*DEF_D)))</f>
        <v>2.1538973055593349</v>
      </c>
    </row>
    <row r="239" spans="1:29" x14ac:dyDescent="0.25">
      <c r="A239" s="9">
        <v>237</v>
      </c>
      <c r="B239" s="68" t="s">
        <v>855</v>
      </c>
      <c r="C239" s="42" t="s">
        <v>451</v>
      </c>
      <c r="D239" s="42" t="s">
        <v>273</v>
      </c>
      <c r="E239" s="42" t="s">
        <v>4</v>
      </c>
      <c r="F239" s="43">
        <v>36</v>
      </c>
      <c r="G239" s="43">
        <v>3</v>
      </c>
      <c r="H239" s="43">
        <v>4</v>
      </c>
      <c r="I239" s="43">
        <v>31</v>
      </c>
      <c r="J239" s="43">
        <v>53</v>
      </c>
      <c r="K239" s="43">
        <v>7</v>
      </c>
      <c r="L239" s="43">
        <v>3464</v>
      </c>
      <c r="M239" s="53">
        <v>530</v>
      </c>
      <c r="N239">
        <f>G239*82/F239</f>
        <v>6.833333333333333</v>
      </c>
      <c r="O239">
        <f>H239*82/F239</f>
        <v>9.1111111111111107</v>
      </c>
      <c r="P239">
        <f>I239*82/F239</f>
        <v>70.611111111111114</v>
      </c>
      <c r="Q239">
        <f>J239*82/F239</f>
        <v>120.72222222222223</v>
      </c>
      <c r="R239">
        <f>K239*82/F239</f>
        <v>15.944444444444445</v>
      </c>
      <c r="S239">
        <f>L239*82/F239</f>
        <v>7890.2222222222226</v>
      </c>
      <c r="U239" s="10">
        <f>SUM(V239:X239)</f>
        <v>8.0752552537063433</v>
      </c>
      <c r="V239">
        <f>N239/MAX(N:N)*OFF_D</f>
        <v>0.74096385542168675</v>
      </c>
      <c r="W239">
        <f>O239/MAX(O:O)*PUN_D</f>
        <v>0.11396011396011395</v>
      </c>
      <c r="X239">
        <f>SUM(Z239:AC239)</f>
        <v>7.2203312843245424</v>
      </c>
      <c r="Y239">
        <f>X239/DEF_D*10</f>
        <v>8.0225903159161582</v>
      </c>
      <c r="Z239">
        <f>(0.7*(HIT_D*DEF_D))+(P239/(MAX(P:P))*(0.3*(HIT_D*DEF_D)))</f>
        <v>1.3751428571428572</v>
      </c>
      <c r="AA239">
        <f>(0.7*(BkS_D*DEF_D))+(Q239/(MAX(Q:Q))*(0.3*(BkS_D*DEF_D)))</f>
        <v>2.0630602409638557</v>
      </c>
      <c r="AB239">
        <f>(0.7*(TkA_D*DEF_D))+(R239/(MAX(R:R))*(0.3*(TkA_D*DEF_D)))</f>
        <v>1.3543220338983051</v>
      </c>
      <c r="AC239">
        <f>(0.7*(SH_D*DEF_D))+(S239/(MAX(S:S))*(0.3*(SH_D*DEF_D)))</f>
        <v>2.427806152319524</v>
      </c>
    </row>
    <row r="240" spans="1:29" x14ac:dyDescent="0.25">
      <c r="A240" s="9">
        <v>238</v>
      </c>
      <c r="B240" s="68" t="s">
        <v>857</v>
      </c>
      <c r="C240" s="42" t="s">
        <v>451</v>
      </c>
      <c r="D240" s="42" t="s">
        <v>273</v>
      </c>
      <c r="E240" s="42" t="s">
        <v>4</v>
      </c>
      <c r="F240" s="43">
        <v>36</v>
      </c>
      <c r="G240" s="43">
        <v>3</v>
      </c>
      <c r="H240" s="43">
        <v>12</v>
      </c>
      <c r="I240" s="43">
        <v>80</v>
      </c>
      <c r="J240" s="43">
        <v>36</v>
      </c>
      <c r="K240" s="43">
        <v>6</v>
      </c>
      <c r="L240" s="43">
        <v>249</v>
      </c>
      <c r="M240" s="53">
        <v>429</v>
      </c>
      <c r="N240">
        <f>G240*82/F240</f>
        <v>6.833333333333333</v>
      </c>
      <c r="O240">
        <f>H240*82/F240</f>
        <v>27.333333333333332</v>
      </c>
      <c r="P240">
        <f>I240*82/F240</f>
        <v>182.22222222222223</v>
      </c>
      <c r="Q240">
        <f>J240*82/F240</f>
        <v>82</v>
      </c>
      <c r="R240">
        <f>K240*82/F240</f>
        <v>13.666666666666666</v>
      </c>
      <c r="S240">
        <f>L240*82/F240</f>
        <v>567.16666666666663</v>
      </c>
      <c r="U240" s="10">
        <f>SUM(V240:X240)</f>
        <v>8.0318351824787619</v>
      </c>
      <c r="V240">
        <f>N240/MAX(N:N)*OFF_D</f>
        <v>0.74096385542168675</v>
      </c>
      <c r="W240">
        <f>O240/MAX(O:O)*PUN_D</f>
        <v>0.34188034188034183</v>
      </c>
      <c r="X240">
        <f>SUM(Z240:AC240)</f>
        <v>6.9489909851767333</v>
      </c>
      <c r="Y240">
        <f>X240/DEF_D*10</f>
        <v>7.7211010946408143</v>
      </c>
      <c r="Z240">
        <f>(0.7*(HIT_D*DEF_D))+(P240/(MAX(P:P))*(0.3*(HIT_D*DEF_D)))</f>
        <v>1.5571428571428572</v>
      </c>
      <c r="AA240">
        <f>(0.7*(BkS_D*DEF_D))+(Q240/(MAX(Q:Q))*(0.3*(BkS_D*DEF_D)))</f>
        <v>1.9469277108433736</v>
      </c>
      <c r="AB240">
        <f>(0.7*(TkA_D*DEF_D))+(R240/(MAX(R:R))*(0.3*(TkA_D*DEF_D)))</f>
        <v>1.3408474576271188</v>
      </c>
      <c r="AC240">
        <f>(0.7*(SH_D*DEF_D))+(S240/(MAX(S:S))*(0.3*(SH_D*DEF_D)))</f>
        <v>2.1040729595633838</v>
      </c>
    </row>
    <row r="241" spans="1:29" x14ac:dyDescent="0.25">
      <c r="A241" s="9">
        <v>239</v>
      </c>
      <c r="B241" s="67" t="s">
        <v>827</v>
      </c>
      <c r="C241" s="40" t="s">
        <v>451</v>
      </c>
      <c r="D241" s="40" t="s">
        <v>273</v>
      </c>
      <c r="E241" s="40" t="s">
        <v>4</v>
      </c>
      <c r="F241" s="41">
        <v>61</v>
      </c>
      <c r="G241" s="41">
        <v>4</v>
      </c>
      <c r="H241" s="41">
        <v>17</v>
      </c>
      <c r="I241" s="41">
        <v>91</v>
      </c>
      <c r="J241" s="41">
        <v>74</v>
      </c>
      <c r="K241" s="41">
        <v>12</v>
      </c>
      <c r="L241" s="41">
        <v>4330</v>
      </c>
      <c r="M241" s="52">
        <v>976</v>
      </c>
      <c r="N241">
        <f>G241*82/F241</f>
        <v>5.3770491803278686</v>
      </c>
      <c r="O241">
        <f>H241*82/F241</f>
        <v>22.852459016393443</v>
      </c>
      <c r="P241">
        <f>I241*82/F241</f>
        <v>122.32786885245902</v>
      </c>
      <c r="Q241">
        <f>J241*82/F241</f>
        <v>99.47540983606558</v>
      </c>
      <c r="R241">
        <f>K241*82/F241</f>
        <v>16.131147540983605</v>
      </c>
      <c r="S241">
        <f>L241*82/F241</f>
        <v>5820.6557377049185</v>
      </c>
      <c r="U241" s="10">
        <f>SUM(V241:X241)</f>
        <v>8.0194443754439213</v>
      </c>
      <c r="V241">
        <f>N241/MAX(N:N)*OFF_D</f>
        <v>0.58305352557772072</v>
      </c>
      <c r="W241">
        <f>O241/MAX(O:O)*PUN_D</f>
        <v>0.28583438419503993</v>
      </c>
      <c r="X241">
        <f>SUM(Z241:AC241)</f>
        <v>7.1505564656711602</v>
      </c>
      <c r="Y241">
        <f>X241/DEF_D*10</f>
        <v>7.945062739634623</v>
      </c>
      <c r="Z241">
        <f>(0.7*(HIT_D*DEF_D))+(P241/(MAX(P:P))*(0.3*(HIT_D*DEF_D)))</f>
        <v>1.4594754098360656</v>
      </c>
      <c r="AA241">
        <f>(0.7*(BkS_D*DEF_D))+(Q241/(MAX(Q:Q))*(0.3*(BkS_D*DEF_D)))</f>
        <v>1.999338534465732</v>
      </c>
      <c r="AB241">
        <f>(0.7*(TkA_D*DEF_D))+(R241/(MAX(R:R))*(0.3*(TkA_D*DEF_D)))</f>
        <v>1.3554265073631564</v>
      </c>
      <c r="AC241">
        <f>(0.7*(SH_D*DEF_D))+(S241/(MAX(S:S))*(0.3*(SH_D*DEF_D)))</f>
        <v>2.336316014006206</v>
      </c>
    </row>
    <row r="242" spans="1:29" x14ac:dyDescent="0.25">
      <c r="A242" s="9">
        <v>240</v>
      </c>
      <c r="B242" s="68" t="s">
        <v>864</v>
      </c>
      <c r="C242" s="42" t="s">
        <v>451</v>
      </c>
      <c r="D242" s="42" t="s">
        <v>273</v>
      </c>
      <c r="E242" s="42" t="s">
        <v>4</v>
      </c>
      <c r="F242" s="43">
        <v>21</v>
      </c>
      <c r="G242" s="43">
        <v>2</v>
      </c>
      <c r="H242" s="43">
        <v>2</v>
      </c>
      <c r="I242" s="43">
        <v>42</v>
      </c>
      <c r="J242" s="43">
        <v>8</v>
      </c>
      <c r="K242" s="43">
        <v>7</v>
      </c>
      <c r="L242" s="43">
        <v>910</v>
      </c>
      <c r="M242" s="53">
        <v>323</v>
      </c>
      <c r="N242">
        <f>G242*82/F242</f>
        <v>7.8095238095238093</v>
      </c>
      <c r="O242">
        <f>H242*82/F242</f>
        <v>7.8095238095238093</v>
      </c>
      <c r="P242">
        <f>I242*82/F242</f>
        <v>164</v>
      </c>
      <c r="Q242">
        <f>J242*82/F242</f>
        <v>31.238095238095237</v>
      </c>
      <c r="R242">
        <f>K242*82/F242</f>
        <v>27.333333333333332</v>
      </c>
      <c r="S242">
        <f>L242*82/F242</f>
        <v>3553.3333333333335</v>
      </c>
      <c r="U242" s="10">
        <f>SUM(V242:X242)</f>
        <v>7.9243897682023503</v>
      </c>
      <c r="V242">
        <f>N242/MAX(N:N)*OFF_D</f>
        <v>0.846815834767642</v>
      </c>
      <c r="W242">
        <f>O242/MAX(O:O)*PUN_D</f>
        <v>9.768009768009768E-2</v>
      </c>
      <c r="X242">
        <f>SUM(Z242:AC242)</f>
        <v>6.979893835754611</v>
      </c>
      <c r="Y242">
        <f>X242/DEF_D*10</f>
        <v>7.7554375952829009</v>
      </c>
      <c r="Z242">
        <f>(0.7*(HIT_D*DEF_D))+(P242/(MAX(P:P))*(0.3*(HIT_D*DEF_D)))</f>
        <v>1.5274285714285716</v>
      </c>
      <c r="AA242">
        <f>(0.7*(BkS_D*DEF_D))+(Q242/(MAX(Q:Q))*(0.3*(BkS_D*DEF_D)))</f>
        <v>1.7946867469879519</v>
      </c>
      <c r="AB242">
        <f>(0.7*(TkA_D*DEF_D))+(R242/(MAX(R:R))*(0.3*(TkA_D*DEF_D)))</f>
        <v>1.4216949152542373</v>
      </c>
      <c r="AC242">
        <f>(0.7*(SH_D*DEF_D))+(S242/(MAX(S:S))*(0.3*(SH_D*DEF_D)))</f>
        <v>2.2360836020838502</v>
      </c>
    </row>
    <row r="243" spans="1:29" x14ac:dyDescent="0.25">
      <c r="A243" s="9">
        <v>241</v>
      </c>
      <c r="B243" s="67" t="s">
        <v>412</v>
      </c>
      <c r="C243" s="40" t="s">
        <v>41</v>
      </c>
      <c r="D243" s="40" t="s">
        <v>273</v>
      </c>
      <c r="E243" s="40" t="s">
        <v>4</v>
      </c>
      <c r="F243" s="41">
        <v>30</v>
      </c>
      <c r="G243" s="41">
        <v>4</v>
      </c>
      <c r="H243" s="41">
        <v>2</v>
      </c>
      <c r="I243" s="41">
        <v>10</v>
      </c>
      <c r="J243" s="41">
        <v>30</v>
      </c>
      <c r="K243" s="41">
        <v>3</v>
      </c>
      <c r="L243" s="41">
        <v>34</v>
      </c>
      <c r="M243" s="52">
        <v>418</v>
      </c>
      <c r="N243">
        <f>G243*82/F243</f>
        <v>10.933333333333334</v>
      </c>
      <c r="O243">
        <f>H243*82/F243</f>
        <v>5.4666666666666668</v>
      </c>
      <c r="P243">
        <f>I243*82/F243</f>
        <v>27.333333333333332</v>
      </c>
      <c r="Q243">
        <f>J243*82/F243</f>
        <v>82</v>
      </c>
      <c r="R243">
        <f>K243*82/F243</f>
        <v>8.1999999999999993</v>
      </c>
      <c r="S243">
        <f>L243*82/F243</f>
        <v>92.933333333333337</v>
      </c>
      <c r="U243" s="10">
        <f>SUM(V243:X243)</f>
        <v>7.8970341914040336</v>
      </c>
      <c r="V243">
        <f>N243/MAX(N:N)*OFF_D</f>
        <v>1.1855421686746987</v>
      </c>
      <c r="W243">
        <f>O243/MAX(O:O)*PUN_D</f>
        <v>6.8376068376068369E-2</v>
      </c>
      <c r="X243">
        <f>SUM(Z243:AC243)</f>
        <v>6.6431159543532665</v>
      </c>
      <c r="Y243">
        <f>X243/DEF_D*10</f>
        <v>7.3812399492814071</v>
      </c>
      <c r="Z243">
        <f>(0.7*(HIT_D*DEF_D))+(P243/(MAX(P:P))*(0.3*(HIT_D*DEF_D)))</f>
        <v>1.3045714285714285</v>
      </c>
      <c r="AA243">
        <f>(0.7*(BkS_D*DEF_D))+(Q243/(MAX(Q:Q))*(0.3*(BkS_D*DEF_D)))</f>
        <v>1.9469277108433736</v>
      </c>
      <c r="AB243">
        <f>(0.7*(TkA_D*DEF_D))+(R243/(MAX(R:R))*(0.3*(TkA_D*DEF_D)))</f>
        <v>1.3085084745762712</v>
      </c>
      <c r="AC243">
        <f>(0.7*(SH_D*DEF_D))+(S243/(MAX(S:S))*(0.3*(SH_D*DEF_D)))</f>
        <v>2.0831083403621933</v>
      </c>
    </row>
    <row r="244" spans="1:29" x14ac:dyDescent="0.25">
      <c r="A244" s="9">
        <v>242</v>
      </c>
      <c r="B244" s="68" t="s">
        <v>351</v>
      </c>
      <c r="C244" s="42" t="s">
        <v>37</v>
      </c>
      <c r="D244" s="42" t="s">
        <v>273</v>
      </c>
      <c r="E244" s="42" t="s">
        <v>4</v>
      </c>
      <c r="F244" s="43">
        <v>20</v>
      </c>
      <c r="G244" s="43">
        <v>2</v>
      </c>
      <c r="H244" s="43">
        <v>2</v>
      </c>
      <c r="I244" s="43">
        <v>10</v>
      </c>
      <c r="J244" s="43">
        <v>22</v>
      </c>
      <c r="K244" s="43">
        <v>1</v>
      </c>
      <c r="L244" s="43">
        <v>480</v>
      </c>
      <c r="M244" s="53">
        <v>230</v>
      </c>
      <c r="N244">
        <f>G244*82/F244</f>
        <v>8.1999999999999993</v>
      </c>
      <c r="O244">
        <f>H244*82/F244</f>
        <v>8.1999999999999993</v>
      </c>
      <c r="P244">
        <f>I244*82/F244</f>
        <v>41</v>
      </c>
      <c r="Q244">
        <f>J244*82/F244</f>
        <v>90.2</v>
      </c>
      <c r="R244">
        <f>K244*82/F244</f>
        <v>4.0999999999999996</v>
      </c>
      <c r="S244">
        <f>L244*82/F244</f>
        <v>1968</v>
      </c>
      <c r="U244" s="10">
        <f>SUM(V244:X244)</f>
        <v>7.7403527399895573</v>
      </c>
      <c r="V244">
        <f>N244/MAX(N:N)*OFF_D</f>
        <v>0.88915662650602401</v>
      </c>
      <c r="W244">
        <f>O244/MAX(O:O)*PUN_D</f>
        <v>0.10256410256410255</v>
      </c>
      <c r="X244">
        <f>SUM(Z244:AC244)</f>
        <v>6.7486320109194304</v>
      </c>
      <c r="Y244">
        <f>X244/DEF_D*10</f>
        <v>7.4984800121327</v>
      </c>
      <c r="Z244">
        <f>(0.7*(HIT_D*DEF_D))+(P244/(MAX(P:P))*(0.3*(HIT_D*DEF_D)))</f>
        <v>1.326857142857143</v>
      </c>
      <c r="AA244">
        <f>(0.7*(BkS_D*DEF_D))+(Q244/(MAX(Q:Q))*(0.3*(BkS_D*DEF_D)))</f>
        <v>1.971520481927711</v>
      </c>
      <c r="AB244">
        <f>(0.7*(TkA_D*DEF_D))+(R244/(MAX(R:R))*(0.3*(TkA_D*DEF_D)))</f>
        <v>1.2842542372881356</v>
      </c>
      <c r="AC244">
        <f>(0.7*(SH_D*DEF_D))+(S244/(MAX(S:S))*(0.3*(SH_D*DEF_D)))</f>
        <v>2.1660001488464404</v>
      </c>
    </row>
    <row r="245" spans="1:29" x14ac:dyDescent="0.25">
      <c r="A245" s="9">
        <v>243</v>
      </c>
      <c r="B245" s="67" t="s">
        <v>320</v>
      </c>
      <c r="C245" s="40" t="s">
        <v>31</v>
      </c>
      <c r="D245" s="40" t="s">
        <v>273</v>
      </c>
      <c r="E245" s="40" t="s">
        <v>4</v>
      </c>
      <c r="F245" s="41">
        <v>20</v>
      </c>
      <c r="G245" s="41">
        <v>1</v>
      </c>
      <c r="H245" s="41">
        <v>2</v>
      </c>
      <c r="I245" s="41">
        <v>25</v>
      </c>
      <c r="J245" s="41">
        <v>21</v>
      </c>
      <c r="K245" s="41">
        <v>3</v>
      </c>
      <c r="L245" s="41">
        <v>412</v>
      </c>
      <c r="M245" s="52">
        <v>251</v>
      </c>
      <c r="N245">
        <f>G245*82/F245</f>
        <v>4.0999999999999996</v>
      </c>
      <c r="O245">
        <f>H245*82/F245</f>
        <v>8.1999999999999993</v>
      </c>
      <c r="P245">
        <f>I245*82/F245</f>
        <v>102.5</v>
      </c>
      <c r="Q245">
        <f>J245*82/F245</f>
        <v>86.1</v>
      </c>
      <c r="R245">
        <f>K245*82/F245</f>
        <v>12.3</v>
      </c>
      <c r="S245">
        <f>L245*82/F245</f>
        <v>1689.2</v>
      </c>
      <c r="U245" s="10">
        <f>SUM(V245:X245)</f>
        <v>7.4199472089697824</v>
      </c>
      <c r="V245">
        <f>N245/MAX(N:N)*OFF_D</f>
        <v>0.444578313253012</v>
      </c>
      <c r="W245">
        <f>O245/MAX(O:O)*PUN_D</f>
        <v>0.10256410256410255</v>
      </c>
      <c r="X245">
        <f>SUM(Z245:AC245)</f>
        <v>6.8728047931526675</v>
      </c>
      <c r="Y245">
        <f>X245/DEF_D*10</f>
        <v>7.636449770169631</v>
      </c>
      <c r="Z245">
        <f>(0.7*(HIT_D*DEF_D))+(P245/(MAX(P:P))*(0.3*(HIT_D*DEF_D)))</f>
        <v>1.427142857142857</v>
      </c>
      <c r="AA245">
        <f>(0.7*(BkS_D*DEF_D))+(Q245/(MAX(Q:Q))*(0.3*(BkS_D*DEF_D)))</f>
        <v>1.9592240963855421</v>
      </c>
      <c r="AB245">
        <f>(0.7*(TkA_D*DEF_D))+(R245/(MAX(R:R))*(0.3*(TkA_D*DEF_D)))</f>
        <v>1.3327627118644068</v>
      </c>
      <c r="AC245">
        <f>(0.7*(SH_D*DEF_D))+(S245/(MAX(S:S))*(0.3*(SH_D*DEF_D)))</f>
        <v>2.1536751277598611</v>
      </c>
    </row>
  </sheetData>
  <autoFilter ref="B2:AC89">
    <sortState ref="B3:AC245">
      <sortCondition descending="1" ref="U2:U89"/>
    </sortState>
  </autoFilter>
  <mergeCells count="3">
    <mergeCell ref="F1:L1"/>
    <mergeCell ref="N1:S1"/>
    <mergeCell ref="U1:AC1"/>
  </mergeCells>
  <phoneticPr fontId="4" type="noConversion"/>
  <pageMargins left="0.4" right="0.35" top="0.39" bottom="0.38" header="0.3" footer="0.3"/>
  <pageSetup paperSize="5" scale="90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9"/>
  <sheetViews>
    <sheetView workbookViewId="0">
      <selection activeCell="U3" sqref="U3"/>
    </sheetView>
  </sheetViews>
  <sheetFormatPr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2" width="5.28515625" customWidth="1"/>
    <col min="13" max="13" width="1.28515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</cols>
  <sheetData>
    <row r="1" spans="1:29" x14ac:dyDescent="0.25">
      <c r="F1" s="11" t="s">
        <v>23</v>
      </c>
      <c r="G1" s="12"/>
      <c r="H1" s="12"/>
      <c r="I1" s="12"/>
      <c r="J1" s="12"/>
      <c r="K1" s="12"/>
      <c r="L1" s="13"/>
      <c r="N1" s="11" t="s">
        <v>22</v>
      </c>
      <c r="O1" s="12"/>
      <c r="P1" s="12"/>
      <c r="Q1" s="12"/>
      <c r="R1" s="12"/>
      <c r="S1" s="13"/>
      <c r="U1" s="11" t="s">
        <v>26</v>
      </c>
      <c r="V1" s="12"/>
      <c r="W1" s="12"/>
      <c r="X1" s="12"/>
      <c r="Y1" s="12"/>
      <c r="Z1" s="12"/>
      <c r="AA1" s="12"/>
      <c r="AB1" s="12"/>
      <c r="AC1" s="13"/>
    </row>
    <row r="2" spans="1:29" ht="14.25" customHeight="1" x14ac:dyDescent="0.25">
      <c r="B2" s="1" t="s">
        <v>0</v>
      </c>
      <c r="C2" s="8" t="s">
        <v>28</v>
      </c>
      <c r="D2" s="8" t="s">
        <v>27</v>
      </c>
      <c r="E2" s="14" t="s">
        <v>5</v>
      </c>
      <c r="F2" s="8" t="s">
        <v>6</v>
      </c>
      <c r="G2" s="7" t="s">
        <v>7</v>
      </c>
      <c r="H2" s="4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N2" s="4" t="s">
        <v>7</v>
      </c>
      <c r="O2" s="4" t="s">
        <v>8</v>
      </c>
      <c r="P2" s="4" t="s">
        <v>9</v>
      </c>
      <c r="Q2" s="4" t="s">
        <v>11</v>
      </c>
      <c r="R2" s="4" t="s">
        <v>10</v>
      </c>
      <c r="S2" s="4" t="s">
        <v>12</v>
      </c>
      <c r="U2" s="8" t="s">
        <v>25</v>
      </c>
      <c r="V2" s="8" t="s">
        <v>16</v>
      </c>
      <c r="W2" s="8" t="s">
        <v>17</v>
      </c>
      <c r="X2" s="8" t="s">
        <v>15</v>
      </c>
      <c r="Y2" s="8" t="s">
        <v>24</v>
      </c>
      <c r="Z2" s="8" t="s">
        <v>9</v>
      </c>
      <c r="AA2" s="8" t="s">
        <v>11</v>
      </c>
      <c r="AB2" s="8" t="s">
        <v>10</v>
      </c>
      <c r="AC2" s="8" t="s">
        <v>12</v>
      </c>
    </row>
    <row r="3" spans="1:29" x14ac:dyDescent="0.25">
      <c r="A3" s="9">
        <v>1</v>
      </c>
      <c r="B3" s="68" t="s">
        <v>215</v>
      </c>
      <c r="C3" s="42" t="s">
        <v>37</v>
      </c>
      <c r="D3" s="42" t="s">
        <v>273</v>
      </c>
      <c r="E3" s="42" t="s">
        <v>2</v>
      </c>
      <c r="F3" s="43">
        <v>78</v>
      </c>
      <c r="G3" s="43">
        <v>116</v>
      </c>
      <c r="H3" s="43">
        <v>20</v>
      </c>
      <c r="I3" s="43">
        <v>39</v>
      </c>
      <c r="J3" s="43">
        <v>30</v>
      </c>
      <c r="K3" s="43">
        <v>99</v>
      </c>
      <c r="L3" s="43">
        <v>2928</v>
      </c>
      <c r="M3" s="53">
        <v>1781</v>
      </c>
      <c r="N3">
        <f>G3*82/F3</f>
        <v>121.94871794871794</v>
      </c>
      <c r="O3">
        <f>H3*82/F3</f>
        <v>21.025641025641026</v>
      </c>
      <c r="P3">
        <f>I3*82/F3</f>
        <v>41</v>
      </c>
      <c r="Q3">
        <f>J3*82/F3</f>
        <v>31.53846153846154</v>
      </c>
      <c r="R3">
        <f>K3*82/F3</f>
        <v>104.07692307692308</v>
      </c>
      <c r="S3">
        <f>L3*82/F3</f>
        <v>3078.1538461538462</v>
      </c>
      <c r="U3" s="10">
        <f>SUM(V3:X3)</f>
        <v>18.184475092468841</v>
      </c>
      <c r="V3">
        <f>N3/MAX(N:N)*OFF_C</f>
        <v>13</v>
      </c>
      <c r="W3">
        <f>O3/MAX(O:O)*PUN_C</f>
        <v>0.14700854700854701</v>
      </c>
      <c r="X3">
        <f>SUM(Z3:AC3)</f>
        <v>5.037466545460294</v>
      </c>
      <c r="Y3">
        <f>X3/DEF_C*10</f>
        <v>8.3957775757671573</v>
      </c>
      <c r="Z3">
        <f>(0.7*(HIT_F*DEF_C))+(P3/(MAX(P:P))*(0.3*(HIT_F*DEF_C)))</f>
        <v>1.1169144981412638</v>
      </c>
      <c r="AA3">
        <f>(0.7*(BkS_F*DEF_C))+(Q3/(MAX(Q:Q))*(0.3*(BkS_F*DEF_C)))</f>
        <v>0.70941176470588219</v>
      </c>
      <c r="AB3">
        <f>(0.7*(TkA_F*DEF_C))+(R3/(MAX(R:R))*(0.3*(TkA_F*DEF_C)))</f>
        <v>1.98</v>
      </c>
      <c r="AC3">
        <f>(0.7*(SH_F*DEF_C))+(S3/(MAX(S:S))*(0.3*(SH_F*DEF_C)))</f>
        <v>1.2311402826131475</v>
      </c>
    </row>
    <row r="4" spans="1:29" x14ac:dyDescent="0.25">
      <c r="A4" s="9">
        <v>2</v>
      </c>
      <c r="B4" s="68" t="s">
        <v>186</v>
      </c>
      <c r="C4" s="42" t="s">
        <v>31</v>
      </c>
      <c r="D4" s="42" t="s">
        <v>273</v>
      </c>
      <c r="E4" s="42" t="s">
        <v>2</v>
      </c>
      <c r="F4" s="43">
        <v>82</v>
      </c>
      <c r="G4" s="43">
        <v>105</v>
      </c>
      <c r="H4" s="43">
        <v>52</v>
      </c>
      <c r="I4" s="43">
        <v>57</v>
      </c>
      <c r="J4" s="43">
        <v>26</v>
      </c>
      <c r="K4" s="43">
        <v>71</v>
      </c>
      <c r="L4" s="43">
        <v>5680</v>
      </c>
      <c r="M4" s="53">
        <v>1852</v>
      </c>
      <c r="N4">
        <f>G4*82/F4</f>
        <v>105</v>
      </c>
      <c r="O4">
        <f>H4*82/F4</f>
        <v>52</v>
      </c>
      <c r="P4">
        <f>I4*82/F4</f>
        <v>57</v>
      </c>
      <c r="Q4">
        <f>J4*82/F4</f>
        <v>26</v>
      </c>
      <c r="R4">
        <f>K4*82/F4</f>
        <v>71</v>
      </c>
      <c r="S4">
        <f>L4*82/F4</f>
        <v>5680</v>
      </c>
      <c r="U4" s="10">
        <f>SUM(V4:X4)</f>
        <v>16.499769371776658</v>
      </c>
      <c r="V4">
        <f>N4/MAX(N:N)*OFF_C</f>
        <v>11.193229604709842</v>
      </c>
      <c r="W4">
        <f>O4/MAX(O:O)*PUN_C</f>
        <v>0.36357723577235773</v>
      </c>
      <c r="X4">
        <f>SUM(Z4:AC4)</f>
        <v>4.942962531294457</v>
      </c>
      <c r="Y4">
        <f>X4/DEF_C*10</f>
        <v>8.2382708854907616</v>
      </c>
      <c r="Z4">
        <f>(0.7*(HIT_F*DEF_C))+(P4/(MAX(P:P))*(0.3*(HIT_F*DEF_C)))</f>
        <v>1.1430274730256595</v>
      </c>
      <c r="AA4">
        <f>(0.7*(BkS_F*DEF_C))+(Q4/(MAX(Q:Q))*(0.3*(BkS_F*DEF_C)))</f>
        <v>0.69546628407460531</v>
      </c>
      <c r="AB4">
        <f>(0.7*(TkA_F*DEF_C))+(R4/(MAX(R:R))*(0.3*(TkA_F*DEF_C)))</f>
        <v>1.7912195121951218</v>
      </c>
      <c r="AC4">
        <f>(0.7*(SH_F*DEF_C))+(S4/(MAX(S:S))*(0.3*(SH_F*DEF_C)))</f>
        <v>1.3132492619990708</v>
      </c>
    </row>
    <row r="5" spans="1:29" x14ac:dyDescent="0.25">
      <c r="A5" s="9">
        <v>3</v>
      </c>
      <c r="B5" s="68" t="s">
        <v>101</v>
      </c>
      <c r="C5" s="42" t="s">
        <v>33</v>
      </c>
      <c r="D5" s="42" t="s">
        <v>273</v>
      </c>
      <c r="E5" s="42" t="s">
        <v>2</v>
      </c>
      <c r="F5" s="43">
        <v>79</v>
      </c>
      <c r="G5" s="43">
        <v>100</v>
      </c>
      <c r="H5" s="43">
        <v>36</v>
      </c>
      <c r="I5" s="43">
        <v>85</v>
      </c>
      <c r="J5" s="43">
        <v>43</v>
      </c>
      <c r="K5" s="43">
        <v>54</v>
      </c>
      <c r="L5" s="43">
        <v>2687</v>
      </c>
      <c r="M5" s="53">
        <v>1658</v>
      </c>
      <c r="N5">
        <f>G5*82/F5</f>
        <v>103.79746835443038</v>
      </c>
      <c r="O5">
        <f>H5*82/F5</f>
        <v>37.367088607594937</v>
      </c>
      <c r="P5">
        <f>I5*82/F5</f>
        <v>88.22784810126582</v>
      </c>
      <c r="Q5">
        <f>J5*82/F5</f>
        <v>44.632911392405063</v>
      </c>
      <c r="R5">
        <f>K5*82/F5</f>
        <v>56.050632911392405</v>
      </c>
      <c r="S5">
        <f>L5*82/F5</f>
        <v>2789.0379746835442</v>
      </c>
      <c r="U5" s="10">
        <f>SUM(V5:X5)</f>
        <v>16.190593980756283</v>
      </c>
      <c r="V5">
        <f>N5/MAX(N:N)*OFF_C</f>
        <v>11.065037101702314</v>
      </c>
      <c r="W5">
        <f>O5/MAX(O:O)*PUN_C</f>
        <v>0.26126582278481014</v>
      </c>
      <c r="X5">
        <f>SUM(Z5:AC5)</f>
        <v>4.8642910562691561</v>
      </c>
      <c r="Y5">
        <f>X5/DEF_C*10</f>
        <v>8.107151760448593</v>
      </c>
      <c r="Z5">
        <f>(0.7*(HIT_F*DEF_C))+(P5/(MAX(P:P))*(0.3*(HIT_F*DEF_C)))</f>
        <v>1.1939932238482893</v>
      </c>
      <c r="AA5">
        <f>(0.7*(BkS_F*DEF_C))+(Q5/(MAX(Q:Q))*(0.3*(BkS_F*DEF_C)))</f>
        <v>0.74238272524199544</v>
      </c>
      <c r="AB5">
        <f>(0.7*(TkA_F*DEF_C))+(R5/(MAX(R:R))*(0.3*(TkA_F*DEF_C)))</f>
        <v>1.7058987341772149</v>
      </c>
      <c r="AC5">
        <f>(0.7*(SH_F*DEF_C))+(S5/(MAX(S:S))*(0.3*(SH_F*DEF_C)))</f>
        <v>1.2220163730016564</v>
      </c>
    </row>
    <row r="6" spans="1:29" x14ac:dyDescent="0.25">
      <c r="A6" s="9">
        <v>4</v>
      </c>
      <c r="B6" s="67" t="s">
        <v>42</v>
      </c>
      <c r="C6" s="40" t="s">
        <v>35</v>
      </c>
      <c r="D6" s="40" t="s">
        <v>273</v>
      </c>
      <c r="E6" s="40" t="s">
        <v>2</v>
      </c>
      <c r="F6" s="41">
        <v>65</v>
      </c>
      <c r="G6" s="41">
        <v>79</v>
      </c>
      <c r="H6" s="41">
        <v>30</v>
      </c>
      <c r="I6" s="41">
        <v>43</v>
      </c>
      <c r="J6" s="41">
        <v>60</v>
      </c>
      <c r="K6" s="41">
        <v>42</v>
      </c>
      <c r="L6" s="41">
        <v>6598</v>
      </c>
      <c r="M6" s="52">
        <v>1200</v>
      </c>
      <c r="N6">
        <f>G6*82/F6</f>
        <v>99.661538461538456</v>
      </c>
      <c r="O6">
        <f>H6*82/F6</f>
        <v>37.846153846153847</v>
      </c>
      <c r="P6">
        <f>I6*82/F6</f>
        <v>54.246153846153845</v>
      </c>
      <c r="Q6">
        <f>J6*82/F6</f>
        <v>75.692307692307693</v>
      </c>
      <c r="R6">
        <f>K6*82/F6</f>
        <v>52.984615384615381</v>
      </c>
      <c r="S6">
        <f>L6*82/F6</f>
        <v>8323.6307692307691</v>
      </c>
      <c r="U6" s="10">
        <f>SUM(V6:X6)</f>
        <v>15.932951458221812</v>
      </c>
      <c r="V6">
        <f>N6/MAX(N:N)*OFF_C</f>
        <v>10.624137931034483</v>
      </c>
      <c r="W6">
        <f>O6/MAX(O:O)*PUN_C</f>
        <v>0.26461538461538464</v>
      </c>
      <c r="X6">
        <f>SUM(Z6:AC6)</f>
        <v>5.0441981425719451</v>
      </c>
      <c r="Y6">
        <f>X6/DEF_C*10</f>
        <v>8.4069969042865758</v>
      </c>
      <c r="Z6">
        <f>(0.7*(HIT_F*DEF_C))+(P6/(MAX(P:P))*(0.3*(HIT_F*DEF_C)))</f>
        <v>1.1385330283099797</v>
      </c>
      <c r="AA6">
        <f>(0.7*(BkS_F*DEF_C))+(Q6/(MAX(Q:Q))*(0.3*(BkS_F*DEF_C)))</f>
        <v>0.82058823529411751</v>
      </c>
      <c r="AB6">
        <f>(0.7*(TkA_F*DEF_C))+(R6/(MAX(R:R))*(0.3*(TkA_F*DEF_C)))</f>
        <v>1.6883999999999999</v>
      </c>
      <c r="AC6">
        <f>(0.7*(SH_F*DEF_C))+(S6/(MAX(S:S))*(0.3*(SH_F*DEF_C)))</f>
        <v>1.3966768789678476</v>
      </c>
    </row>
    <row r="7" spans="1:29" x14ac:dyDescent="0.25">
      <c r="A7" s="9">
        <v>5</v>
      </c>
      <c r="B7" s="68" t="s">
        <v>135</v>
      </c>
      <c r="C7" s="42" t="s">
        <v>31</v>
      </c>
      <c r="D7" s="42" t="s">
        <v>273</v>
      </c>
      <c r="E7" s="42" t="s">
        <v>2</v>
      </c>
      <c r="F7" s="43">
        <v>82</v>
      </c>
      <c r="G7" s="43">
        <v>96</v>
      </c>
      <c r="H7" s="43">
        <v>8</v>
      </c>
      <c r="I7" s="43">
        <v>28</v>
      </c>
      <c r="J7" s="43">
        <v>61</v>
      </c>
      <c r="K7" s="43">
        <v>100</v>
      </c>
      <c r="L7" s="43">
        <v>10176</v>
      </c>
      <c r="M7" s="53">
        <v>1833</v>
      </c>
      <c r="N7">
        <f>G7*82/F7</f>
        <v>96</v>
      </c>
      <c r="O7">
        <f>H7*82/F7</f>
        <v>8</v>
      </c>
      <c r="P7">
        <f>I7*82/F7</f>
        <v>28</v>
      </c>
      <c r="Q7">
        <f>J7*82/F7</f>
        <v>61</v>
      </c>
      <c r="R7">
        <f>K7*82/F7</f>
        <v>100</v>
      </c>
      <c r="S7">
        <f>L7*82/F7</f>
        <v>10176</v>
      </c>
      <c r="U7" s="10">
        <f>SUM(V7:X7)</f>
        <v>15.580902160298097</v>
      </c>
      <c r="V7">
        <f>N7/MAX(N:N)*OFF_C</f>
        <v>10.23380992430614</v>
      </c>
      <c r="W7">
        <f>O7/MAX(O:O)*PUN_C</f>
        <v>5.5934959349593499E-2</v>
      </c>
      <c r="X7">
        <f>SUM(Z7:AC7)</f>
        <v>5.2911572766423625</v>
      </c>
      <c r="Y7">
        <f>X7/DEF_C*10</f>
        <v>8.8185954610706041</v>
      </c>
      <c r="Z7">
        <f>(0.7*(HIT_F*DEF_C))+(P7/(MAX(P:P))*(0.3*(HIT_F*DEF_C)))</f>
        <v>1.0956977060476922</v>
      </c>
      <c r="AA7">
        <f>(0.7*(BkS_F*DEF_C))+(Q7/(MAX(Q:Q))*(0.3*(BkS_F*DEF_C)))</f>
        <v>0.78359397417503573</v>
      </c>
      <c r="AB7">
        <f>(0.7*(TkA_F*DEF_C))+(R7/(MAX(R:R))*(0.3*(TkA_F*DEF_C)))</f>
        <v>1.9567317073170729</v>
      </c>
      <c r="AC7">
        <f>(0.7*(SH_F*DEF_C))+(S7/(MAX(S:S))*(0.3*(SH_F*DEF_C)))</f>
        <v>1.4551338891025609</v>
      </c>
    </row>
    <row r="8" spans="1:29" x14ac:dyDescent="0.25">
      <c r="A8" s="9">
        <v>6</v>
      </c>
      <c r="B8" s="67" t="s">
        <v>142</v>
      </c>
      <c r="C8" s="40" t="s">
        <v>35</v>
      </c>
      <c r="D8" s="40" t="s">
        <v>273</v>
      </c>
      <c r="E8" s="40" t="s">
        <v>2</v>
      </c>
      <c r="F8" s="41">
        <v>82</v>
      </c>
      <c r="G8" s="41">
        <v>99</v>
      </c>
      <c r="H8" s="41">
        <v>34</v>
      </c>
      <c r="I8" s="41">
        <v>54</v>
      </c>
      <c r="J8" s="41">
        <v>31</v>
      </c>
      <c r="K8" s="41">
        <v>48</v>
      </c>
      <c r="L8" s="41">
        <v>524</v>
      </c>
      <c r="M8" s="52">
        <v>1812</v>
      </c>
      <c r="N8">
        <f>G8*82/F8</f>
        <v>99</v>
      </c>
      <c r="O8">
        <f>H8*82/F8</f>
        <v>34</v>
      </c>
      <c r="P8">
        <f>I8*82/F8</f>
        <v>54</v>
      </c>
      <c r="Q8">
        <f>J8*82/F8</f>
        <v>31</v>
      </c>
      <c r="R8">
        <f>K8*82/F8</f>
        <v>48</v>
      </c>
      <c r="S8">
        <f>L8*82/F8</f>
        <v>524</v>
      </c>
      <c r="U8" s="10">
        <f>SUM(V8:X8)</f>
        <v>15.448014901091248</v>
      </c>
      <c r="V8">
        <f>N8/MAX(N:N)*OFF_C</f>
        <v>10.553616484440706</v>
      </c>
      <c r="W8">
        <f>O8/MAX(O:O)*PUN_C</f>
        <v>0.23772357723577237</v>
      </c>
      <c r="X8">
        <f>SUM(Z8:AC8)</f>
        <v>4.6566748394147703</v>
      </c>
      <c r="Y8">
        <f>X8/DEF_C*10</f>
        <v>7.76112473235795</v>
      </c>
      <c r="Z8">
        <f>(0.7*(HIT_F*DEF_C))+(P8/(MAX(P:P))*(0.3*(HIT_F*DEF_C)))</f>
        <v>1.1381312902348353</v>
      </c>
      <c r="AA8">
        <f>(0.7*(BkS_F*DEF_C))+(Q8/(MAX(Q:Q))*(0.3*(BkS_F*DEF_C)))</f>
        <v>0.7080559540889525</v>
      </c>
      <c r="AB8">
        <f>(0.7*(TkA_F*DEF_C))+(R8/(MAX(R:R))*(0.3*(TkA_F*DEF_C)))</f>
        <v>1.659951219512195</v>
      </c>
      <c r="AC8">
        <f>(0.7*(SH_F*DEF_C))+(S8/(MAX(S:S))*(0.3*(SH_F*DEF_C)))</f>
        <v>1.1505363755787874</v>
      </c>
    </row>
    <row r="9" spans="1:29" x14ac:dyDescent="0.25">
      <c r="A9" s="9">
        <v>7</v>
      </c>
      <c r="B9" s="67" t="s">
        <v>32</v>
      </c>
      <c r="C9" s="40" t="s">
        <v>33</v>
      </c>
      <c r="D9" s="40" t="s">
        <v>273</v>
      </c>
      <c r="E9" s="40" t="s">
        <v>2</v>
      </c>
      <c r="F9" s="41">
        <v>82</v>
      </c>
      <c r="G9" s="41">
        <v>98</v>
      </c>
      <c r="H9" s="41">
        <v>37</v>
      </c>
      <c r="I9" s="41">
        <v>72</v>
      </c>
      <c r="J9" s="41">
        <v>40</v>
      </c>
      <c r="K9" s="41">
        <v>28</v>
      </c>
      <c r="L9" s="41">
        <v>2899</v>
      </c>
      <c r="M9" s="52">
        <v>1501</v>
      </c>
      <c r="N9">
        <f>G9*82/F9</f>
        <v>98</v>
      </c>
      <c r="O9">
        <f>H9*82/F9</f>
        <v>37</v>
      </c>
      <c r="P9">
        <f>I9*82/F9</f>
        <v>72</v>
      </c>
      <c r="Q9">
        <f>J9*82/F9</f>
        <v>40</v>
      </c>
      <c r="R9">
        <f>K9*82/F9</f>
        <v>28</v>
      </c>
      <c r="S9">
        <f>L9*82/F9</f>
        <v>2899</v>
      </c>
      <c r="U9" s="10">
        <f>SUM(V9:X9)</f>
        <v>15.375230661014974</v>
      </c>
      <c r="V9">
        <f>N9/MAX(N:N)*OFF_C</f>
        <v>10.447014297729185</v>
      </c>
      <c r="W9">
        <f>O9/MAX(O:O)*PUN_C</f>
        <v>0.25869918699186994</v>
      </c>
      <c r="X9">
        <f>SUM(Z9:AC9)</f>
        <v>4.6695171762939207</v>
      </c>
      <c r="Y9">
        <f>X9/DEF_C*10</f>
        <v>7.7825286271565339</v>
      </c>
      <c r="Z9">
        <f>(0.7*(HIT_F*DEF_C))+(P9/(MAX(P:P))*(0.3*(HIT_F*DEF_C)))</f>
        <v>1.1675083869797804</v>
      </c>
      <c r="AA9">
        <f>(0.7*(BkS_F*DEF_C))+(Q9/(MAX(Q:Q))*(0.3*(BkS_F*DEF_C)))</f>
        <v>0.7307173601147775</v>
      </c>
      <c r="AB9">
        <f>(0.7*(TkA_F*DEF_C))+(R9/(MAX(R:R))*(0.3*(TkA_F*DEF_C)))</f>
        <v>1.5458048780487803</v>
      </c>
      <c r="AC9">
        <f>(0.7*(SH_F*DEF_C))+(S9/(MAX(S:S))*(0.3*(SH_F*DEF_C)))</f>
        <v>1.2254865511505821</v>
      </c>
    </row>
    <row r="10" spans="1:29" x14ac:dyDescent="0.25">
      <c r="A10" s="9">
        <v>8</v>
      </c>
      <c r="B10" s="68" t="s">
        <v>235</v>
      </c>
      <c r="C10" s="42" t="s">
        <v>41</v>
      </c>
      <c r="D10" s="42" t="s">
        <v>273</v>
      </c>
      <c r="E10" s="42" t="s">
        <v>2</v>
      </c>
      <c r="F10" s="43">
        <v>79</v>
      </c>
      <c r="G10" s="43">
        <v>92</v>
      </c>
      <c r="H10" s="43">
        <v>28</v>
      </c>
      <c r="I10" s="43">
        <v>31</v>
      </c>
      <c r="J10" s="43">
        <v>43</v>
      </c>
      <c r="K10" s="43">
        <v>35</v>
      </c>
      <c r="L10" s="43">
        <v>408</v>
      </c>
      <c r="M10" s="53">
        <v>1495</v>
      </c>
      <c r="N10">
        <f>G10*82/F10</f>
        <v>95.493670886075947</v>
      </c>
      <c r="O10">
        <f>H10*82/F10</f>
        <v>29.063291139240505</v>
      </c>
      <c r="P10">
        <f>I10*82/F10</f>
        <v>32.177215189873415</v>
      </c>
      <c r="Q10">
        <f>J10*82/F10</f>
        <v>44.632911392405063</v>
      </c>
      <c r="R10">
        <f>K10*82/F10</f>
        <v>36.329113924050631</v>
      </c>
      <c r="S10">
        <f>L10*82/F10</f>
        <v>423.49367088607596</v>
      </c>
      <c r="U10" s="10">
        <f>SUM(V10:X10)</f>
        <v>14.968645157765605</v>
      </c>
      <c r="V10">
        <f>N10/MAX(N:N)*OFF_C</f>
        <v>10.179834133566128</v>
      </c>
      <c r="W10">
        <f>O10/MAX(O:O)*PUN_C</f>
        <v>0.20320675105485231</v>
      </c>
      <c r="X10">
        <f>SUM(Z10:AC10)</f>
        <v>4.5856042731446252</v>
      </c>
      <c r="Y10">
        <f>X10/DEF_C*10</f>
        <v>7.6426737885743758</v>
      </c>
      <c r="Z10">
        <f>(0.7*(HIT_F*DEF_C))+(P10/(MAX(P:P))*(0.3*(HIT_F*DEF_C)))</f>
        <v>1.1025151757564349</v>
      </c>
      <c r="AA10">
        <f>(0.7*(BkS_F*DEF_C))+(Q10/(MAX(Q:Q))*(0.3*(BkS_F*DEF_C)))</f>
        <v>0.74238272524199544</v>
      </c>
      <c r="AB10">
        <f>(0.7*(TkA_F*DEF_C))+(R10/(MAX(R:R))*(0.3*(TkA_F*DEF_C)))</f>
        <v>1.5933417721518985</v>
      </c>
      <c r="AC10">
        <f>(0.7*(SH_F*DEF_C))+(S10/(MAX(S:S))*(0.3*(SH_F*DEF_C)))</f>
        <v>1.1473645999942967</v>
      </c>
    </row>
    <row r="11" spans="1:29" x14ac:dyDescent="0.25">
      <c r="A11" s="9">
        <v>9</v>
      </c>
      <c r="B11" s="67" t="s">
        <v>57</v>
      </c>
      <c r="C11" s="40" t="s">
        <v>35</v>
      </c>
      <c r="D11" s="40" t="s">
        <v>273</v>
      </c>
      <c r="E11" s="40" t="s">
        <v>2</v>
      </c>
      <c r="F11" s="41">
        <v>68</v>
      </c>
      <c r="G11" s="41">
        <v>72</v>
      </c>
      <c r="H11" s="41">
        <v>89</v>
      </c>
      <c r="I11" s="41">
        <v>54</v>
      </c>
      <c r="J11" s="41">
        <v>33</v>
      </c>
      <c r="K11" s="41">
        <v>64</v>
      </c>
      <c r="L11" s="41">
        <v>155</v>
      </c>
      <c r="M11" s="52">
        <v>1279</v>
      </c>
      <c r="N11">
        <f>G11*82/F11</f>
        <v>86.82352941176471</v>
      </c>
      <c r="O11">
        <f>H11*82/F11</f>
        <v>107.32352941176471</v>
      </c>
      <c r="P11">
        <f>I11*82/F11</f>
        <v>65.117647058823536</v>
      </c>
      <c r="Q11">
        <f>J11*82/F11</f>
        <v>39.794117647058826</v>
      </c>
      <c r="R11">
        <f>K11*82/F11</f>
        <v>77.17647058823529</v>
      </c>
      <c r="S11">
        <f>L11*82/F11</f>
        <v>186.91176470588235</v>
      </c>
      <c r="U11" s="10">
        <f>SUM(V11:X11)</f>
        <v>14.858814323591279</v>
      </c>
      <c r="V11">
        <f>N11/MAX(N:N)*OFF_C</f>
        <v>9.2555780933062888</v>
      </c>
      <c r="W11">
        <f>O11/MAX(O:O)*PUN_C</f>
        <v>0.75039215686274519</v>
      </c>
      <c r="X11">
        <f>SUM(Z11:AC11)</f>
        <v>4.8528440734222462</v>
      </c>
      <c r="Y11">
        <f>X11/DEF_C*10</f>
        <v>8.0880734557037428</v>
      </c>
      <c r="Z11">
        <f>(0.7*(HIT_F*DEF_C))+(P11/(MAX(P:P))*(0.3*(HIT_F*DEF_C)))</f>
        <v>1.1562759676361249</v>
      </c>
      <c r="AA11">
        <f>(0.7*(BkS_F*DEF_C))+(Q11/(MAX(Q:Q))*(0.3*(BkS_F*DEF_C)))</f>
        <v>0.73019896193771616</v>
      </c>
      <c r="AB11">
        <f>(0.7*(TkA_F*DEF_C))+(R11/(MAX(R:R))*(0.3*(TkA_F*DEF_C)))</f>
        <v>1.8264705882352938</v>
      </c>
      <c r="AC11">
        <f>(0.7*(SH_F*DEF_C))+(S11/(MAX(S:S))*(0.3*(SH_F*DEF_C)))</f>
        <v>1.1398985556131114</v>
      </c>
    </row>
    <row r="12" spans="1:29" x14ac:dyDescent="0.25">
      <c r="A12" s="9">
        <v>10</v>
      </c>
      <c r="B12" s="68" t="s">
        <v>38</v>
      </c>
      <c r="C12" s="42" t="s">
        <v>31</v>
      </c>
      <c r="D12" s="42" t="s">
        <v>273</v>
      </c>
      <c r="E12" s="42" t="s">
        <v>2</v>
      </c>
      <c r="F12" s="43">
        <v>82</v>
      </c>
      <c r="G12" s="43">
        <v>88</v>
      </c>
      <c r="H12" s="43">
        <v>34</v>
      </c>
      <c r="I12" s="43">
        <v>59</v>
      </c>
      <c r="J12" s="43">
        <v>53</v>
      </c>
      <c r="K12" s="43">
        <v>53</v>
      </c>
      <c r="L12" s="43">
        <v>973</v>
      </c>
      <c r="M12" s="53">
        <v>1565</v>
      </c>
      <c r="N12">
        <f>G12*82/F12</f>
        <v>88</v>
      </c>
      <c r="O12">
        <f>H12*82/F12</f>
        <v>34</v>
      </c>
      <c r="P12">
        <f>I12*82/F12</f>
        <v>59</v>
      </c>
      <c r="Q12">
        <f>J12*82/F12</f>
        <v>53</v>
      </c>
      <c r="R12">
        <f>K12*82/F12</f>
        <v>53</v>
      </c>
      <c r="S12">
        <f>L12*82/F12</f>
        <v>973</v>
      </c>
      <c r="U12" s="10">
        <f>SUM(V12:X12)</f>
        <v>14.381651813274011</v>
      </c>
      <c r="V12">
        <f>N12/MAX(N:N)*OFF_C</f>
        <v>9.3809924306139614</v>
      </c>
      <c r="W12">
        <f>O12/MAX(O:O)*PUN_C</f>
        <v>0.23772357723577237</v>
      </c>
      <c r="X12">
        <f>SUM(Z12:AC12)</f>
        <v>4.7629358054242772</v>
      </c>
      <c r="Y12">
        <f>X12/DEF_C*10</f>
        <v>7.9382263423737953</v>
      </c>
      <c r="Z12">
        <f>(0.7*(HIT_F*DEF_C))+(P12/(MAX(P:P))*(0.3*(HIT_F*DEF_C)))</f>
        <v>1.1462915948862089</v>
      </c>
      <c r="AA12">
        <f>(0.7*(BkS_F*DEF_C))+(Q12/(MAX(Q:Q))*(0.3*(BkS_F*DEF_C)))</f>
        <v>0.76345050215208021</v>
      </c>
      <c r="AB12">
        <f>(0.7*(TkA_F*DEF_C))+(R12/(MAX(R:R))*(0.3*(TkA_F*DEF_C)))</f>
        <v>1.6884878048780487</v>
      </c>
      <c r="AC12">
        <f>(0.7*(SH_F*DEF_C))+(S12/(MAX(S:S))*(0.3*(SH_F*DEF_C)))</f>
        <v>1.1647059035079392</v>
      </c>
    </row>
    <row r="13" spans="1:29" x14ac:dyDescent="0.25">
      <c r="A13" s="9">
        <v>11</v>
      </c>
      <c r="B13" s="68" t="s">
        <v>240</v>
      </c>
      <c r="C13" s="42" t="s">
        <v>37</v>
      </c>
      <c r="D13" s="42" t="s">
        <v>273</v>
      </c>
      <c r="E13" s="42" t="s">
        <v>2</v>
      </c>
      <c r="F13" s="43">
        <v>68</v>
      </c>
      <c r="G13" s="43">
        <v>73</v>
      </c>
      <c r="H13" s="43">
        <v>12</v>
      </c>
      <c r="I13" s="43">
        <v>28</v>
      </c>
      <c r="J13" s="43">
        <v>60</v>
      </c>
      <c r="K13" s="43">
        <v>57</v>
      </c>
      <c r="L13" s="43">
        <v>124</v>
      </c>
      <c r="M13" s="53">
        <v>1262</v>
      </c>
      <c r="N13">
        <f>G13*82/F13</f>
        <v>88.029411764705884</v>
      </c>
      <c r="O13">
        <f>H13*82/F13</f>
        <v>14.470588235294118</v>
      </c>
      <c r="P13">
        <f>I13*82/F13</f>
        <v>33.764705882352942</v>
      </c>
      <c r="Q13">
        <f>J13*82/F13</f>
        <v>72.352941176470594</v>
      </c>
      <c r="R13">
        <f>K13*82/F13</f>
        <v>68.735294117647058</v>
      </c>
      <c r="S13">
        <f>L13*82/F13</f>
        <v>149.52941176470588</v>
      </c>
      <c r="U13" s="10">
        <f>SUM(V13:X13)</f>
        <v>14.319603209861091</v>
      </c>
      <c r="V13">
        <f>N13/MAX(N:N)*OFF_C</f>
        <v>9.384127789046655</v>
      </c>
      <c r="W13">
        <f>O13/MAX(O:O)*PUN_C</f>
        <v>0.1011764705882353</v>
      </c>
      <c r="X13">
        <f>SUM(Z13:AC13)</f>
        <v>4.8342989502262004</v>
      </c>
      <c r="Y13">
        <f>X13/DEF_C*10</f>
        <v>8.0571649170436679</v>
      </c>
      <c r="Z13">
        <f>(0.7*(HIT_F*DEF_C))+(P13/(MAX(P:P))*(0.3*(HIT_F*DEF_C)))</f>
        <v>1.1051060572928053</v>
      </c>
      <c r="AA13">
        <f>(0.7*(BkS_F*DEF_C))+(Q13/(MAX(Q:Q))*(0.3*(BkS_F*DEF_C)))</f>
        <v>0.81217993079584772</v>
      </c>
      <c r="AB13">
        <f>(0.7*(TkA_F*DEF_C))+(R13/(MAX(R:R))*(0.3*(TkA_F*DEF_C)))</f>
        <v>1.7782941176470586</v>
      </c>
      <c r="AC13">
        <f>(0.7*(SH_F*DEF_C))+(S13/(MAX(S:S))*(0.3*(SH_F*DEF_C)))</f>
        <v>1.1387188444904892</v>
      </c>
    </row>
    <row r="14" spans="1:29" x14ac:dyDescent="0.25">
      <c r="A14" s="9">
        <v>12</v>
      </c>
      <c r="B14" s="68" t="s">
        <v>279</v>
      </c>
      <c r="C14" s="42" t="s">
        <v>35</v>
      </c>
      <c r="D14" s="42" t="s">
        <v>273</v>
      </c>
      <c r="E14" s="42" t="s">
        <v>2</v>
      </c>
      <c r="F14" s="43">
        <v>77</v>
      </c>
      <c r="G14" s="43">
        <v>82</v>
      </c>
      <c r="H14" s="43">
        <v>26</v>
      </c>
      <c r="I14" s="43">
        <v>70</v>
      </c>
      <c r="J14" s="43">
        <v>51</v>
      </c>
      <c r="K14" s="43">
        <v>38</v>
      </c>
      <c r="L14" s="43">
        <v>2455</v>
      </c>
      <c r="M14" s="53">
        <v>1574</v>
      </c>
      <c r="N14">
        <f>G14*82/F14</f>
        <v>87.324675324675326</v>
      </c>
      <c r="O14">
        <f>H14*82/F14</f>
        <v>27.688311688311689</v>
      </c>
      <c r="P14">
        <f>I14*82/F14</f>
        <v>74.545454545454547</v>
      </c>
      <c r="Q14">
        <f>J14*82/F14</f>
        <v>54.311688311688314</v>
      </c>
      <c r="R14">
        <f>K14*82/F14</f>
        <v>40.467532467532465</v>
      </c>
      <c r="S14">
        <f>L14*82/F14</f>
        <v>2614.4155844155844</v>
      </c>
      <c r="U14" s="10">
        <f>SUM(V14:X14)</f>
        <v>14.274477071766599</v>
      </c>
      <c r="V14">
        <f>N14/MAX(N:N)*OFF_C</f>
        <v>9.3090013434841037</v>
      </c>
      <c r="W14">
        <f>O14/MAX(O:O)*PUN_C</f>
        <v>0.19359307359307359</v>
      </c>
      <c r="X14">
        <f>SUM(Z14:AC14)</f>
        <v>4.7718826546894224</v>
      </c>
      <c r="Y14">
        <f>X14/DEF_C*10</f>
        <v>7.9531377578157034</v>
      </c>
      <c r="Z14">
        <f>(0.7*(HIT_F*DEF_C))+(P14/(MAX(P:P))*(0.3*(HIT_F*DEF_C)))</f>
        <v>1.1716627238932069</v>
      </c>
      <c r="AA14">
        <f>(0.7*(BkS_F*DEF_C))+(Q14/(MAX(Q:Q))*(0.3*(BkS_F*DEF_C)))</f>
        <v>0.76675324675324663</v>
      </c>
      <c r="AB14">
        <f>(0.7*(TkA_F*DEF_C))+(R14/(MAX(R:R))*(0.3*(TkA_F*DEF_C)))</f>
        <v>1.6169610389610387</v>
      </c>
      <c r="AC14">
        <f>(0.7*(SH_F*DEF_C))+(S14/(MAX(S:S))*(0.3*(SH_F*DEF_C)))</f>
        <v>1.21650564508193</v>
      </c>
    </row>
    <row r="15" spans="1:29" x14ac:dyDescent="0.25">
      <c r="A15" s="9">
        <v>13</v>
      </c>
      <c r="B15" s="68" t="s">
        <v>109</v>
      </c>
      <c r="C15" s="42" t="s">
        <v>35</v>
      </c>
      <c r="D15" s="42" t="s">
        <v>273</v>
      </c>
      <c r="E15" s="42" t="s">
        <v>2</v>
      </c>
      <c r="F15" s="43">
        <v>82</v>
      </c>
      <c r="G15" s="43">
        <v>84</v>
      </c>
      <c r="H15" s="43">
        <v>38</v>
      </c>
      <c r="I15" s="43">
        <v>54</v>
      </c>
      <c r="J15" s="43">
        <v>54</v>
      </c>
      <c r="K15" s="43">
        <v>74</v>
      </c>
      <c r="L15" s="43">
        <v>5583</v>
      </c>
      <c r="M15" s="53">
        <v>1793</v>
      </c>
      <c r="N15">
        <f>G15*82/F15</f>
        <v>84</v>
      </c>
      <c r="O15">
        <f>H15*82/F15</f>
        <v>38</v>
      </c>
      <c r="P15">
        <f>I15*82/F15</f>
        <v>54</v>
      </c>
      <c r="Q15">
        <f>J15*82/F15</f>
        <v>54</v>
      </c>
      <c r="R15">
        <f>K15*82/F15</f>
        <v>74</v>
      </c>
      <c r="S15">
        <f>L15*82/F15</f>
        <v>5583</v>
      </c>
      <c r="U15" s="10">
        <f>SUM(V15:X15)</f>
        <v>14.242904069521735</v>
      </c>
      <c r="V15">
        <f>N15/MAX(N:N)*OFF_C</f>
        <v>8.9545836837678721</v>
      </c>
      <c r="W15">
        <f>O15/MAX(O:O)*PUN_C</f>
        <v>0.2656910569105691</v>
      </c>
      <c r="X15">
        <f>SUM(Z15:AC15)</f>
        <v>5.0226293288432942</v>
      </c>
      <c r="Y15">
        <f>X15/DEF_C*10</f>
        <v>8.3710488814054909</v>
      </c>
      <c r="Z15">
        <f>(0.7*(HIT_F*DEF_C))+(P15/(MAX(P:P))*(0.3*(HIT_F*DEF_C)))</f>
        <v>1.1381312902348353</v>
      </c>
      <c r="AA15">
        <f>(0.7*(BkS_F*DEF_C))+(Q15/(MAX(Q:Q))*(0.3*(BkS_F*DEF_C)))</f>
        <v>0.76596843615494969</v>
      </c>
      <c r="AB15">
        <f>(0.7*(TkA_F*DEF_C))+(R15/(MAX(R:R))*(0.3*(TkA_F*DEF_C)))</f>
        <v>1.808341463414634</v>
      </c>
      <c r="AC15">
        <f>(0.7*(SH_F*DEF_C))+(S15/(MAX(S:S))*(0.3*(SH_F*DEF_C)))</f>
        <v>1.3101881390388754</v>
      </c>
    </row>
    <row r="16" spans="1:29" x14ac:dyDescent="0.25">
      <c r="A16" s="9">
        <v>14</v>
      </c>
      <c r="B16" s="67" t="s">
        <v>143</v>
      </c>
      <c r="C16" s="40" t="s">
        <v>31</v>
      </c>
      <c r="D16" s="40" t="s">
        <v>273</v>
      </c>
      <c r="E16" s="40" t="s">
        <v>2</v>
      </c>
      <c r="F16" s="41">
        <v>78</v>
      </c>
      <c r="G16" s="41">
        <v>82</v>
      </c>
      <c r="H16" s="41">
        <v>12</v>
      </c>
      <c r="I16" s="41">
        <v>36</v>
      </c>
      <c r="J16" s="41">
        <v>24</v>
      </c>
      <c r="K16" s="41">
        <v>78</v>
      </c>
      <c r="L16" s="41">
        <v>285</v>
      </c>
      <c r="M16" s="52">
        <v>1486</v>
      </c>
      <c r="N16">
        <f>G16*82/F16</f>
        <v>86.205128205128204</v>
      </c>
      <c r="O16">
        <f>H16*82/F16</f>
        <v>12.615384615384615</v>
      </c>
      <c r="P16">
        <f>I16*82/F16</f>
        <v>37.846153846153847</v>
      </c>
      <c r="Q16">
        <f>J16*82/F16</f>
        <v>25.23076923076923</v>
      </c>
      <c r="R16">
        <f>K16*82/F16</f>
        <v>82</v>
      </c>
      <c r="S16">
        <f>L16*82/F16</f>
        <v>299.61538461538464</v>
      </c>
      <c r="U16" s="10">
        <f>SUM(V16:X16)</f>
        <v>14.080612194355389</v>
      </c>
      <c r="V16">
        <f>N16/MAX(N:N)*OFF_C</f>
        <v>9.1896551724137936</v>
      </c>
      <c r="W16">
        <f>O16/MAX(O:O)*PUN_C</f>
        <v>8.82051282051282E-2</v>
      </c>
      <c r="X16">
        <f>SUM(Z16:AC16)</f>
        <v>4.8027518937364677</v>
      </c>
      <c r="Y16">
        <f>X16/DEF_C*10</f>
        <v>8.0045864895607792</v>
      </c>
      <c r="Z16">
        <f>(0.7*(HIT_F*DEF_C))+(P16/(MAX(P:P))*(0.3*(HIT_F*DEF_C)))</f>
        <v>1.1117672290534741</v>
      </c>
      <c r="AA16">
        <f>(0.7*(BkS_F*DEF_C))+(Q16/(MAX(Q:Q))*(0.3*(BkS_F*DEF_C)))</f>
        <v>0.69352941176470573</v>
      </c>
      <c r="AB16">
        <f>(0.7*(TkA_F*DEF_C))+(R16/(MAX(R:R))*(0.3*(TkA_F*DEF_C)))</f>
        <v>1.8539999999999999</v>
      </c>
      <c r="AC16">
        <f>(0.7*(SH_F*DEF_C))+(S16/(MAX(S:S))*(0.3*(SH_F*DEF_C)))</f>
        <v>1.1434552529182878</v>
      </c>
    </row>
    <row r="17" spans="1:29" x14ac:dyDescent="0.25">
      <c r="A17" s="9">
        <v>15</v>
      </c>
      <c r="B17" s="68" t="s">
        <v>249</v>
      </c>
      <c r="C17" s="42" t="s">
        <v>33</v>
      </c>
      <c r="D17" s="42" t="s">
        <v>273</v>
      </c>
      <c r="E17" s="42" t="s">
        <v>2</v>
      </c>
      <c r="F17" s="43">
        <v>76</v>
      </c>
      <c r="G17" s="43">
        <v>73</v>
      </c>
      <c r="H17" s="43">
        <v>75</v>
      </c>
      <c r="I17" s="43">
        <v>80</v>
      </c>
      <c r="J17" s="43">
        <v>38</v>
      </c>
      <c r="K17" s="43">
        <v>69</v>
      </c>
      <c r="L17" s="43">
        <v>5982</v>
      </c>
      <c r="M17" s="53">
        <v>1660</v>
      </c>
      <c r="N17">
        <f>G17*82/F17</f>
        <v>78.763157894736835</v>
      </c>
      <c r="O17">
        <f>H17*82/F17</f>
        <v>80.921052631578945</v>
      </c>
      <c r="P17">
        <f>I17*82/F17</f>
        <v>86.315789473684205</v>
      </c>
      <c r="Q17">
        <f>J17*82/F17</f>
        <v>41</v>
      </c>
      <c r="R17">
        <f>K17*82/F17</f>
        <v>74.44736842105263</v>
      </c>
      <c r="S17">
        <f>L17*82/F17</f>
        <v>6454.2631578947367</v>
      </c>
      <c r="U17" s="10">
        <f>SUM(V17:X17)</f>
        <v>14.034800430665534</v>
      </c>
      <c r="V17">
        <f>N17/MAX(N:N)*OFF_C</f>
        <v>8.3963248638838461</v>
      </c>
      <c r="W17">
        <f>O17/MAX(O:O)*PUN_C</f>
        <v>0.56578947368421051</v>
      </c>
      <c r="X17">
        <f>SUM(Z17:AC17)</f>
        <v>5.0726860930974764</v>
      </c>
      <c r="Y17">
        <f>X17/DEF_C*10</f>
        <v>8.4544768218291271</v>
      </c>
      <c r="Z17">
        <f>(0.7*(HIT_F*DEF_C))+(P17/(MAX(P:P))*(0.3*(HIT_F*DEF_C)))</f>
        <v>1.1908726276658186</v>
      </c>
      <c r="AA17">
        <f>(0.7*(BkS_F*DEF_C))+(Q17/(MAX(Q:Q))*(0.3*(BkS_F*DEF_C)))</f>
        <v>0.73323529411764699</v>
      </c>
      <c r="AB17">
        <f>(0.7*(TkA_F*DEF_C))+(R17/(MAX(R:R))*(0.3*(TkA_F*DEF_C)))</f>
        <v>1.8108947368421051</v>
      </c>
      <c r="AC17">
        <f>(0.7*(SH_F*DEF_C))+(S17/(MAX(S:S))*(0.3*(SH_F*DEF_C)))</f>
        <v>1.3376834344719057</v>
      </c>
    </row>
    <row r="18" spans="1:29" x14ac:dyDescent="0.25">
      <c r="A18" s="9">
        <v>16</v>
      </c>
      <c r="B18" s="67" t="s">
        <v>36</v>
      </c>
      <c r="C18" s="40" t="s">
        <v>37</v>
      </c>
      <c r="D18" s="40" t="s">
        <v>273</v>
      </c>
      <c r="E18" s="40" t="s">
        <v>2</v>
      </c>
      <c r="F18" s="41">
        <v>82</v>
      </c>
      <c r="G18" s="41">
        <v>81</v>
      </c>
      <c r="H18" s="41">
        <v>40</v>
      </c>
      <c r="I18" s="41">
        <v>42</v>
      </c>
      <c r="J18" s="41">
        <v>44</v>
      </c>
      <c r="K18" s="41">
        <v>72</v>
      </c>
      <c r="L18" s="41">
        <v>8538</v>
      </c>
      <c r="M18" s="52">
        <v>1723</v>
      </c>
      <c r="N18">
        <f>G18*82/F18</f>
        <v>81</v>
      </c>
      <c r="O18">
        <f>H18*82/F18</f>
        <v>40</v>
      </c>
      <c r="P18">
        <f>I18*82/F18</f>
        <v>42</v>
      </c>
      <c r="Q18">
        <f>J18*82/F18</f>
        <v>44</v>
      </c>
      <c r="R18">
        <f>K18*82/F18</f>
        <v>72</v>
      </c>
      <c r="S18">
        <f>L18*82/F18</f>
        <v>8538</v>
      </c>
      <c r="U18" s="10">
        <f>SUM(V18:X18)</f>
        <v>13.974156341281878</v>
      </c>
      <c r="V18">
        <f>N18/MAX(N:N)*OFF_C</f>
        <v>8.634777123633306</v>
      </c>
      <c r="W18">
        <f>O18/MAX(O:O)*PUN_C</f>
        <v>0.27967479674796747</v>
      </c>
      <c r="X18">
        <f>SUM(Z18:AC18)</f>
        <v>5.059704420900605</v>
      </c>
      <c r="Y18">
        <f>X18/DEF_C*10</f>
        <v>8.432840701501009</v>
      </c>
      <c r="Z18">
        <f>(0.7*(HIT_F*DEF_C))+(P18/(MAX(P:P))*(0.3*(HIT_F*DEF_C)))</f>
        <v>1.1185465590715384</v>
      </c>
      <c r="AA18">
        <f>(0.7*(BkS_F*DEF_C))+(Q18/(MAX(Q:Q))*(0.3*(BkS_F*DEF_C)))</f>
        <v>0.74078909612625532</v>
      </c>
      <c r="AB18">
        <f>(0.7*(TkA_F*DEF_C))+(R18/(MAX(R:R))*(0.3*(TkA_F*DEF_C)))</f>
        <v>1.7969268292682925</v>
      </c>
      <c r="AC18">
        <f>(0.7*(SH_F*DEF_C))+(S18/(MAX(S:S))*(0.3*(SH_F*DEF_C)))</f>
        <v>1.4034419364345188</v>
      </c>
    </row>
    <row r="19" spans="1:29" x14ac:dyDescent="0.25">
      <c r="A19" s="9">
        <v>17</v>
      </c>
      <c r="B19" s="67" t="s">
        <v>49</v>
      </c>
      <c r="C19" s="40" t="s">
        <v>41</v>
      </c>
      <c r="D19" s="40" t="s">
        <v>273</v>
      </c>
      <c r="E19" s="40" t="s">
        <v>2</v>
      </c>
      <c r="F19" s="41">
        <v>80</v>
      </c>
      <c r="G19" s="41">
        <v>76</v>
      </c>
      <c r="H19" s="41">
        <v>34</v>
      </c>
      <c r="I19" s="41">
        <v>40</v>
      </c>
      <c r="J19" s="41">
        <v>60</v>
      </c>
      <c r="K19" s="41">
        <v>47</v>
      </c>
      <c r="L19" s="41">
        <v>11091</v>
      </c>
      <c r="M19" s="52">
        <v>1770</v>
      </c>
      <c r="N19">
        <f>G19*82/F19</f>
        <v>77.900000000000006</v>
      </c>
      <c r="O19">
        <f>H19*82/F19</f>
        <v>34.85</v>
      </c>
      <c r="P19">
        <f>I19*82/F19</f>
        <v>41</v>
      </c>
      <c r="Q19">
        <f>J19*82/F19</f>
        <v>61.5</v>
      </c>
      <c r="R19">
        <f>K19*82/F19</f>
        <v>48.174999999999997</v>
      </c>
      <c r="S19">
        <f>L19*82/F19</f>
        <v>11368.275</v>
      </c>
      <c r="U19" s="10">
        <f>SUM(V19:X19)</f>
        <v>13.603454117000805</v>
      </c>
      <c r="V19">
        <f>N19/MAX(N:N)*OFF_C</f>
        <v>8.3043103448275861</v>
      </c>
      <c r="W19">
        <f>O19/MAX(O:O)*PUN_C</f>
        <v>0.2436666666666667</v>
      </c>
      <c r="X19">
        <f>SUM(Z19:AC19)</f>
        <v>5.0554771055065526</v>
      </c>
      <c r="Y19">
        <f>X19/DEF_C*10</f>
        <v>8.4257951758442537</v>
      </c>
      <c r="Z19">
        <f>(0.7*(HIT_F*DEF_C))+(P19/(MAX(P:P))*(0.3*(HIT_F*DEF_C)))</f>
        <v>1.1169144981412638</v>
      </c>
      <c r="AA19">
        <f>(0.7*(BkS_F*DEF_C))+(Q19/(MAX(Q:Q))*(0.3*(BkS_F*DEF_C)))</f>
        <v>0.78485294117647042</v>
      </c>
      <c r="AB19">
        <f>(0.7*(TkA_F*DEF_C))+(R19/(MAX(R:R))*(0.3*(TkA_F*DEF_C)))</f>
        <v>1.6609499999999999</v>
      </c>
      <c r="AC19">
        <f>(0.7*(SH_F*DEF_C))+(S19/(MAX(S:S))*(0.3*(SH_F*DEF_C)))</f>
        <v>1.4927596661888183</v>
      </c>
    </row>
    <row r="20" spans="1:29" x14ac:dyDescent="0.25">
      <c r="A20" s="9">
        <v>18</v>
      </c>
      <c r="B20" s="67" t="s">
        <v>110</v>
      </c>
      <c r="C20" s="40" t="s">
        <v>37</v>
      </c>
      <c r="D20" s="40" t="s">
        <v>273</v>
      </c>
      <c r="E20" s="40" t="s">
        <v>2</v>
      </c>
      <c r="F20" s="41">
        <v>82</v>
      </c>
      <c r="G20" s="41">
        <v>74</v>
      </c>
      <c r="H20" s="41">
        <v>47</v>
      </c>
      <c r="I20" s="41">
        <v>134</v>
      </c>
      <c r="J20" s="41">
        <v>66</v>
      </c>
      <c r="K20" s="41">
        <v>69</v>
      </c>
      <c r="L20" s="41">
        <v>9760</v>
      </c>
      <c r="M20" s="52">
        <v>1686</v>
      </c>
      <c r="N20">
        <f>G20*82/F20</f>
        <v>74</v>
      </c>
      <c r="O20">
        <f>H20*82/F20</f>
        <v>47</v>
      </c>
      <c r="P20">
        <f>I20*82/F20</f>
        <v>134</v>
      </c>
      <c r="Q20">
        <f>J20*82/F20</f>
        <v>66</v>
      </c>
      <c r="R20">
        <f>K20*82/F20</f>
        <v>69</v>
      </c>
      <c r="S20">
        <f>L20*82/F20</f>
        <v>9760</v>
      </c>
      <c r="U20" s="10">
        <f>SUM(V20:X20)</f>
        <v>13.503870163865738</v>
      </c>
      <c r="V20">
        <f>N20/MAX(N:N)*OFF_C</f>
        <v>7.8885618166526497</v>
      </c>
      <c r="W20">
        <f>O20/MAX(O:O)*PUN_C</f>
        <v>0.32861788617886178</v>
      </c>
      <c r="X20">
        <f>SUM(Z20:AC20)</f>
        <v>5.2866904610342251</v>
      </c>
      <c r="Y20">
        <f>X20/DEF_C*10</f>
        <v>8.8111507683903749</v>
      </c>
      <c r="Z20">
        <f>(0.7*(HIT_F*DEF_C))+(P20/(MAX(P:P))*(0.3*(HIT_F*DEF_C)))</f>
        <v>1.2686961646568136</v>
      </c>
      <c r="AA20">
        <f>(0.7*(BkS_F*DEF_C))+(Q20/(MAX(Q:Q))*(0.3*(BkS_F*DEF_C)))</f>
        <v>0.79618364418938292</v>
      </c>
      <c r="AB20">
        <f>(0.7*(TkA_F*DEF_C))+(R20/(MAX(R:R))*(0.3*(TkA_F*DEF_C)))</f>
        <v>1.7798048780487803</v>
      </c>
      <c r="AC20">
        <f>(0.7*(SH_F*DEF_C))+(S20/(MAX(S:S))*(0.3*(SH_F*DEF_C)))</f>
        <v>1.4420057741392485</v>
      </c>
    </row>
    <row r="21" spans="1:29" x14ac:dyDescent="0.25">
      <c r="A21" s="9">
        <v>19</v>
      </c>
      <c r="B21" s="68" t="s">
        <v>54</v>
      </c>
      <c r="C21" s="42" t="s">
        <v>37</v>
      </c>
      <c r="D21" s="42" t="s">
        <v>273</v>
      </c>
      <c r="E21" s="42" t="s">
        <v>2</v>
      </c>
      <c r="F21" s="43">
        <v>82</v>
      </c>
      <c r="G21" s="43">
        <v>80</v>
      </c>
      <c r="H21" s="43">
        <v>18</v>
      </c>
      <c r="I21" s="43">
        <v>74</v>
      </c>
      <c r="J21" s="43">
        <v>47</v>
      </c>
      <c r="K21" s="43">
        <v>47</v>
      </c>
      <c r="L21" s="43">
        <v>4271</v>
      </c>
      <c r="M21" s="53">
        <v>1701</v>
      </c>
      <c r="N21">
        <f>G21*82/F21</f>
        <v>80</v>
      </c>
      <c r="O21">
        <f>H21*82/F21</f>
        <v>18</v>
      </c>
      <c r="P21">
        <f>I21*82/F21</f>
        <v>74</v>
      </c>
      <c r="Q21">
        <f>J21*82/F21</f>
        <v>47</v>
      </c>
      <c r="R21">
        <f>K21*82/F21</f>
        <v>47</v>
      </c>
      <c r="S21">
        <f>L21*82/F21</f>
        <v>4271</v>
      </c>
      <c r="U21" s="10">
        <f>SUM(V21:X21)</f>
        <v>13.49617198902717</v>
      </c>
      <c r="V21">
        <f>N21/MAX(N:N)*OFF_C</f>
        <v>8.5281749369217845</v>
      </c>
      <c r="W21">
        <f>O21/MAX(O:O)*PUN_C</f>
        <v>0.12585365853658537</v>
      </c>
      <c r="X21">
        <f>SUM(Z21:AC21)</f>
        <v>4.8421433935688007</v>
      </c>
      <c r="Y21">
        <f>X21/DEF_C*10</f>
        <v>8.070238989281334</v>
      </c>
      <c r="Z21">
        <f>(0.7*(HIT_F*DEF_C))+(P21/(MAX(P:P))*(0.3*(HIT_F*DEF_C)))</f>
        <v>1.1707725088403298</v>
      </c>
      <c r="AA21">
        <f>(0.7*(BkS_F*DEF_C))+(Q21/(MAX(Q:Q))*(0.3*(BkS_F*DEF_C)))</f>
        <v>0.74834289813486354</v>
      </c>
      <c r="AB21">
        <f>(0.7*(TkA_F*DEF_C))+(R21/(MAX(R:R))*(0.3*(TkA_F*DEF_C)))</f>
        <v>1.6542439024390243</v>
      </c>
      <c r="AC21">
        <f>(0.7*(SH_F*DEF_C))+(S21/(MAX(S:S))*(0.3*(SH_F*DEF_C)))</f>
        <v>1.268784084154583</v>
      </c>
    </row>
    <row r="22" spans="1:29" x14ac:dyDescent="0.25">
      <c r="A22" s="9">
        <v>20</v>
      </c>
      <c r="B22" s="68" t="s">
        <v>100</v>
      </c>
      <c r="C22" s="42" t="s">
        <v>35</v>
      </c>
      <c r="D22" s="42" t="s">
        <v>273</v>
      </c>
      <c r="E22" s="42" t="s">
        <v>2</v>
      </c>
      <c r="F22" s="43">
        <v>82</v>
      </c>
      <c r="G22" s="43">
        <v>77</v>
      </c>
      <c r="H22" s="43">
        <v>12</v>
      </c>
      <c r="I22" s="43">
        <v>31</v>
      </c>
      <c r="J22" s="43">
        <v>36</v>
      </c>
      <c r="K22" s="43">
        <v>94</v>
      </c>
      <c r="L22" s="43">
        <v>9817</v>
      </c>
      <c r="M22" s="53">
        <v>1702</v>
      </c>
      <c r="N22">
        <f>G22*82/F22</f>
        <v>77</v>
      </c>
      <c r="O22">
        <f>H22*82/F22</f>
        <v>12</v>
      </c>
      <c r="P22">
        <f>I22*82/F22</f>
        <v>31</v>
      </c>
      <c r="Q22">
        <f>J22*82/F22</f>
        <v>36</v>
      </c>
      <c r="R22">
        <f>K22*82/F22</f>
        <v>94</v>
      </c>
      <c r="S22">
        <f>L22*82/F22</f>
        <v>9817</v>
      </c>
      <c r="U22" s="10">
        <f>SUM(V22:X22)</f>
        <v>13.479802711984444</v>
      </c>
      <c r="V22">
        <f>N22/MAX(N:N)*OFF_C</f>
        <v>8.2083683767872166</v>
      </c>
      <c r="W22">
        <f>O22/MAX(O:O)*PUN_C</f>
        <v>8.3902439024390249E-2</v>
      </c>
      <c r="X22">
        <f>SUM(Z22:AC22)</f>
        <v>5.1875318961728363</v>
      </c>
      <c r="Y22">
        <f>X22/DEF_C*10</f>
        <v>8.6458864936213935</v>
      </c>
      <c r="Z22">
        <f>(0.7*(HIT_F*DEF_C))+(P22/(MAX(P:P))*(0.3*(HIT_F*DEF_C)))</f>
        <v>1.1005938888385165</v>
      </c>
      <c r="AA22">
        <f>(0.7*(BkS_F*DEF_C))+(Q22/(MAX(Q:Q))*(0.3*(BkS_F*DEF_C)))</f>
        <v>0.72064562410329969</v>
      </c>
      <c r="AB22">
        <f>(0.7*(TkA_F*DEF_C))+(R22/(MAX(R:R))*(0.3*(TkA_F*DEF_C)))</f>
        <v>1.9224878048780487</v>
      </c>
      <c r="AC22">
        <f>(0.7*(SH_F*DEF_C))+(S22/(MAX(S:S))*(0.3*(SH_F*DEF_C)))</f>
        <v>1.4438045783529716</v>
      </c>
    </row>
    <row r="23" spans="1:29" x14ac:dyDescent="0.25">
      <c r="A23" s="9">
        <v>21</v>
      </c>
      <c r="B23" s="68" t="s">
        <v>196</v>
      </c>
      <c r="C23" s="42" t="s">
        <v>41</v>
      </c>
      <c r="D23" s="42" t="s">
        <v>273</v>
      </c>
      <c r="E23" s="42" t="s">
        <v>2</v>
      </c>
      <c r="F23" s="43">
        <v>76</v>
      </c>
      <c r="G23" s="43">
        <v>72</v>
      </c>
      <c r="H23" s="43">
        <v>50</v>
      </c>
      <c r="I23" s="43">
        <v>46</v>
      </c>
      <c r="J23" s="43">
        <v>20</v>
      </c>
      <c r="K23" s="43">
        <v>46</v>
      </c>
      <c r="L23" s="43">
        <v>1002</v>
      </c>
      <c r="M23" s="53">
        <v>1428</v>
      </c>
      <c r="N23">
        <f>G23*82/F23</f>
        <v>77.684210526315795</v>
      </c>
      <c r="O23">
        <f>H23*82/F23</f>
        <v>53.94736842105263</v>
      </c>
      <c r="P23">
        <f>I23*82/F23</f>
        <v>49.631578947368418</v>
      </c>
      <c r="Q23">
        <f>J23*82/F23</f>
        <v>21.578947368421051</v>
      </c>
      <c r="R23">
        <f>K23*82/F23</f>
        <v>49.631578947368418</v>
      </c>
      <c r="S23">
        <f>L23*82/F23</f>
        <v>1081.1052631578948</v>
      </c>
      <c r="U23" s="10">
        <f>SUM(V23:X23)</f>
        <v>13.311216467662174</v>
      </c>
      <c r="V23">
        <f>N23/MAX(N:N)*OFF_C</f>
        <v>8.281306715063522</v>
      </c>
      <c r="W23">
        <f>O23/MAX(O:O)*PUN_C</f>
        <v>0.37719298245614036</v>
      </c>
      <c r="X23">
        <f>SUM(Z23:AC23)</f>
        <v>4.6527167701425123</v>
      </c>
      <c r="Y23">
        <f>X23/DEF_C*10</f>
        <v>7.7545279502375211</v>
      </c>
      <c r="Z23">
        <f>(0.7*(HIT_F*DEF_C))+(P23/(MAX(P:P))*(0.3*(HIT_F*DEF_C)))</f>
        <v>1.1310017609078455</v>
      </c>
      <c r="AA23">
        <f>(0.7*(BkS_F*DEF_C))+(Q23/(MAX(Q:Q))*(0.3*(BkS_F*DEF_C)))</f>
        <v>0.6843343653250773</v>
      </c>
      <c r="AB23">
        <f>(0.7*(TkA_F*DEF_C))+(R23/(MAX(R:R))*(0.3*(TkA_F*DEF_C)))</f>
        <v>1.6692631578947368</v>
      </c>
      <c r="AC23">
        <f>(0.7*(SH_F*DEF_C))+(S23/(MAX(S:S))*(0.3*(SH_F*DEF_C)))</f>
        <v>1.1681174860148527</v>
      </c>
    </row>
    <row r="24" spans="1:29" x14ac:dyDescent="0.25">
      <c r="A24" s="9">
        <v>22</v>
      </c>
      <c r="B24" s="68" t="s">
        <v>40</v>
      </c>
      <c r="C24" s="42" t="s">
        <v>33</v>
      </c>
      <c r="D24" s="42" t="s">
        <v>273</v>
      </c>
      <c r="E24" s="42" t="s">
        <v>2</v>
      </c>
      <c r="F24" s="43">
        <v>73</v>
      </c>
      <c r="G24" s="43">
        <v>70</v>
      </c>
      <c r="H24" s="43">
        <v>8</v>
      </c>
      <c r="I24" s="43">
        <v>28</v>
      </c>
      <c r="J24" s="43">
        <v>40</v>
      </c>
      <c r="K24" s="43">
        <v>50</v>
      </c>
      <c r="L24" s="43">
        <v>742</v>
      </c>
      <c r="M24" s="53">
        <v>1375</v>
      </c>
      <c r="N24">
        <f>G24*82/F24</f>
        <v>78.630136986301366</v>
      </c>
      <c r="O24">
        <f>H24*82/F24</f>
        <v>8.9863013698630141</v>
      </c>
      <c r="P24">
        <f>I24*82/F24</f>
        <v>31.452054794520549</v>
      </c>
      <c r="Q24">
        <f>J24*82/F24</f>
        <v>44.93150684931507</v>
      </c>
      <c r="R24">
        <f>K24*82/F24</f>
        <v>56.164383561643838</v>
      </c>
      <c r="S24">
        <f>L24*82/F24</f>
        <v>833.47945205479448</v>
      </c>
      <c r="U24" s="10">
        <f>SUM(V24:X24)</f>
        <v>13.156292696731319</v>
      </c>
      <c r="V24">
        <f>N24/MAX(N:N)*OFF_C</f>
        <v>8.3821445441662732</v>
      </c>
      <c r="W24">
        <f>O24/MAX(O:O)*PUN_C</f>
        <v>6.2831050228310509E-2</v>
      </c>
      <c r="X24">
        <f>SUM(Z24:AC24)</f>
        <v>4.711317102336734</v>
      </c>
      <c r="Y24">
        <f>X24/DEF_C*10</f>
        <v>7.8521951705612238</v>
      </c>
      <c r="Z24">
        <f>(0.7*(HIT_F*DEF_C))+(P24/(MAX(P:P))*(0.3*(HIT_F*DEF_C)))</f>
        <v>1.1013316698069968</v>
      </c>
      <c r="AA24">
        <f>(0.7*(BkS_F*DEF_C))+(Q24/(MAX(Q:Q))*(0.3*(BkS_F*DEF_C)))</f>
        <v>0.74313456889605145</v>
      </c>
      <c r="AB24">
        <f>(0.7*(TkA_F*DEF_C))+(R24/(MAX(R:R))*(0.3*(TkA_F*DEF_C)))</f>
        <v>1.7065479452054793</v>
      </c>
      <c r="AC24">
        <f>(0.7*(SH_F*DEF_C))+(S24/(MAX(S:S))*(0.3*(SH_F*DEF_C)))</f>
        <v>1.1603029184282063</v>
      </c>
    </row>
    <row r="25" spans="1:29" x14ac:dyDescent="0.25">
      <c r="A25" s="9">
        <v>23</v>
      </c>
      <c r="B25" s="68" t="s">
        <v>30</v>
      </c>
      <c r="C25" s="42" t="s">
        <v>31</v>
      </c>
      <c r="D25" s="42" t="s">
        <v>273</v>
      </c>
      <c r="E25" s="42" t="s">
        <v>2</v>
      </c>
      <c r="F25" s="43">
        <v>80</v>
      </c>
      <c r="G25" s="43">
        <v>74</v>
      </c>
      <c r="H25" s="43">
        <v>30</v>
      </c>
      <c r="I25" s="43">
        <v>54</v>
      </c>
      <c r="J25" s="43">
        <v>30</v>
      </c>
      <c r="K25" s="43">
        <v>53</v>
      </c>
      <c r="L25" s="43">
        <v>4434</v>
      </c>
      <c r="M25" s="53">
        <v>1596</v>
      </c>
      <c r="N25">
        <f>G25*82/F25</f>
        <v>75.849999999999994</v>
      </c>
      <c r="O25">
        <f>H25*82/F25</f>
        <v>30.75</v>
      </c>
      <c r="P25">
        <f>I25*82/F25</f>
        <v>55.35</v>
      </c>
      <c r="Q25">
        <f>J25*82/F25</f>
        <v>30.75</v>
      </c>
      <c r="R25">
        <f>K25*82/F25</f>
        <v>54.325000000000003</v>
      </c>
      <c r="S25">
        <f>L25*82/F25</f>
        <v>4544.8500000000004</v>
      </c>
      <c r="U25" s="10">
        <f>SUM(V25:X25)</f>
        <v>13.122013139020526</v>
      </c>
      <c r="V25">
        <f>N25/MAX(N:N)*OFF_C</f>
        <v>8.0857758620689655</v>
      </c>
      <c r="W25">
        <f>O25/MAX(O:O)*PUN_C</f>
        <v>0.215</v>
      </c>
      <c r="X25">
        <f>SUM(Z25:AC25)</f>
        <v>4.8212372769515603</v>
      </c>
      <c r="Y25">
        <f>X25/DEF_C*10</f>
        <v>8.0353954615859333</v>
      </c>
      <c r="Z25">
        <f>(0.7*(HIT_F*DEF_C))+(P25/(MAX(P:P))*(0.3*(HIT_F*DEF_C)))</f>
        <v>1.1403345724907061</v>
      </c>
      <c r="AA25">
        <f>(0.7*(BkS_F*DEF_C))+(Q25/(MAX(Q:Q))*(0.3*(BkS_F*DEF_C)))</f>
        <v>0.70742647058823516</v>
      </c>
      <c r="AB25">
        <f>(0.7*(TkA_F*DEF_C))+(R25/(MAX(R:R))*(0.3*(TkA_F*DEF_C)))</f>
        <v>1.6960499999999998</v>
      </c>
      <c r="AC25">
        <f>(0.7*(SH_F*DEF_C))+(S25/(MAX(S:S))*(0.3*(SH_F*DEF_C)))</f>
        <v>1.2774262338726192</v>
      </c>
    </row>
    <row r="26" spans="1:29" x14ac:dyDescent="0.25">
      <c r="A26" s="9">
        <v>24</v>
      </c>
      <c r="B26" s="67" t="s">
        <v>356</v>
      </c>
      <c r="C26" s="40" t="s">
        <v>33</v>
      </c>
      <c r="D26" s="40" t="s">
        <v>273</v>
      </c>
      <c r="E26" s="40" t="s">
        <v>2</v>
      </c>
      <c r="F26" s="41">
        <v>71</v>
      </c>
      <c r="G26" s="41">
        <v>66</v>
      </c>
      <c r="H26" s="41">
        <v>12</v>
      </c>
      <c r="I26" s="41">
        <v>42</v>
      </c>
      <c r="J26" s="41">
        <v>51</v>
      </c>
      <c r="K26" s="41">
        <v>41</v>
      </c>
      <c r="L26" s="41">
        <v>281</v>
      </c>
      <c r="M26" s="52">
        <v>1294</v>
      </c>
      <c r="N26">
        <f>G26*82/F26</f>
        <v>76.225352112676063</v>
      </c>
      <c r="O26">
        <f>H26*82/F26</f>
        <v>13.859154929577464</v>
      </c>
      <c r="P26">
        <f>I26*82/F26</f>
        <v>48.507042253521128</v>
      </c>
      <c r="Q26">
        <f>J26*82/F26</f>
        <v>58.901408450704224</v>
      </c>
      <c r="R26">
        <f>K26*82/F26</f>
        <v>47.352112676056336</v>
      </c>
      <c r="S26">
        <f>L26*82/F26</f>
        <v>324.53521126760563</v>
      </c>
      <c r="U26" s="10">
        <f>SUM(V26:X26)</f>
        <v>12.930662127331409</v>
      </c>
      <c r="V26">
        <f>N26/MAX(N:N)*OFF_C</f>
        <v>8.1257892180670233</v>
      </c>
      <c r="W26">
        <f>O26/MAX(O:O)*PUN_C</f>
        <v>9.6901408450704218E-2</v>
      </c>
      <c r="X26">
        <f>SUM(Z26:AC26)</f>
        <v>4.7079715008136835</v>
      </c>
      <c r="Y26">
        <f>X26/DEF_C*10</f>
        <v>7.8466191680228059</v>
      </c>
      <c r="Z26">
        <f>(0.7*(HIT_F*DEF_C))+(P26/(MAX(P:P))*(0.3*(HIT_F*DEF_C)))</f>
        <v>1.1291664485051571</v>
      </c>
      <c r="AA26">
        <f>(0.7*(BkS_F*DEF_C))+(Q26/(MAX(Q:Q))*(0.3*(BkS_F*DEF_C)))</f>
        <v>0.77830985915492945</v>
      </c>
      <c r="AB26">
        <f>(0.7*(TkA_F*DEF_C))+(R26/(MAX(R:R))*(0.3*(TkA_F*DEF_C)))</f>
        <v>1.6562535211267604</v>
      </c>
      <c r="AC26">
        <f>(0.7*(SH_F*DEF_C))+(S26/(MAX(S:S))*(0.3*(SH_F*DEF_C)))</f>
        <v>1.1442416720268362</v>
      </c>
    </row>
    <row r="27" spans="1:29" x14ac:dyDescent="0.25">
      <c r="A27" s="9">
        <v>25</v>
      </c>
      <c r="B27" s="67" t="s">
        <v>213</v>
      </c>
      <c r="C27" s="40" t="s">
        <v>33</v>
      </c>
      <c r="D27" s="40" t="s">
        <v>273</v>
      </c>
      <c r="E27" s="40" t="s">
        <v>2</v>
      </c>
      <c r="F27" s="41">
        <v>82</v>
      </c>
      <c r="G27" s="41">
        <v>72</v>
      </c>
      <c r="H27" s="41">
        <v>80</v>
      </c>
      <c r="I27" s="41">
        <v>53</v>
      </c>
      <c r="J27" s="41">
        <v>39</v>
      </c>
      <c r="K27" s="41">
        <v>47</v>
      </c>
      <c r="L27" s="41">
        <v>272</v>
      </c>
      <c r="M27" s="52">
        <v>1425</v>
      </c>
      <c r="N27">
        <f>G27*82/F27</f>
        <v>72</v>
      </c>
      <c r="O27">
        <f>H27*82/F27</f>
        <v>80</v>
      </c>
      <c r="P27">
        <f>I27*82/F27</f>
        <v>53</v>
      </c>
      <c r="Q27">
        <f>J27*82/F27</f>
        <v>39</v>
      </c>
      <c r="R27">
        <f>K27*82/F27</f>
        <v>47</v>
      </c>
      <c r="S27">
        <f>L27*82/F27</f>
        <v>272</v>
      </c>
      <c r="U27" s="10">
        <f>SUM(V27:X27)</f>
        <v>12.896233362057043</v>
      </c>
      <c r="V27">
        <f>N27/MAX(N:N)*OFF_C</f>
        <v>7.6753574432296041</v>
      </c>
      <c r="W27">
        <f>O27/MAX(O:O)*PUN_C</f>
        <v>0.55934959349593494</v>
      </c>
      <c r="X27">
        <f>SUM(Z27:AC27)</f>
        <v>4.6615263253315042</v>
      </c>
      <c r="Y27">
        <f>X27/DEF_C*10</f>
        <v>7.7692105422191737</v>
      </c>
      <c r="Z27">
        <f>(0.7*(HIT_F*DEF_C))+(P27/(MAX(P:P))*(0.3*(HIT_F*DEF_C)))</f>
        <v>1.1364992293045606</v>
      </c>
      <c r="AA27">
        <f>(0.7*(BkS_F*DEF_C))+(Q27/(MAX(Q:Q))*(0.3*(BkS_F*DEF_C)))</f>
        <v>0.72819942611190802</v>
      </c>
      <c r="AB27">
        <f>(0.7*(TkA_F*DEF_C))+(R27/(MAX(R:R))*(0.3*(TkA_F*DEF_C)))</f>
        <v>1.6542439024390243</v>
      </c>
      <c r="AC27">
        <f>(0.7*(SH_F*DEF_C))+(S27/(MAX(S:S))*(0.3*(SH_F*DEF_C)))</f>
        <v>1.1425837674760118</v>
      </c>
    </row>
    <row r="28" spans="1:29" x14ac:dyDescent="0.25">
      <c r="A28" s="9">
        <v>26</v>
      </c>
      <c r="B28" s="68" t="s">
        <v>43</v>
      </c>
      <c r="C28" s="42" t="s">
        <v>37</v>
      </c>
      <c r="D28" s="42" t="s">
        <v>273</v>
      </c>
      <c r="E28" s="42" t="s">
        <v>2</v>
      </c>
      <c r="F28" s="43">
        <v>81</v>
      </c>
      <c r="G28" s="43">
        <v>70</v>
      </c>
      <c r="H28" s="43">
        <v>22</v>
      </c>
      <c r="I28" s="43">
        <v>65</v>
      </c>
      <c r="J28" s="43">
        <v>52</v>
      </c>
      <c r="K28" s="43">
        <v>71</v>
      </c>
      <c r="L28" s="43">
        <v>7589</v>
      </c>
      <c r="M28" s="53">
        <v>1506</v>
      </c>
      <c r="N28">
        <f>G28*82/F28</f>
        <v>70.864197530864203</v>
      </c>
      <c r="O28">
        <f>H28*82/F28</f>
        <v>22.271604938271604</v>
      </c>
      <c r="P28">
        <f>I28*82/F28</f>
        <v>65.802469135802468</v>
      </c>
      <c r="Q28">
        <f>J28*82/F28</f>
        <v>52.641975308641975</v>
      </c>
      <c r="R28">
        <f>K28*82/F28</f>
        <v>71.876543209876544</v>
      </c>
      <c r="S28">
        <f>L28*82/F28</f>
        <v>7682.691358024691</v>
      </c>
      <c r="U28" s="10">
        <f>SUM(V28:X28)</f>
        <v>12.802613594893542</v>
      </c>
      <c r="V28">
        <f>N28/MAX(N:N)*OFF_C</f>
        <v>7.5542784163473833</v>
      </c>
      <c r="W28">
        <f>O28/MAX(O:O)*PUN_C</f>
        <v>0.1557201646090535</v>
      </c>
      <c r="X28">
        <f>SUM(Z28:AC28)</f>
        <v>5.0926150139371051</v>
      </c>
      <c r="Y28">
        <f>X28/DEF_C*10</f>
        <v>8.4876916898951755</v>
      </c>
      <c r="Z28">
        <f>(0.7*(HIT_F*DEF_C))+(P28/(MAX(P:P))*(0.3*(HIT_F*DEF_C)))</f>
        <v>1.1573936389921518</v>
      </c>
      <c r="AA28">
        <f>(0.7*(BkS_F*DEF_C))+(Q28/(MAX(Q:Q))*(0.3*(BkS_F*DEF_C)))</f>
        <v>0.76254901960784305</v>
      </c>
      <c r="AB28">
        <f>(0.7*(TkA_F*DEF_C))+(R28/(MAX(R:R))*(0.3*(TkA_F*DEF_C)))</f>
        <v>1.7962222222222222</v>
      </c>
      <c r="AC28">
        <f>(0.7*(SH_F*DEF_C))+(S28/(MAX(S:S))*(0.3*(SH_F*DEF_C)))</f>
        <v>1.3764501331148882</v>
      </c>
    </row>
    <row r="29" spans="1:29" x14ac:dyDescent="0.25">
      <c r="A29" s="9">
        <v>27</v>
      </c>
      <c r="B29" s="67" t="s">
        <v>450</v>
      </c>
      <c r="C29" s="40" t="s">
        <v>451</v>
      </c>
      <c r="D29" s="40" t="s">
        <v>273</v>
      </c>
      <c r="E29" s="40" t="s">
        <v>2</v>
      </c>
      <c r="F29" s="41">
        <v>81</v>
      </c>
      <c r="G29" s="41">
        <v>73</v>
      </c>
      <c r="H29" s="41">
        <v>16</v>
      </c>
      <c r="I29" s="41">
        <v>28</v>
      </c>
      <c r="J29" s="41">
        <v>24</v>
      </c>
      <c r="K29" s="41">
        <v>54</v>
      </c>
      <c r="L29" s="41">
        <v>827</v>
      </c>
      <c r="M29" s="52">
        <v>1432</v>
      </c>
      <c r="N29">
        <f>G29*82/F29</f>
        <v>73.901234567901241</v>
      </c>
      <c r="O29">
        <f>H29*82/F29</f>
        <v>16.197530864197532</v>
      </c>
      <c r="P29">
        <f>I29*82/F29</f>
        <v>28.345679012345681</v>
      </c>
      <c r="Q29">
        <f>J29*82/F29</f>
        <v>24.296296296296298</v>
      </c>
      <c r="R29">
        <f>K29*82/F29</f>
        <v>54.666666666666664</v>
      </c>
      <c r="S29">
        <f>L29*82/F29</f>
        <v>837.20987654320993</v>
      </c>
      <c r="U29" s="10">
        <f>SUM(V29:X29)</f>
        <v>12.637143223319697</v>
      </c>
      <c r="V29">
        <f>N29/MAX(N:N)*OFF_C</f>
        <v>7.8780332056194133</v>
      </c>
      <c r="W29">
        <f>O29/MAX(O:O)*PUN_C</f>
        <v>0.11325102880658437</v>
      </c>
      <c r="X29">
        <f>SUM(Z29:AC29)</f>
        <v>4.6458589888936999</v>
      </c>
      <c r="Y29">
        <f>X29/DEF_C*10</f>
        <v>7.7430983148228325</v>
      </c>
      <c r="Z29">
        <f>(0.7*(HIT_F*DEF_C))+(P29/(MAX(P:P))*(0.3*(HIT_F*DEF_C)))</f>
        <v>1.0962618752581577</v>
      </c>
      <c r="AA29">
        <f>(0.7*(BkS_F*DEF_C))+(Q29/(MAX(Q:Q))*(0.3*(BkS_F*DEF_C)))</f>
        <v>0.69117647058823517</v>
      </c>
      <c r="AB29">
        <f>(0.7*(TkA_F*DEF_C))+(R29/(MAX(R:R))*(0.3*(TkA_F*DEF_C)))</f>
        <v>1.698</v>
      </c>
      <c r="AC29">
        <f>(0.7*(SH_F*DEF_C))+(S29/(MAX(S:S))*(0.3*(SH_F*DEF_C)))</f>
        <v>1.160420643047307</v>
      </c>
    </row>
    <row r="30" spans="1:29" x14ac:dyDescent="0.25">
      <c r="A30" s="9">
        <v>28</v>
      </c>
      <c r="B30" s="67" t="s">
        <v>39</v>
      </c>
      <c r="C30" s="40" t="s">
        <v>37</v>
      </c>
      <c r="D30" s="40" t="s">
        <v>273</v>
      </c>
      <c r="E30" s="40" t="s">
        <v>2</v>
      </c>
      <c r="F30" s="41">
        <v>82</v>
      </c>
      <c r="G30" s="41">
        <v>69</v>
      </c>
      <c r="H30" s="41">
        <v>26</v>
      </c>
      <c r="I30" s="41">
        <v>69</v>
      </c>
      <c r="J30" s="41">
        <v>40</v>
      </c>
      <c r="K30" s="41">
        <v>59</v>
      </c>
      <c r="L30" s="41">
        <v>8343</v>
      </c>
      <c r="M30" s="52">
        <v>1648</v>
      </c>
      <c r="N30">
        <f>G30*82/F30</f>
        <v>69</v>
      </c>
      <c r="O30">
        <f>H30*82/F30</f>
        <v>26</v>
      </c>
      <c r="P30">
        <f>I30*82/F30</f>
        <v>69</v>
      </c>
      <c r="Q30">
        <f>J30*82/F30</f>
        <v>40</v>
      </c>
      <c r="R30">
        <f>K30*82/F30</f>
        <v>59</v>
      </c>
      <c r="S30">
        <f>L30*82/F30</f>
        <v>8343</v>
      </c>
      <c r="U30" s="10">
        <f>SUM(V30:X30)</f>
        <v>12.55068890514749</v>
      </c>
      <c r="V30">
        <f>N30/MAX(N:N)*OFF_C</f>
        <v>7.3555508830950389</v>
      </c>
      <c r="W30">
        <f>O30/MAX(O:O)*PUN_C</f>
        <v>0.18178861788617887</v>
      </c>
      <c r="X30">
        <f>SUM(Z30:AC30)</f>
        <v>5.0133494041662727</v>
      </c>
      <c r="Y30">
        <f>X30/DEF_C*10</f>
        <v>8.3555823402771203</v>
      </c>
      <c r="Z30">
        <f>(0.7*(HIT_F*DEF_C))+(P30/(MAX(P:P))*(0.3*(HIT_F*DEF_C)))</f>
        <v>1.1626122041889562</v>
      </c>
      <c r="AA30">
        <f>(0.7*(BkS_F*DEF_C))+(Q30/(MAX(Q:Q))*(0.3*(BkS_F*DEF_C)))</f>
        <v>0.7307173601147775</v>
      </c>
      <c r="AB30">
        <f>(0.7*(TkA_F*DEF_C))+(R30/(MAX(R:R))*(0.3*(TkA_F*DEF_C)))</f>
        <v>1.7227317073170729</v>
      </c>
      <c r="AC30">
        <f>(0.7*(SH_F*DEF_C))+(S30/(MAX(S:S))*(0.3*(SH_F*DEF_C)))</f>
        <v>1.3972881325454662</v>
      </c>
    </row>
    <row r="31" spans="1:29" x14ac:dyDescent="0.25">
      <c r="A31" s="9">
        <v>29</v>
      </c>
      <c r="B31" s="68" t="s">
        <v>44</v>
      </c>
      <c r="C31" s="42" t="s">
        <v>31</v>
      </c>
      <c r="D31" s="42" t="s">
        <v>273</v>
      </c>
      <c r="E31" s="42" t="s">
        <v>2</v>
      </c>
      <c r="F31" s="43">
        <v>50</v>
      </c>
      <c r="G31" s="43">
        <v>42</v>
      </c>
      <c r="H31" s="43">
        <v>30</v>
      </c>
      <c r="I31" s="43">
        <v>35</v>
      </c>
      <c r="J31" s="43">
        <v>15</v>
      </c>
      <c r="K31" s="43">
        <v>36</v>
      </c>
      <c r="L31" s="43">
        <v>3286</v>
      </c>
      <c r="M31" s="53">
        <v>905</v>
      </c>
      <c r="N31">
        <f>G31*82/F31</f>
        <v>68.88</v>
      </c>
      <c r="O31">
        <f>H31*82/F31</f>
        <v>49.2</v>
      </c>
      <c r="P31">
        <f>I31*82/F31</f>
        <v>57.4</v>
      </c>
      <c r="Q31">
        <f>J31*82/F31</f>
        <v>24.6</v>
      </c>
      <c r="R31">
        <f>K31*82/F31</f>
        <v>59.04</v>
      </c>
      <c r="S31">
        <f>L31*82/F31</f>
        <v>5389.04</v>
      </c>
      <c r="U31" s="10">
        <f>SUM(V31:X31)</f>
        <v>12.549407249995244</v>
      </c>
      <c r="V31">
        <f>N31/MAX(N:N)*OFF_C</f>
        <v>7.3427586206896551</v>
      </c>
      <c r="W31">
        <f>O31/MAX(O:O)*PUN_C</f>
        <v>0.34400000000000003</v>
      </c>
      <c r="X31">
        <f>SUM(Z31:AC31)</f>
        <v>4.8626486293055882</v>
      </c>
      <c r="Y31">
        <f>X31/DEF_C*10</f>
        <v>8.10441438217598</v>
      </c>
      <c r="Z31">
        <f>(0.7*(HIT_F*DEF_C))+(P31/(MAX(P:P))*(0.3*(HIT_F*DEF_C)))</f>
        <v>1.1436802973977693</v>
      </c>
      <c r="AA31">
        <f>(0.7*(BkS_F*DEF_C))+(Q31/(MAX(Q:Q))*(0.3*(BkS_F*DEF_C)))</f>
        <v>0.69194117647058817</v>
      </c>
      <c r="AB31">
        <f>(0.7*(TkA_F*DEF_C))+(R31/(MAX(R:R))*(0.3*(TkA_F*DEF_C)))</f>
        <v>1.7229599999999998</v>
      </c>
      <c r="AC31">
        <f>(0.7*(SH_F*DEF_C))+(S31/(MAX(S:S))*(0.3*(SH_F*DEF_C)))</f>
        <v>1.3040671554372312</v>
      </c>
    </row>
    <row r="32" spans="1:29" x14ac:dyDescent="0.25">
      <c r="A32" s="9">
        <v>30</v>
      </c>
      <c r="B32" s="67" t="s">
        <v>117</v>
      </c>
      <c r="C32" s="40" t="s">
        <v>33</v>
      </c>
      <c r="D32" s="40" t="s">
        <v>273</v>
      </c>
      <c r="E32" s="40" t="s">
        <v>2</v>
      </c>
      <c r="F32" s="41">
        <v>80</v>
      </c>
      <c r="G32" s="41">
        <v>64</v>
      </c>
      <c r="H32" s="41">
        <v>42</v>
      </c>
      <c r="I32" s="41">
        <v>95</v>
      </c>
      <c r="J32" s="41">
        <v>23</v>
      </c>
      <c r="K32" s="41">
        <v>43</v>
      </c>
      <c r="L32" s="41">
        <v>6846</v>
      </c>
      <c r="M32" s="52">
        <v>1564</v>
      </c>
      <c r="N32">
        <f>G32*82/F32</f>
        <v>65.599999999999994</v>
      </c>
      <c r="O32">
        <f>H32*82/F32</f>
        <v>43.05</v>
      </c>
      <c r="P32">
        <f>I32*82/F32</f>
        <v>97.375</v>
      </c>
      <c r="Q32">
        <f>J32*82/F32</f>
        <v>23.574999999999999</v>
      </c>
      <c r="R32">
        <f>K32*82/F32</f>
        <v>44.075000000000003</v>
      </c>
      <c r="S32">
        <f>L32*82/F32</f>
        <v>7017.15</v>
      </c>
      <c r="U32" s="10">
        <f>SUM(V32:X32)</f>
        <v>12.185382675274219</v>
      </c>
      <c r="V32">
        <f>N32/MAX(N:N)*OFF_C</f>
        <v>6.9931034482758614</v>
      </c>
      <c r="W32">
        <f>O32/MAX(O:O)*PUN_C</f>
        <v>0.30099999999999999</v>
      </c>
      <c r="X32">
        <f>SUM(Z32:AC32)</f>
        <v>4.8912792269983569</v>
      </c>
      <c r="Y32">
        <f>X32/DEF_C*10</f>
        <v>8.152132044997261</v>
      </c>
      <c r="Z32">
        <f>(0.7*(HIT_F*DEF_C))+(P32/(MAX(P:P))*(0.3*(HIT_F*DEF_C)))</f>
        <v>1.2089219330855017</v>
      </c>
      <c r="AA32">
        <f>(0.7*(BkS_F*DEF_C))+(Q32/(MAX(Q:Q))*(0.3*(BkS_F*DEF_C)))</f>
        <v>0.68936029411764699</v>
      </c>
      <c r="AB32">
        <f>(0.7*(TkA_F*DEF_C))+(R32/(MAX(R:R))*(0.3*(TkA_F*DEF_C)))</f>
        <v>1.6375499999999998</v>
      </c>
      <c r="AC32">
        <f>(0.7*(SH_F*DEF_C))+(S32/(MAX(S:S))*(0.3*(SH_F*DEF_C)))</f>
        <v>1.3554469997952077</v>
      </c>
    </row>
    <row r="33" spans="1:29" x14ac:dyDescent="0.25">
      <c r="A33" s="9">
        <v>31</v>
      </c>
      <c r="B33" s="67" t="s">
        <v>46</v>
      </c>
      <c r="C33" s="40" t="s">
        <v>33</v>
      </c>
      <c r="D33" s="40" t="s">
        <v>273</v>
      </c>
      <c r="E33" s="40" t="s">
        <v>2</v>
      </c>
      <c r="F33" s="41">
        <v>67</v>
      </c>
      <c r="G33" s="41">
        <v>48</v>
      </c>
      <c r="H33" s="41">
        <v>58</v>
      </c>
      <c r="I33" s="41">
        <v>150</v>
      </c>
      <c r="J33" s="41">
        <v>74</v>
      </c>
      <c r="K33" s="41">
        <v>60</v>
      </c>
      <c r="L33" s="41">
        <v>2528</v>
      </c>
      <c r="M33" s="52">
        <v>1304</v>
      </c>
      <c r="N33">
        <f>G33*82/F33</f>
        <v>58.746268656716417</v>
      </c>
      <c r="O33">
        <f>H33*82/F33</f>
        <v>70.985074626865668</v>
      </c>
      <c r="P33">
        <f>I33*82/F33</f>
        <v>183.58208955223881</v>
      </c>
      <c r="Q33">
        <f>J33*82/F33</f>
        <v>90.567164179104481</v>
      </c>
      <c r="R33">
        <f>K33*82/F33</f>
        <v>73.432835820895519</v>
      </c>
      <c r="S33">
        <f>L33*82/F33</f>
        <v>3093.9701492537315</v>
      </c>
      <c r="U33" s="10">
        <f>SUM(V33:X33)</f>
        <v>12.003202296617824</v>
      </c>
      <c r="V33">
        <f>N33/MAX(N:N)*OFF_C</f>
        <v>6.2624806999485338</v>
      </c>
      <c r="W33">
        <f>O33/MAX(O:O)*PUN_C</f>
        <v>0.49631840796019899</v>
      </c>
      <c r="X33">
        <f>SUM(Z33:AC33)</f>
        <v>5.2444031887090912</v>
      </c>
      <c r="Y33">
        <f>X33/DEF_C*10</f>
        <v>8.7406719811818192</v>
      </c>
      <c r="Z33">
        <f>(0.7*(HIT_F*DEF_C))+(P33/(MAX(P:P))*(0.3*(HIT_F*DEF_C)))</f>
        <v>1.3496171558564054</v>
      </c>
      <c r="AA33">
        <f>(0.7*(BkS_F*DEF_C))+(Q33/(MAX(Q:Q))*(0.3*(BkS_F*DEF_C)))</f>
        <v>0.85804214223002617</v>
      </c>
      <c r="AB33">
        <f>(0.7*(TkA_F*DEF_C))+(R33/(MAX(R:R))*(0.3*(TkA_F*DEF_C)))</f>
        <v>1.80510447761194</v>
      </c>
      <c r="AC33">
        <f>(0.7*(SH_F*DEF_C))+(S33/(MAX(S:S))*(0.3*(SH_F*DEF_C)))</f>
        <v>1.2316394130107193</v>
      </c>
    </row>
    <row r="34" spans="1:29" x14ac:dyDescent="0.25">
      <c r="A34" s="9">
        <v>32</v>
      </c>
      <c r="B34" s="67" t="s">
        <v>51</v>
      </c>
      <c r="C34" s="40" t="s">
        <v>37</v>
      </c>
      <c r="D34" s="40" t="s">
        <v>273</v>
      </c>
      <c r="E34" s="40" t="s">
        <v>2</v>
      </c>
      <c r="F34" s="41">
        <v>72</v>
      </c>
      <c r="G34" s="41">
        <v>54</v>
      </c>
      <c r="H34" s="41">
        <v>40</v>
      </c>
      <c r="I34" s="41">
        <v>111</v>
      </c>
      <c r="J34" s="41">
        <v>31</v>
      </c>
      <c r="K34" s="41">
        <v>51</v>
      </c>
      <c r="L34" s="41">
        <v>2599</v>
      </c>
      <c r="M34" s="52">
        <v>1338</v>
      </c>
      <c r="N34">
        <f>G34*82/F34</f>
        <v>61.5</v>
      </c>
      <c r="O34">
        <f>H34*82/F34</f>
        <v>45.555555555555557</v>
      </c>
      <c r="P34">
        <f>I34*82/F34</f>
        <v>126.41666666666667</v>
      </c>
      <c r="Q34">
        <f>J34*82/F34</f>
        <v>35.305555555555557</v>
      </c>
      <c r="R34">
        <f>K34*82/F34</f>
        <v>58.083333333333336</v>
      </c>
      <c r="S34">
        <f>L34*82/F34</f>
        <v>2959.9722222222222</v>
      </c>
      <c r="U34" s="10">
        <f>SUM(V34:X34)</f>
        <v>11.79468047333161</v>
      </c>
      <c r="V34">
        <f>N34/MAX(N:N)*OFF_C</f>
        <v>6.5560344827586201</v>
      </c>
      <c r="W34">
        <f>O34/MAX(O:O)*PUN_C</f>
        <v>0.31851851851851853</v>
      </c>
      <c r="X34">
        <f>SUM(Z34:AC34)</f>
        <v>4.920127472054471</v>
      </c>
      <c r="Y34">
        <f>X34/DEF_C*10</f>
        <v>8.2002124534241183</v>
      </c>
      <c r="Z34">
        <f>(0.7*(HIT_F*DEF_C))+(P34/(MAX(P:P))*(0.3*(HIT_F*DEF_C)))</f>
        <v>1.2563197026022304</v>
      </c>
      <c r="AA34">
        <f>(0.7*(BkS_F*DEF_C))+(Q34/(MAX(Q:Q))*(0.3*(BkS_F*DEF_C)))</f>
        <v>0.71889705882352928</v>
      </c>
      <c r="AB34">
        <f>(0.7*(TkA_F*DEF_C))+(R34/(MAX(R:R))*(0.3*(TkA_F*DEF_C)))</f>
        <v>1.7174999999999998</v>
      </c>
      <c r="AC34">
        <f>(0.7*(SH_F*DEF_C))+(S34/(MAX(S:S))*(0.3*(SH_F*DEF_C)))</f>
        <v>1.2274107106287118</v>
      </c>
    </row>
    <row r="35" spans="1:29" x14ac:dyDescent="0.25">
      <c r="A35" s="9">
        <v>33</v>
      </c>
      <c r="B35" s="67" t="s">
        <v>29</v>
      </c>
      <c r="C35" s="40" t="s">
        <v>31</v>
      </c>
      <c r="D35" s="40" t="s">
        <v>273</v>
      </c>
      <c r="E35" s="40" t="s">
        <v>2</v>
      </c>
      <c r="F35" s="41">
        <v>81</v>
      </c>
      <c r="G35" s="41">
        <v>60</v>
      </c>
      <c r="H35" s="41">
        <v>30</v>
      </c>
      <c r="I35" s="41">
        <v>59</v>
      </c>
      <c r="J35" s="41">
        <v>66</v>
      </c>
      <c r="K35" s="41">
        <v>57</v>
      </c>
      <c r="L35" s="41">
        <v>9554</v>
      </c>
      <c r="M35" s="52">
        <v>1807</v>
      </c>
      <c r="N35">
        <f>G35*82/F35</f>
        <v>60.74074074074074</v>
      </c>
      <c r="O35">
        <f>H35*82/F35</f>
        <v>30.37037037037037</v>
      </c>
      <c r="P35">
        <f>I35*82/F35</f>
        <v>59.728395061728392</v>
      </c>
      <c r="Q35">
        <f>J35*82/F35</f>
        <v>66.81481481481481</v>
      </c>
      <c r="R35">
        <f>K35*82/F35</f>
        <v>57.703703703703702</v>
      </c>
      <c r="S35">
        <f>L35*82/F35</f>
        <v>9671.9506172839501</v>
      </c>
      <c r="U35" s="10">
        <f>SUM(V35:X35)</f>
        <v>11.787717586391004</v>
      </c>
      <c r="V35">
        <f>N35/MAX(N:N)*OFF_C</f>
        <v>6.4750957854406135</v>
      </c>
      <c r="W35">
        <f>O35/MAX(O:O)*PUN_C</f>
        <v>0.21234567901234569</v>
      </c>
      <c r="X35">
        <f>SUM(Z35:AC35)</f>
        <v>5.1002761219380446</v>
      </c>
      <c r="Y35">
        <f>X35/DEF_C*10</f>
        <v>8.5004602032300749</v>
      </c>
      <c r="Z35">
        <f>(0.7*(HIT_F*DEF_C))+(P35/(MAX(P:P))*(0.3*(HIT_F*DEF_C)))</f>
        <v>1.1474803800082609</v>
      </c>
      <c r="AA35">
        <f>(0.7*(BkS_F*DEF_C))+(Q35/(MAX(Q:Q))*(0.3*(BkS_F*DEF_C)))</f>
        <v>0.79823529411764693</v>
      </c>
      <c r="AB35">
        <f>(0.7*(TkA_F*DEF_C))+(R35/(MAX(R:R))*(0.3*(TkA_F*DEF_C)))</f>
        <v>1.7153333333333332</v>
      </c>
      <c r="AC35">
        <f>(0.7*(SH_F*DEF_C))+(S35/(MAX(S:S))*(0.3*(SH_F*DEF_C)))</f>
        <v>1.4392271144788038</v>
      </c>
    </row>
    <row r="36" spans="1:29" x14ac:dyDescent="0.25">
      <c r="A36" s="9">
        <v>34</v>
      </c>
      <c r="B36" s="67" t="s">
        <v>309</v>
      </c>
      <c r="C36" s="40" t="s">
        <v>31</v>
      </c>
      <c r="D36" s="40" t="s">
        <v>273</v>
      </c>
      <c r="E36" s="40" t="s">
        <v>2</v>
      </c>
      <c r="F36" s="41">
        <v>82</v>
      </c>
      <c r="G36" s="41">
        <v>61</v>
      </c>
      <c r="H36" s="41">
        <v>64</v>
      </c>
      <c r="I36" s="41">
        <v>115</v>
      </c>
      <c r="J36" s="41">
        <v>52</v>
      </c>
      <c r="K36" s="41">
        <v>45</v>
      </c>
      <c r="L36" s="41">
        <v>879</v>
      </c>
      <c r="M36" s="52">
        <v>1453</v>
      </c>
      <c r="N36">
        <f>G36*82/F36</f>
        <v>61</v>
      </c>
      <c r="O36">
        <f>H36*82/F36</f>
        <v>64</v>
      </c>
      <c r="P36">
        <f>I36*82/F36</f>
        <v>115</v>
      </c>
      <c r="Q36">
        <f>J36*82/F36</f>
        <v>52</v>
      </c>
      <c r="R36">
        <f>K36*82/F36</f>
        <v>45</v>
      </c>
      <c r="S36">
        <f>L36*82/F36</f>
        <v>879</v>
      </c>
      <c r="U36" s="10">
        <f>SUM(V36:X36)</f>
        <v>11.753401362076824</v>
      </c>
      <c r="V36">
        <f>N36/MAX(N:N)*OFF_C</f>
        <v>6.5027333894028594</v>
      </c>
      <c r="W36">
        <f>O36/MAX(O:O)*PUN_C</f>
        <v>0.44747967479674799</v>
      </c>
      <c r="X36">
        <f>SUM(Z36:AC36)</f>
        <v>4.8031882978772167</v>
      </c>
      <c r="Y36">
        <f>X36/DEF_C*10</f>
        <v>8.0053138297953605</v>
      </c>
      <c r="Z36">
        <f>(0.7*(HIT_F*DEF_C))+(P36/(MAX(P:P))*(0.3*(HIT_F*DEF_C)))</f>
        <v>1.2376870069815937</v>
      </c>
      <c r="AA36">
        <f>(0.7*(BkS_F*DEF_C))+(Q36/(MAX(Q:Q))*(0.3*(BkS_F*DEF_C)))</f>
        <v>0.76093256814921073</v>
      </c>
      <c r="AB36">
        <f>(0.7*(TkA_F*DEF_C))+(R36/(MAX(R:R))*(0.3*(TkA_F*DEF_C)))</f>
        <v>1.6428292682926828</v>
      </c>
      <c r="AC36">
        <f>(0.7*(SH_F*DEF_C))+(S36/(MAX(S:S))*(0.3*(SH_F*DEF_C)))</f>
        <v>1.1617394544537294</v>
      </c>
    </row>
    <row r="37" spans="1:29" x14ac:dyDescent="0.25">
      <c r="A37" s="9">
        <v>35</v>
      </c>
      <c r="B37" s="67" t="s">
        <v>280</v>
      </c>
      <c r="C37" s="40" t="s">
        <v>41</v>
      </c>
      <c r="D37" s="40" t="s">
        <v>273</v>
      </c>
      <c r="E37" s="40" t="s">
        <v>2</v>
      </c>
      <c r="F37" s="41">
        <v>82</v>
      </c>
      <c r="G37" s="41">
        <v>62</v>
      </c>
      <c r="H37" s="41">
        <v>46</v>
      </c>
      <c r="I37" s="41">
        <v>25</v>
      </c>
      <c r="J37" s="41">
        <v>56</v>
      </c>
      <c r="K37" s="41">
        <v>66</v>
      </c>
      <c r="L37" s="41">
        <v>330</v>
      </c>
      <c r="M37" s="52">
        <v>1470</v>
      </c>
      <c r="N37">
        <f>G37*82/F37</f>
        <v>62</v>
      </c>
      <c r="O37">
        <f>H37*82/F37</f>
        <v>46</v>
      </c>
      <c r="P37">
        <f>I37*82/F37</f>
        <v>25</v>
      </c>
      <c r="Q37">
        <f>J37*82/F37</f>
        <v>56</v>
      </c>
      <c r="R37">
        <f>K37*82/F37</f>
        <v>66</v>
      </c>
      <c r="S37">
        <f>L37*82/F37</f>
        <v>330</v>
      </c>
      <c r="U37" s="10">
        <f>SUM(V37:X37)</f>
        <v>11.699864476279767</v>
      </c>
      <c r="V37">
        <f>N37/MAX(N:N)*OFF_C</f>
        <v>6.6093355761143826</v>
      </c>
      <c r="W37">
        <f>O37/MAX(O:O)*PUN_C</f>
        <v>0.32162601626016263</v>
      </c>
      <c r="X37">
        <f>SUM(Z37:AC37)</f>
        <v>4.7689028839052217</v>
      </c>
      <c r="Y37">
        <f>X37/DEF_C*10</f>
        <v>7.9481714731753694</v>
      </c>
      <c r="Z37">
        <f>(0.7*(HIT_F*DEF_C))+(P37/(MAX(P:P))*(0.3*(HIT_F*DEF_C)))</f>
        <v>1.090801523256868</v>
      </c>
      <c r="AA37">
        <f>(0.7*(BkS_F*DEF_C))+(Q37/(MAX(Q:Q))*(0.3*(BkS_F*DEF_C)))</f>
        <v>0.77100430416068855</v>
      </c>
      <c r="AB37">
        <f>(0.7*(TkA_F*DEF_C))+(R37/(MAX(R:R))*(0.3*(TkA_F*DEF_C)))</f>
        <v>1.7626829268292683</v>
      </c>
      <c r="AC37">
        <f>(0.7*(SH_F*DEF_C))+(S37/(MAX(S:S))*(0.3*(SH_F*DEF_C)))</f>
        <v>1.1444141296583967</v>
      </c>
    </row>
    <row r="38" spans="1:29" x14ac:dyDescent="0.25">
      <c r="A38" s="9">
        <v>36</v>
      </c>
      <c r="B38" s="68" t="s">
        <v>243</v>
      </c>
      <c r="C38" s="42" t="s">
        <v>33</v>
      </c>
      <c r="D38" s="42" t="s">
        <v>273</v>
      </c>
      <c r="E38" s="42" t="s">
        <v>2</v>
      </c>
      <c r="F38" s="43">
        <v>82</v>
      </c>
      <c r="G38" s="43">
        <v>61</v>
      </c>
      <c r="H38" s="43">
        <v>33</v>
      </c>
      <c r="I38" s="43">
        <v>62</v>
      </c>
      <c r="J38" s="43">
        <v>63</v>
      </c>
      <c r="K38" s="43">
        <v>28</v>
      </c>
      <c r="L38" s="43">
        <v>2224</v>
      </c>
      <c r="M38" s="53">
        <v>1709</v>
      </c>
      <c r="N38">
        <f>G38*82/F38</f>
        <v>61</v>
      </c>
      <c r="O38">
        <f>H38*82/F38</f>
        <v>33</v>
      </c>
      <c r="P38">
        <f>I38*82/F38</f>
        <v>62</v>
      </c>
      <c r="Q38">
        <f>J38*82/F38</f>
        <v>63</v>
      </c>
      <c r="R38">
        <f>K38*82/F38</f>
        <v>28</v>
      </c>
      <c r="S38">
        <f>L38*82/F38</f>
        <v>2224</v>
      </c>
      <c r="U38" s="10">
        <f>SUM(V38:X38)</f>
        <v>11.423272516930382</v>
      </c>
      <c r="V38">
        <f>N38/MAX(N:N)*OFF_C</f>
        <v>6.5027333894028594</v>
      </c>
      <c r="W38">
        <f>O38/MAX(O:O)*PUN_C</f>
        <v>0.23073170731707318</v>
      </c>
      <c r="X38">
        <f>SUM(Z38:AC38)</f>
        <v>4.6898074202104496</v>
      </c>
      <c r="Y38">
        <f>X38/DEF_C*10</f>
        <v>7.8163457003507499</v>
      </c>
      <c r="Z38">
        <f>(0.7*(HIT_F*DEF_C))+(P38/(MAX(P:P))*(0.3*(HIT_F*DEF_C)))</f>
        <v>1.1511877776770332</v>
      </c>
      <c r="AA38">
        <f>(0.7*(BkS_F*DEF_C))+(Q38/(MAX(Q:Q))*(0.3*(BkS_F*DEF_C)))</f>
        <v>0.78862984218077459</v>
      </c>
      <c r="AB38">
        <f>(0.7*(TkA_F*DEF_C))+(R38/(MAX(R:R))*(0.3*(TkA_F*DEF_C)))</f>
        <v>1.5458048780487803</v>
      </c>
      <c r="AC38">
        <f>(0.7*(SH_F*DEF_C))+(S38/(MAX(S:S))*(0.3*(SH_F*DEF_C)))</f>
        <v>1.2041849223038614</v>
      </c>
    </row>
    <row r="39" spans="1:29" x14ac:dyDescent="0.25">
      <c r="A39" s="9">
        <v>37</v>
      </c>
      <c r="B39" s="68" t="s">
        <v>241</v>
      </c>
      <c r="C39" s="42" t="s">
        <v>35</v>
      </c>
      <c r="D39" s="42" t="s">
        <v>273</v>
      </c>
      <c r="E39" s="42" t="s">
        <v>2</v>
      </c>
      <c r="F39" s="43">
        <v>55</v>
      </c>
      <c r="G39" s="43">
        <v>34</v>
      </c>
      <c r="H39" s="43">
        <v>54</v>
      </c>
      <c r="I39" s="43">
        <v>112</v>
      </c>
      <c r="J39" s="43">
        <v>42</v>
      </c>
      <c r="K39" s="43">
        <v>55</v>
      </c>
      <c r="L39" s="43">
        <v>5410</v>
      </c>
      <c r="M39" s="53">
        <v>1081</v>
      </c>
      <c r="N39">
        <f>G39*82/F39</f>
        <v>50.690909090909088</v>
      </c>
      <c r="O39">
        <f>H39*82/F39</f>
        <v>80.509090909090915</v>
      </c>
      <c r="P39">
        <f>I39*82/F39</f>
        <v>166.98181818181817</v>
      </c>
      <c r="Q39">
        <f>J39*82/F39</f>
        <v>62.618181818181817</v>
      </c>
      <c r="R39">
        <f>K39*82/F39</f>
        <v>82</v>
      </c>
      <c r="S39">
        <f>L39*82/F39</f>
        <v>8065.818181818182</v>
      </c>
      <c r="U39" s="10">
        <f>SUM(V39:X39)</f>
        <v>11.319404634527292</v>
      </c>
      <c r="V39">
        <f>N39/MAX(N:N)*OFF_C</f>
        <v>5.4037617554858937</v>
      </c>
      <c r="W39">
        <f>O39/MAX(O:O)*PUN_C</f>
        <v>0.56290909090909103</v>
      </c>
      <c r="X39">
        <f>SUM(Z39:AC39)</f>
        <v>5.3527337881323067</v>
      </c>
      <c r="Y39">
        <f>X39/DEF_C*10</f>
        <v>8.9212229802205112</v>
      </c>
      <c r="Z39">
        <f>(0.7*(HIT_F*DEF_C))+(P39/(MAX(P:P))*(0.3*(HIT_F*DEF_C)))</f>
        <v>1.3225245015207838</v>
      </c>
      <c r="AA39">
        <f>(0.7*(BkS_F*DEF_C))+(Q39/(MAX(Q:Q))*(0.3*(BkS_F*DEF_C)))</f>
        <v>0.78766844919786083</v>
      </c>
      <c r="AB39">
        <f>(0.7*(TkA_F*DEF_C))+(R39/(MAX(R:R))*(0.3*(TkA_F*DEF_C)))</f>
        <v>1.8539999999999999</v>
      </c>
      <c r="AC39">
        <f>(0.7*(SH_F*DEF_C))+(S39/(MAX(S:S))*(0.3*(SH_F*DEF_C)))</f>
        <v>1.3885408374136614</v>
      </c>
    </row>
    <row r="40" spans="1:29" x14ac:dyDescent="0.25">
      <c r="A40" s="9">
        <v>38</v>
      </c>
      <c r="B40" s="68" t="s">
        <v>459</v>
      </c>
      <c r="C40" s="42" t="s">
        <v>451</v>
      </c>
      <c r="D40" s="42" t="s">
        <v>273</v>
      </c>
      <c r="E40" s="42" t="s">
        <v>2</v>
      </c>
      <c r="F40" s="43">
        <v>81</v>
      </c>
      <c r="G40" s="43">
        <v>53</v>
      </c>
      <c r="H40" s="43">
        <v>39</v>
      </c>
      <c r="I40" s="43">
        <v>95</v>
      </c>
      <c r="J40" s="43">
        <v>60</v>
      </c>
      <c r="K40" s="43">
        <v>49</v>
      </c>
      <c r="L40" s="43">
        <v>12152</v>
      </c>
      <c r="M40" s="53">
        <v>1440</v>
      </c>
      <c r="N40">
        <f>G40*82/F40</f>
        <v>53.654320987654323</v>
      </c>
      <c r="O40">
        <f>H40*82/F40</f>
        <v>39.481481481481481</v>
      </c>
      <c r="P40">
        <f>I40*82/F40</f>
        <v>96.172839506172835</v>
      </c>
      <c r="Q40">
        <f>J40*82/F40</f>
        <v>60.74074074074074</v>
      </c>
      <c r="R40">
        <f>K40*82/F40</f>
        <v>49.604938271604937</v>
      </c>
      <c r="S40">
        <f>L40*82/F40</f>
        <v>12302.024691358025</v>
      </c>
      <c r="U40" s="10">
        <f>SUM(V40:X40)</f>
        <v>11.176956457701898</v>
      </c>
      <c r="V40">
        <f>N40/MAX(N:N)*OFF_C</f>
        <v>5.7196679438058755</v>
      </c>
      <c r="W40">
        <f>O40/MAX(O:O)*PUN_C</f>
        <v>0.2760493827160494</v>
      </c>
      <c r="X40">
        <f>SUM(Z40:AC40)</f>
        <v>5.1812391311799733</v>
      </c>
      <c r="Y40">
        <f>X40/DEF_C*10</f>
        <v>8.6353985519666221</v>
      </c>
      <c r="Z40">
        <f>(0.7*(HIT_F*DEF_C))+(P40/(MAX(P:P))*(0.3*(HIT_F*DEF_C)))</f>
        <v>1.2069599339116066</v>
      </c>
      <c r="AA40">
        <f>(0.7*(BkS_F*DEF_C))+(Q40/(MAX(Q:Q))*(0.3*(BkS_F*DEF_C)))</f>
        <v>0.78294117647058814</v>
      </c>
      <c r="AB40">
        <f>(0.7*(TkA_F*DEF_C))+(R40/(MAX(R:R))*(0.3*(TkA_F*DEF_C)))</f>
        <v>1.669111111111111</v>
      </c>
      <c r="AC40">
        <f>(0.7*(SH_F*DEF_C))+(S40/(MAX(S:S))*(0.3*(SH_F*DEF_C)))</f>
        <v>1.5222269096866679</v>
      </c>
    </row>
    <row r="41" spans="1:29" x14ac:dyDescent="0.25">
      <c r="A41" s="9">
        <v>39</v>
      </c>
      <c r="B41" s="68" t="s">
        <v>226</v>
      </c>
      <c r="C41" s="42" t="s">
        <v>31</v>
      </c>
      <c r="D41" s="42" t="s">
        <v>273</v>
      </c>
      <c r="E41" s="42" t="s">
        <v>2</v>
      </c>
      <c r="F41" s="43">
        <v>78</v>
      </c>
      <c r="G41" s="43">
        <v>57</v>
      </c>
      <c r="H41" s="43">
        <v>20</v>
      </c>
      <c r="I41" s="43">
        <v>13</v>
      </c>
      <c r="J41" s="43">
        <v>46</v>
      </c>
      <c r="K41" s="43">
        <v>47</v>
      </c>
      <c r="L41" s="43">
        <v>110</v>
      </c>
      <c r="M41" s="53">
        <v>1260</v>
      </c>
      <c r="N41">
        <f>G41*82/F41</f>
        <v>59.92307692307692</v>
      </c>
      <c r="O41">
        <f>H41*82/F41</f>
        <v>21.025641025641026</v>
      </c>
      <c r="P41">
        <f>I41*82/F41</f>
        <v>13.666666666666666</v>
      </c>
      <c r="Q41">
        <f>J41*82/F41</f>
        <v>48.358974358974358</v>
      </c>
      <c r="R41">
        <f>K41*82/F41</f>
        <v>49.410256410256409</v>
      </c>
      <c r="S41">
        <f>L41*82/F41</f>
        <v>115.64102564102564</v>
      </c>
      <c r="U41" s="10">
        <f>SUM(V41:X41)</f>
        <v>11.164658515950611</v>
      </c>
      <c r="V41">
        <f>N41/MAX(N:N)*OFF_C</f>
        <v>6.387931034482758</v>
      </c>
      <c r="W41">
        <f>O41/MAX(O:O)*PUN_C</f>
        <v>0.14700854700854701</v>
      </c>
      <c r="X41">
        <f>SUM(Z41:AC41)</f>
        <v>4.6297189344593059</v>
      </c>
      <c r="Y41">
        <f>X41/DEF_C*10</f>
        <v>7.7161982240988438</v>
      </c>
      <c r="Z41">
        <f>(0.7*(HIT_F*DEF_C))+(P41/(MAX(P:P))*(0.3*(HIT_F*DEF_C)))</f>
        <v>1.0723048327137545</v>
      </c>
      <c r="AA41">
        <f>(0.7*(BkS_F*DEF_C))+(Q41/(MAX(Q:Q))*(0.3*(BkS_F*DEF_C)))</f>
        <v>0.75176470588235278</v>
      </c>
      <c r="AB41">
        <f>(0.7*(TkA_F*DEF_C))+(R41/(MAX(R:R))*(0.3*(TkA_F*DEF_C)))</f>
        <v>1.6679999999999999</v>
      </c>
      <c r="AC41">
        <f>(0.7*(SH_F*DEF_C))+(S41/(MAX(S:S))*(0.3*(SH_F*DEF_C)))</f>
        <v>1.1376493958631988</v>
      </c>
    </row>
    <row r="42" spans="1:29" x14ac:dyDescent="0.25">
      <c r="A42" s="9">
        <v>40</v>
      </c>
      <c r="B42" s="68" t="s">
        <v>357</v>
      </c>
      <c r="C42" s="42" t="s">
        <v>41</v>
      </c>
      <c r="D42" s="42" t="s">
        <v>273</v>
      </c>
      <c r="E42" s="42" t="s">
        <v>2</v>
      </c>
      <c r="F42" s="43">
        <v>82</v>
      </c>
      <c r="G42" s="43">
        <v>56</v>
      </c>
      <c r="H42" s="43">
        <v>16</v>
      </c>
      <c r="I42" s="43">
        <v>51</v>
      </c>
      <c r="J42" s="43">
        <v>55</v>
      </c>
      <c r="K42" s="43">
        <v>73</v>
      </c>
      <c r="L42" s="43">
        <v>7528</v>
      </c>
      <c r="M42" s="53">
        <v>1545</v>
      </c>
      <c r="N42">
        <f>G42*82/F42</f>
        <v>56</v>
      </c>
      <c r="O42">
        <f>H42*82/F42</f>
        <v>16</v>
      </c>
      <c r="P42">
        <f>I42*82/F42</f>
        <v>51</v>
      </c>
      <c r="Q42">
        <f>J42*82/F42</f>
        <v>55</v>
      </c>
      <c r="R42">
        <f>K42*82/F42</f>
        <v>73</v>
      </c>
      <c r="S42">
        <f>L42*82/F42</f>
        <v>7528</v>
      </c>
      <c r="U42" s="10">
        <f>SUM(V42:X42)</f>
        <v>11.157516386573821</v>
      </c>
      <c r="V42">
        <f>N42/MAX(N:N)*OFF_C</f>
        <v>5.9697224558452486</v>
      </c>
      <c r="W42">
        <f>O42/MAX(O:O)*PUN_C</f>
        <v>0.111869918699187</v>
      </c>
      <c r="X42">
        <f>SUM(Z42:AC42)</f>
        <v>5.075924012029386</v>
      </c>
      <c r="Y42">
        <f>X42/DEF_C*10</f>
        <v>8.4598733533823101</v>
      </c>
      <c r="Z42">
        <f>(0.7*(HIT_F*DEF_C))+(P42/(MAX(P:P))*(0.3*(HIT_F*DEF_C)))</f>
        <v>1.133235107444011</v>
      </c>
      <c r="AA42">
        <f>(0.7*(BkS_F*DEF_C))+(Q42/(MAX(Q:Q))*(0.3*(BkS_F*DEF_C)))</f>
        <v>0.76848637015781907</v>
      </c>
      <c r="AB42">
        <f>(0.7*(TkA_F*DEF_C))+(R42/(MAX(R:R))*(0.3*(TkA_F*DEF_C)))</f>
        <v>1.8026341463414632</v>
      </c>
      <c r="AC42">
        <f>(0.7*(SH_F*DEF_C))+(S42/(MAX(S:S))*(0.3*(SH_F*DEF_C)))</f>
        <v>1.3715683880860925</v>
      </c>
    </row>
    <row r="43" spans="1:29" x14ac:dyDescent="0.25">
      <c r="A43" s="9">
        <v>41</v>
      </c>
      <c r="B43" s="68" t="s">
        <v>452</v>
      </c>
      <c r="C43" s="42" t="s">
        <v>451</v>
      </c>
      <c r="D43" s="42" t="s">
        <v>273</v>
      </c>
      <c r="E43" s="42" t="s">
        <v>2</v>
      </c>
      <c r="F43" s="43">
        <v>81</v>
      </c>
      <c r="G43" s="43">
        <v>60</v>
      </c>
      <c r="H43" s="43">
        <v>12</v>
      </c>
      <c r="I43" s="43">
        <v>36</v>
      </c>
      <c r="J43" s="43">
        <v>23</v>
      </c>
      <c r="K43" s="43">
        <v>42</v>
      </c>
      <c r="L43" s="43">
        <v>118</v>
      </c>
      <c r="M43" s="53">
        <v>1419</v>
      </c>
      <c r="N43">
        <f>G43*82/F43</f>
        <v>60.74074074074074</v>
      </c>
      <c r="O43">
        <f>H43*82/F43</f>
        <v>12.148148148148149</v>
      </c>
      <c r="P43">
        <f>I43*82/F43</f>
        <v>36.444444444444443</v>
      </c>
      <c r="Q43">
        <f>J43*82/F43</f>
        <v>23.283950617283949</v>
      </c>
      <c r="R43">
        <f>K43*82/F43</f>
        <v>42.518518518518519</v>
      </c>
      <c r="S43">
        <f>L43*82/F43</f>
        <v>119.45679012345678</v>
      </c>
      <c r="U43" s="10">
        <f>SUM(V43:X43)</f>
        <v>11.124577542235112</v>
      </c>
      <c r="V43">
        <f>N43/MAX(N:N)*OFF_C</f>
        <v>6.4750957854406135</v>
      </c>
      <c r="W43">
        <f>O43/MAX(O:O)*PUN_C</f>
        <v>8.4938271604938276E-2</v>
      </c>
      <c r="X43">
        <f>SUM(Z43:AC43)</f>
        <v>4.5645434851895601</v>
      </c>
      <c r="Y43">
        <f>X43/DEF_C*10</f>
        <v>7.6075724753159335</v>
      </c>
      <c r="Z43">
        <f>(0.7*(HIT_F*DEF_C))+(P43/(MAX(P:P))*(0.3*(HIT_F*DEF_C)))</f>
        <v>1.1094795539033455</v>
      </c>
      <c r="AA43">
        <f>(0.7*(BkS_F*DEF_C))+(Q43/(MAX(Q:Q))*(0.3*(BkS_F*DEF_C)))</f>
        <v>0.68862745098039202</v>
      </c>
      <c r="AB43">
        <f>(0.7*(TkA_F*DEF_C))+(R43/(MAX(R:R))*(0.3*(TkA_F*DEF_C)))</f>
        <v>1.6286666666666665</v>
      </c>
      <c r="AC43">
        <f>(0.7*(SH_F*DEF_C))+(S43/(MAX(S:S))*(0.3*(SH_F*DEF_C)))</f>
        <v>1.1377698136391561</v>
      </c>
    </row>
    <row r="44" spans="1:29" x14ac:dyDescent="0.25">
      <c r="A44" s="9">
        <v>42</v>
      </c>
      <c r="B44" s="68" t="s">
        <v>455</v>
      </c>
      <c r="C44" s="42" t="s">
        <v>451</v>
      </c>
      <c r="D44" s="42" t="s">
        <v>273</v>
      </c>
      <c r="E44" s="42" t="s">
        <v>2</v>
      </c>
      <c r="F44" s="43">
        <v>78</v>
      </c>
      <c r="G44" s="43">
        <v>56</v>
      </c>
      <c r="H44" s="43">
        <v>29</v>
      </c>
      <c r="I44" s="43">
        <v>54</v>
      </c>
      <c r="J44" s="43">
        <v>38</v>
      </c>
      <c r="K44" s="43">
        <v>25</v>
      </c>
      <c r="L44" s="43">
        <v>63</v>
      </c>
      <c r="M44" s="53">
        <v>1312</v>
      </c>
      <c r="N44">
        <f>G44*82/F44</f>
        <v>58.871794871794869</v>
      </c>
      <c r="O44">
        <f>H44*82/F44</f>
        <v>30.487179487179485</v>
      </c>
      <c r="P44">
        <f>I44*82/F44</f>
        <v>56.769230769230766</v>
      </c>
      <c r="Q44">
        <f>J44*82/F44</f>
        <v>39.948717948717949</v>
      </c>
      <c r="R44">
        <f>K44*82/F44</f>
        <v>26.282051282051281</v>
      </c>
      <c r="S44">
        <f>L44*82/F44</f>
        <v>66.230769230769226</v>
      </c>
      <c r="U44" s="10">
        <f>SUM(V44:X44)</f>
        <v>11.034353649542073</v>
      </c>
      <c r="V44">
        <f>N44/MAX(N:N)*OFF_C</f>
        <v>6.2758620689655178</v>
      </c>
      <c r="W44">
        <f>O44/MAX(O:O)*PUN_C</f>
        <v>0.21316239316239316</v>
      </c>
      <c r="X44">
        <f>SUM(Z44:AC44)</f>
        <v>4.5453291874141613</v>
      </c>
      <c r="Y44">
        <f>X44/DEF_C*10</f>
        <v>7.5755486456902688</v>
      </c>
      <c r="Z44">
        <f>(0.7*(HIT_F*DEF_C))+(P44/(MAX(P:P))*(0.3*(HIT_F*DEF_C)))</f>
        <v>1.1426508435802114</v>
      </c>
      <c r="AA44">
        <f>(0.7*(BkS_F*DEF_C))+(Q44/(MAX(Q:Q))*(0.3*(BkS_F*DEF_C)))</f>
        <v>0.73058823529411754</v>
      </c>
      <c r="AB44">
        <f>(0.7*(TkA_F*DEF_C))+(R44/(MAX(R:R))*(0.3*(TkA_F*DEF_C)))</f>
        <v>1.5359999999999998</v>
      </c>
      <c r="AC44">
        <f>(0.7*(SH_F*DEF_C))+(S44/(MAX(S:S))*(0.3*(SH_F*DEF_C)))</f>
        <v>1.1360901085398321</v>
      </c>
    </row>
    <row r="45" spans="1:29" x14ac:dyDescent="0.25">
      <c r="A45" s="9">
        <v>43</v>
      </c>
      <c r="B45" s="68" t="s">
        <v>281</v>
      </c>
      <c r="C45" s="42" t="s">
        <v>31</v>
      </c>
      <c r="D45" s="42" t="s">
        <v>273</v>
      </c>
      <c r="E45" s="42" t="s">
        <v>2</v>
      </c>
      <c r="F45" s="43">
        <v>69</v>
      </c>
      <c r="G45" s="43">
        <v>47</v>
      </c>
      <c r="H45" s="43">
        <v>24</v>
      </c>
      <c r="I45" s="43">
        <v>53</v>
      </c>
      <c r="J45" s="43">
        <v>44</v>
      </c>
      <c r="K45" s="43">
        <v>38</v>
      </c>
      <c r="L45" s="43">
        <v>2729</v>
      </c>
      <c r="M45" s="53">
        <v>1249</v>
      </c>
      <c r="N45">
        <f>G45*82/F45</f>
        <v>55.855072463768117</v>
      </c>
      <c r="O45">
        <f>H45*82/F45</f>
        <v>28.521739130434781</v>
      </c>
      <c r="P45">
        <f>I45*82/F45</f>
        <v>62.985507246376812</v>
      </c>
      <c r="Q45">
        <f>J45*82/F45</f>
        <v>52.289855072463766</v>
      </c>
      <c r="R45">
        <f>K45*82/F45</f>
        <v>45.159420289855071</v>
      </c>
      <c r="S45">
        <f>L45*82/F45</f>
        <v>3243.159420289855</v>
      </c>
      <c r="U45" s="10">
        <f>SUM(V45:X45)</f>
        <v>10.948238396851245</v>
      </c>
      <c r="V45">
        <f>N45/MAX(N:N)*OFF_C</f>
        <v>5.9542728635682156</v>
      </c>
      <c r="W45">
        <f>O45/MAX(O:O)*PUN_C</f>
        <v>0.19942028985507246</v>
      </c>
      <c r="X45">
        <f>SUM(Z45:AC45)</f>
        <v>4.7945452434279563</v>
      </c>
      <c r="Y45">
        <f>X45/DEF_C*10</f>
        <v>7.9909087390465938</v>
      </c>
      <c r="Z45">
        <f>(0.7*(HIT_F*DEF_C))+(P45/(MAX(P:P))*(0.3*(HIT_F*DEF_C)))</f>
        <v>1.1527961855503472</v>
      </c>
      <c r="AA45">
        <f>(0.7*(BkS_F*DEF_C))+(Q45/(MAX(Q:Q))*(0.3*(BkS_F*DEF_C)))</f>
        <v>0.76166240409207142</v>
      </c>
      <c r="AB45">
        <f>(0.7*(TkA_F*DEF_C))+(R45/(MAX(R:R))*(0.3*(TkA_F*DEF_C)))</f>
        <v>1.6437391304347826</v>
      </c>
      <c r="AC45">
        <f>(0.7*(SH_F*DEF_C))+(S45/(MAX(S:S))*(0.3*(SH_F*DEF_C)))</f>
        <v>1.2363475233507555</v>
      </c>
    </row>
    <row r="46" spans="1:29" x14ac:dyDescent="0.25">
      <c r="A46" s="9">
        <v>44</v>
      </c>
      <c r="B46" s="68" t="s">
        <v>461</v>
      </c>
      <c r="C46" s="42" t="s">
        <v>451</v>
      </c>
      <c r="D46" s="42" t="s">
        <v>273</v>
      </c>
      <c r="E46" s="42" t="s">
        <v>2</v>
      </c>
      <c r="F46" s="43">
        <v>73</v>
      </c>
      <c r="G46" s="43">
        <v>51</v>
      </c>
      <c r="H46" s="43">
        <v>20</v>
      </c>
      <c r="I46" s="43">
        <v>17</v>
      </c>
      <c r="J46" s="43">
        <v>14</v>
      </c>
      <c r="K46" s="43">
        <v>43</v>
      </c>
      <c r="L46" s="43">
        <v>34</v>
      </c>
      <c r="M46" s="53">
        <v>1135</v>
      </c>
      <c r="N46">
        <f>G46*82/F46</f>
        <v>57.287671232876711</v>
      </c>
      <c r="O46">
        <f>H46*82/F46</f>
        <v>22.465753424657535</v>
      </c>
      <c r="P46">
        <f>I46*82/F46</f>
        <v>19.095890410958905</v>
      </c>
      <c r="Q46">
        <f>J46*82/F46</f>
        <v>15.726027397260275</v>
      </c>
      <c r="R46">
        <f>K46*82/F46</f>
        <v>48.301369863013697</v>
      </c>
      <c r="S46">
        <f>L46*82/F46</f>
        <v>38.19178082191781</v>
      </c>
      <c r="U46" s="10">
        <f>SUM(V46:X46)</f>
        <v>10.811707894287384</v>
      </c>
      <c r="V46">
        <f>N46/MAX(N:N)*OFF_C</f>
        <v>6.1069910250354278</v>
      </c>
      <c r="W46">
        <f>O46/MAX(O:O)*PUN_C</f>
        <v>0.15707762557077626</v>
      </c>
      <c r="X46">
        <f>SUM(Z46:AC46)</f>
        <v>4.5476392436811803</v>
      </c>
      <c r="Y46">
        <f>X46/DEF_C*10</f>
        <v>7.5793987394686333</v>
      </c>
      <c r="Z46">
        <f>(0.7*(HIT_F*DEF_C))+(P46/(MAX(P:P))*(0.3*(HIT_F*DEF_C)))</f>
        <v>1.0811656566685337</v>
      </c>
      <c r="AA46">
        <f>(0.7*(BkS_F*DEF_C))+(Q46/(MAX(Q:Q))*(0.3*(BkS_F*DEF_C)))</f>
        <v>0.66959709911361798</v>
      </c>
      <c r="AB46">
        <f>(0.7*(TkA_F*DEF_C))+(R46/(MAX(R:R))*(0.3*(TkA_F*DEF_C)))</f>
        <v>1.6616712328767123</v>
      </c>
      <c r="AC46">
        <f>(0.7*(SH_F*DEF_C))+(S46/(MAX(S:S))*(0.3*(SH_F*DEF_C)))</f>
        <v>1.1352052550223166</v>
      </c>
    </row>
    <row r="47" spans="1:29" x14ac:dyDescent="0.25">
      <c r="A47" s="9">
        <v>45</v>
      </c>
      <c r="B47" s="67" t="s">
        <v>465</v>
      </c>
      <c r="C47" s="40" t="s">
        <v>451</v>
      </c>
      <c r="D47" s="40" t="s">
        <v>273</v>
      </c>
      <c r="E47" s="40" t="s">
        <v>2</v>
      </c>
      <c r="F47" s="41">
        <v>77</v>
      </c>
      <c r="G47" s="41">
        <v>47</v>
      </c>
      <c r="H47" s="41">
        <v>52</v>
      </c>
      <c r="I47" s="41">
        <v>52</v>
      </c>
      <c r="J47" s="41">
        <v>26</v>
      </c>
      <c r="K47" s="41">
        <v>78</v>
      </c>
      <c r="L47" s="41">
        <v>6448</v>
      </c>
      <c r="M47" s="52">
        <v>1378</v>
      </c>
      <c r="N47">
        <f>G47*82/F47</f>
        <v>50.051948051948052</v>
      </c>
      <c r="O47">
        <f>H47*82/F47</f>
        <v>55.376623376623378</v>
      </c>
      <c r="P47">
        <f>I47*82/F47</f>
        <v>55.376623376623378</v>
      </c>
      <c r="Q47">
        <f>J47*82/F47</f>
        <v>27.688311688311689</v>
      </c>
      <c r="R47">
        <f>K47*82/F47</f>
        <v>83.064935064935071</v>
      </c>
      <c r="S47">
        <f>L47*82/F47</f>
        <v>6866.7012987012986</v>
      </c>
      <c r="U47" s="10">
        <f>SUM(V47:X47)</f>
        <v>10.773705690113236</v>
      </c>
      <c r="V47">
        <f>N47/MAX(N:N)*OFF_C</f>
        <v>5.3356471115091804</v>
      </c>
      <c r="W47">
        <f>O47/MAX(O:O)*PUN_C</f>
        <v>0.38718614718614719</v>
      </c>
      <c r="X47">
        <f>SUM(Z47:AC47)</f>
        <v>5.0508724314179076</v>
      </c>
      <c r="Y47">
        <f>X47/DEF_C*10</f>
        <v>8.4181207190298455</v>
      </c>
      <c r="Z47">
        <f>(0.7*(HIT_F*DEF_C))+(P47/(MAX(P:P))*(0.3*(HIT_F*DEF_C)))</f>
        <v>1.140378023463525</v>
      </c>
      <c r="AA47">
        <f>(0.7*(BkS_F*DEF_C))+(Q47/(MAX(Q:Q))*(0.3*(BkS_F*DEF_C)))</f>
        <v>0.69971734148204723</v>
      </c>
      <c r="AB47">
        <f>(0.7*(TkA_F*DEF_C))+(R47/(MAX(R:R))*(0.3*(TkA_F*DEF_C)))</f>
        <v>1.860077922077922</v>
      </c>
      <c r="AC47">
        <f>(0.7*(SH_F*DEF_C))+(S47/(MAX(S:S))*(0.3*(SH_F*DEF_C)))</f>
        <v>1.3506991443944136</v>
      </c>
    </row>
    <row r="48" spans="1:29" x14ac:dyDescent="0.25">
      <c r="A48" s="9">
        <v>46</v>
      </c>
      <c r="B48" s="67" t="s">
        <v>457</v>
      </c>
      <c r="C48" s="40" t="s">
        <v>451</v>
      </c>
      <c r="D48" s="40" t="s">
        <v>273</v>
      </c>
      <c r="E48" s="40" t="s">
        <v>2</v>
      </c>
      <c r="F48" s="41">
        <v>82</v>
      </c>
      <c r="G48" s="41">
        <v>53</v>
      </c>
      <c r="H48" s="41">
        <v>28</v>
      </c>
      <c r="I48" s="41">
        <v>51</v>
      </c>
      <c r="J48" s="41">
        <v>55</v>
      </c>
      <c r="K48" s="41">
        <v>54</v>
      </c>
      <c r="L48" s="41">
        <v>3945</v>
      </c>
      <c r="M48" s="52">
        <v>1474</v>
      </c>
      <c r="N48">
        <f>G48*82/F48</f>
        <v>53</v>
      </c>
      <c r="O48">
        <f>H48*82/F48</f>
        <v>28</v>
      </c>
      <c r="P48">
        <f>I48*82/F48</f>
        <v>51</v>
      </c>
      <c r="Q48">
        <f>J48*82/F48</f>
        <v>55</v>
      </c>
      <c r="R48">
        <f>K48*82/F48</f>
        <v>54</v>
      </c>
      <c r="S48">
        <f>L48*82/F48</f>
        <v>3945</v>
      </c>
      <c r="U48" s="10">
        <f>SUM(V48:X48)</f>
        <v>10.700101039358142</v>
      </c>
      <c r="V48">
        <f>N48/MAX(N:N)*OFF_C</f>
        <v>5.6499158957106816</v>
      </c>
      <c r="W48">
        <f>O48/MAX(O:O)*PUN_C</f>
        <v>0.19577235772357723</v>
      </c>
      <c r="X48">
        <f>SUM(Z48:AC48)</f>
        <v>4.8544127859238833</v>
      </c>
      <c r="Y48">
        <f>X48/DEF_C*10</f>
        <v>8.0906879765398045</v>
      </c>
      <c r="Z48">
        <f>(0.7*(HIT_F*DEF_C))+(P48/(MAX(P:P))*(0.3*(HIT_F*DEF_C)))</f>
        <v>1.133235107444011</v>
      </c>
      <c r="AA48">
        <f>(0.7*(BkS_F*DEF_C))+(Q48/(MAX(Q:Q))*(0.3*(BkS_F*DEF_C)))</f>
        <v>0.76848637015781907</v>
      </c>
      <c r="AB48">
        <f>(0.7*(TkA_F*DEF_C))+(R48/(MAX(R:R))*(0.3*(TkA_F*DEF_C)))</f>
        <v>1.6941951219512195</v>
      </c>
      <c r="AC48">
        <f>(0.7*(SH_F*DEF_C))+(S48/(MAX(S:S))*(0.3*(SH_F*DEF_C)))</f>
        <v>1.2584961863708335</v>
      </c>
    </row>
    <row r="49" spans="1:29" x14ac:dyDescent="0.25">
      <c r="A49" s="9">
        <v>47</v>
      </c>
      <c r="B49" s="68" t="s">
        <v>462</v>
      </c>
      <c r="C49" s="42" t="s">
        <v>451</v>
      </c>
      <c r="D49" s="42" t="s">
        <v>273</v>
      </c>
      <c r="E49" s="42" t="s">
        <v>2</v>
      </c>
      <c r="F49" s="43">
        <v>82</v>
      </c>
      <c r="G49" s="43">
        <v>49</v>
      </c>
      <c r="H49" s="43">
        <v>26</v>
      </c>
      <c r="I49" s="43">
        <v>99</v>
      </c>
      <c r="J49" s="43">
        <v>67</v>
      </c>
      <c r="K49" s="43">
        <v>49</v>
      </c>
      <c r="L49" s="43">
        <v>12215</v>
      </c>
      <c r="M49" s="53">
        <v>1431</v>
      </c>
      <c r="N49">
        <f>G49*82/F49</f>
        <v>49</v>
      </c>
      <c r="O49">
        <f>H49*82/F49</f>
        <v>26</v>
      </c>
      <c r="P49">
        <f>I49*82/F49</f>
        <v>99</v>
      </c>
      <c r="Q49">
        <f>J49*82/F49</f>
        <v>67</v>
      </c>
      <c r="R49">
        <f>K49*82/F49</f>
        <v>49</v>
      </c>
      <c r="S49">
        <f>L49*82/F49</f>
        <v>12215</v>
      </c>
      <c r="U49" s="10">
        <f>SUM(V49:X49)</f>
        <v>10.600710500829575</v>
      </c>
      <c r="V49">
        <f>N49/MAX(N:N)*OFF_C</f>
        <v>5.2235071488645923</v>
      </c>
      <c r="W49">
        <f>O49/MAX(O:O)*PUN_C</f>
        <v>0.18178861788617887</v>
      </c>
      <c r="X49">
        <f>SUM(Z49:AC49)</f>
        <v>5.1954147340788044</v>
      </c>
      <c r="Y49">
        <f>X49/DEF_C*10</f>
        <v>8.6590245567980073</v>
      </c>
      <c r="Z49">
        <f>(0.7*(HIT_F*DEF_C))+(P49/(MAX(P:P))*(0.3*(HIT_F*DEF_C)))</f>
        <v>1.2115740320971982</v>
      </c>
      <c r="AA49">
        <f>(0.7*(BkS_F*DEF_C))+(Q49/(MAX(Q:Q))*(0.3*(BkS_F*DEF_C)))</f>
        <v>0.7987015781922524</v>
      </c>
      <c r="AB49">
        <f>(0.7*(TkA_F*DEF_C))+(R49/(MAX(R:R))*(0.3*(TkA_F*DEF_C)))</f>
        <v>1.6656585365853658</v>
      </c>
      <c r="AC49">
        <f>(0.7*(SH_F*DEF_C))+(S49/(MAX(S:S))*(0.3*(SH_F*DEF_C)))</f>
        <v>1.5194805872039878</v>
      </c>
    </row>
    <row r="50" spans="1:29" x14ac:dyDescent="0.25">
      <c r="A50" s="9">
        <v>48</v>
      </c>
      <c r="B50" s="68" t="s">
        <v>48</v>
      </c>
      <c r="C50" s="42" t="s">
        <v>37</v>
      </c>
      <c r="D50" s="42" t="s">
        <v>273</v>
      </c>
      <c r="E50" s="42" t="s">
        <v>2</v>
      </c>
      <c r="F50" s="43">
        <v>81</v>
      </c>
      <c r="G50" s="43">
        <v>52</v>
      </c>
      <c r="H50" s="43">
        <v>34</v>
      </c>
      <c r="I50" s="43">
        <v>41</v>
      </c>
      <c r="J50" s="43">
        <v>28</v>
      </c>
      <c r="K50" s="43">
        <v>49</v>
      </c>
      <c r="L50" s="43">
        <v>1253</v>
      </c>
      <c r="M50" s="53">
        <v>1468</v>
      </c>
      <c r="N50">
        <f>G50*82/F50</f>
        <v>52.641975308641975</v>
      </c>
      <c r="O50">
        <f>H50*82/F50</f>
        <v>34.419753086419753</v>
      </c>
      <c r="P50">
        <f>I50*82/F50</f>
        <v>41.506172839506171</v>
      </c>
      <c r="Q50">
        <f>J50*82/F50</f>
        <v>28.345679012345681</v>
      </c>
      <c r="R50">
        <f>K50*82/F50</f>
        <v>49.604938271604937</v>
      </c>
      <c r="S50">
        <f>L50*82/F50</f>
        <v>1268.4691358024691</v>
      </c>
      <c r="U50" s="10">
        <f>SUM(V50:X50)</f>
        <v>10.514662689352622</v>
      </c>
      <c r="V50">
        <f>N50/MAX(N:N)*OFF_C</f>
        <v>5.6117496807151976</v>
      </c>
      <c r="W50">
        <f>O50/MAX(O:O)*PUN_C</f>
        <v>0.24065843621399177</v>
      </c>
      <c r="X50">
        <f>SUM(Z50:AC50)</f>
        <v>4.6622545724234321</v>
      </c>
      <c r="Y50">
        <f>X50/DEF_C*10</f>
        <v>7.7704242873723874</v>
      </c>
      <c r="Z50">
        <f>(0.7*(HIT_F*DEF_C))+(P50/(MAX(P:P))*(0.3*(HIT_F*DEF_C)))</f>
        <v>1.117740603056588</v>
      </c>
      <c r="AA50">
        <f>(0.7*(BkS_F*DEF_C))+(Q50/(MAX(Q:Q))*(0.3*(BkS_F*DEF_C)))</f>
        <v>0.70137254901960777</v>
      </c>
      <c r="AB50">
        <f>(0.7*(TkA_F*DEF_C))+(R50/(MAX(R:R))*(0.3*(TkA_F*DEF_C)))</f>
        <v>1.669111111111111</v>
      </c>
      <c r="AC50">
        <f>(0.7*(SH_F*DEF_C))+(S50/(MAX(S:S))*(0.3*(SH_F*DEF_C)))</f>
        <v>1.1740303092361253</v>
      </c>
    </row>
    <row r="51" spans="1:29" x14ac:dyDescent="0.25">
      <c r="A51" s="9">
        <v>49</v>
      </c>
      <c r="B51" s="68" t="s">
        <v>519</v>
      </c>
      <c r="C51" s="42" t="s">
        <v>451</v>
      </c>
      <c r="D51" s="42" t="s">
        <v>273</v>
      </c>
      <c r="E51" s="42" t="s">
        <v>2</v>
      </c>
      <c r="F51" s="43">
        <v>48</v>
      </c>
      <c r="G51" s="43">
        <v>29</v>
      </c>
      <c r="H51" s="43">
        <v>22</v>
      </c>
      <c r="I51" s="43">
        <v>13</v>
      </c>
      <c r="J51" s="43">
        <v>32</v>
      </c>
      <c r="K51" s="43">
        <v>35</v>
      </c>
      <c r="L51" s="43">
        <v>4636</v>
      </c>
      <c r="M51" s="53">
        <v>878</v>
      </c>
      <c r="N51">
        <f>G51*82/F51</f>
        <v>49.541666666666664</v>
      </c>
      <c r="O51">
        <f>H51*82/F51</f>
        <v>37.583333333333336</v>
      </c>
      <c r="P51">
        <f>I51*82/F51</f>
        <v>22.208333333333332</v>
      </c>
      <c r="Q51">
        <f>J51*82/F51</f>
        <v>54.666666666666664</v>
      </c>
      <c r="R51">
        <f>K51*82/F51</f>
        <v>59.791666666666664</v>
      </c>
      <c r="S51">
        <f>L51*82/F51</f>
        <v>7919.833333333333</v>
      </c>
      <c r="U51" s="10">
        <f>SUM(V51:X51)</f>
        <v>10.509104041901235</v>
      </c>
      <c r="V51">
        <f>N51/MAX(N:N)*OFF_C</f>
        <v>5.28125</v>
      </c>
      <c r="W51">
        <f>O51/MAX(O:O)*PUN_C</f>
        <v>0.26277777777777778</v>
      </c>
      <c r="X51">
        <f>SUM(Z51:AC51)</f>
        <v>4.965076264123458</v>
      </c>
      <c r="Y51">
        <f>X51/DEF_C*10</f>
        <v>8.2751271068724304</v>
      </c>
      <c r="Z51">
        <f>(0.7*(HIT_F*DEF_C))+(P51/(MAX(P:P))*(0.3*(HIT_F*DEF_C)))</f>
        <v>1.086245353159851</v>
      </c>
      <c r="AA51">
        <f>(0.7*(BkS_F*DEF_C))+(Q51/(MAX(Q:Q))*(0.3*(BkS_F*DEF_C)))</f>
        <v>0.76764705882352924</v>
      </c>
      <c r="AB51">
        <f>(0.7*(TkA_F*DEF_C))+(R51/(MAX(R:R))*(0.3*(TkA_F*DEF_C)))</f>
        <v>1.72725</v>
      </c>
      <c r="AC51">
        <f>(0.7*(SH_F*DEF_C))+(S51/(MAX(S:S))*(0.3*(SH_F*DEF_C)))</f>
        <v>1.3839338521400777</v>
      </c>
    </row>
    <row r="52" spans="1:29" x14ac:dyDescent="0.25">
      <c r="A52" s="9">
        <v>50</v>
      </c>
      <c r="B52" s="67" t="s">
        <v>522</v>
      </c>
      <c r="C52" s="40" t="s">
        <v>451</v>
      </c>
      <c r="D52" s="40" t="s">
        <v>273</v>
      </c>
      <c r="E52" s="40" t="s">
        <v>2</v>
      </c>
      <c r="F52" s="41">
        <v>50</v>
      </c>
      <c r="G52" s="41">
        <v>28</v>
      </c>
      <c r="H52" s="41">
        <v>26</v>
      </c>
      <c r="I52" s="41">
        <v>122</v>
      </c>
      <c r="J52" s="41">
        <v>18</v>
      </c>
      <c r="K52" s="41">
        <v>40</v>
      </c>
      <c r="L52" s="41">
        <v>5467</v>
      </c>
      <c r="M52" s="52">
        <v>914</v>
      </c>
      <c r="N52">
        <f>G52*82/F52</f>
        <v>45.92</v>
      </c>
      <c r="O52">
        <f>H52*82/F52</f>
        <v>42.64</v>
      </c>
      <c r="P52">
        <f>I52*82/F52</f>
        <v>200.08</v>
      </c>
      <c r="Q52">
        <f>J52*82/F52</f>
        <v>29.52</v>
      </c>
      <c r="R52">
        <f>K52*82/F52</f>
        <v>65.599999999999994</v>
      </c>
      <c r="S52">
        <f>L52*82/F52</f>
        <v>8965.8799999999992</v>
      </c>
      <c r="U52" s="10">
        <f>SUM(V52:X52)</f>
        <v>10.451522869886045</v>
      </c>
      <c r="V52">
        <f>N52/MAX(N:N)*OFF_C</f>
        <v>4.8951724137931043</v>
      </c>
      <c r="W52">
        <f>O52/MAX(O:O)*PUN_C</f>
        <v>0.29813333333333336</v>
      </c>
      <c r="X52">
        <f>SUM(Z52:AC52)</f>
        <v>5.2582171227596071</v>
      </c>
      <c r="Y52">
        <f>X52/DEF_C*10</f>
        <v>8.7636952045993457</v>
      </c>
      <c r="Z52">
        <f>(0.7*(HIT_F*DEF_C))+(P52/(MAX(P:P))*(0.3*(HIT_F*DEF_C)))</f>
        <v>1.3765427509293677</v>
      </c>
      <c r="AA52">
        <f>(0.7*(BkS_F*DEF_C))+(Q52/(MAX(Q:Q))*(0.3*(BkS_F*DEF_C)))</f>
        <v>0.70432941176470576</v>
      </c>
      <c r="AB52">
        <f>(0.7*(TkA_F*DEF_C))+(R52/(MAX(R:R))*(0.3*(TkA_F*DEF_C)))</f>
        <v>1.7603999999999997</v>
      </c>
      <c r="AC52">
        <f>(0.7*(SH_F*DEF_C))+(S52/(MAX(S:S))*(0.3*(SH_F*DEF_C)))</f>
        <v>1.4169449600655333</v>
      </c>
    </row>
    <row r="53" spans="1:29" x14ac:dyDescent="0.25">
      <c r="A53" s="9">
        <v>51</v>
      </c>
      <c r="B53" s="68" t="s">
        <v>468</v>
      </c>
      <c r="C53" s="42" t="s">
        <v>451</v>
      </c>
      <c r="D53" s="42" t="s">
        <v>273</v>
      </c>
      <c r="E53" s="42" t="s">
        <v>2</v>
      </c>
      <c r="F53" s="43">
        <v>80</v>
      </c>
      <c r="G53" s="43">
        <v>46</v>
      </c>
      <c r="H53" s="43">
        <v>20</v>
      </c>
      <c r="I53" s="43">
        <v>66</v>
      </c>
      <c r="J53" s="43">
        <v>38</v>
      </c>
      <c r="K53" s="43">
        <v>63</v>
      </c>
      <c r="L53" s="43">
        <v>13049</v>
      </c>
      <c r="M53" s="53">
        <v>1542</v>
      </c>
      <c r="N53">
        <f>G53*82/F53</f>
        <v>47.15</v>
      </c>
      <c r="O53">
        <f>H53*82/F53</f>
        <v>20.5</v>
      </c>
      <c r="P53">
        <f>I53*82/F53</f>
        <v>67.650000000000006</v>
      </c>
      <c r="Q53">
        <f>J53*82/F53</f>
        <v>38.950000000000003</v>
      </c>
      <c r="R53">
        <f>K53*82/F53</f>
        <v>64.575000000000003</v>
      </c>
      <c r="S53">
        <f>L53*82/F53</f>
        <v>13375.225</v>
      </c>
      <c r="U53" s="10">
        <f>SUM(V53:X53)</f>
        <v>10.368753819521094</v>
      </c>
      <c r="V53">
        <f>N53/MAX(N:N)*OFF_C</f>
        <v>5.0262931034482765</v>
      </c>
      <c r="W53">
        <f>O53/MAX(O:O)*PUN_C</f>
        <v>0.14333333333333334</v>
      </c>
      <c r="X53">
        <f>SUM(Z53:AC53)</f>
        <v>5.1991273827394844</v>
      </c>
      <c r="Y53">
        <f>X53/DEF_C*10</f>
        <v>8.6652123045658076</v>
      </c>
      <c r="Z53">
        <f>(0.7*(HIT_F*DEF_C))+(P53/(MAX(P:P))*(0.3*(HIT_F*DEF_C)))</f>
        <v>1.1604089219330853</v>
      </c>
      <c r="AA53">
        <f>(0.7*(BkS_F*DEF_C))+(Q53/(MAX(Q:Q))*(0.3*(BkS_F*DEF_C)))</f>
        <v>0.72807352941176462</v>
      </c>
      <c r="AB53">
        <f>(0.7*(TkA_F*DEF_C))+(R53/(MAX(R:R))*(0.3*(TkA_F*DEF_C)))</f>
        <v>1.7545499999999998</v>
      </c>
      <c r="AC53">
        <f>(0.7*(SH_F*DEF_C))+(S53/(MAX(S:S))*(0.3*(SH_F*DEF_C)))</f>
        <v>1.5560949313946344</v>
      </c>
    </row>
    <row r="54" spans="1:29" x14ac:dyDescent="0.25">
      <c r="A54" s="9">
        <v>52</v>
      </c>
      <c r="B54" s="68" t="s">
        <v>463</v>
      </c>
      <c r="C54" s="42" t="s">
        <v>451</v>
      </c>
      <c r="D54" s="42" t="s">
        <v>273</v>
      </c>
      <c r="E54" s="42" t="s">
        <v>2</v>
      </c>
      <c r="F54" s="43">
        <v>81</v>
      </c>
      <c r="G54" s="43">
        <v>48</v>
      </c>
      <c r="H54" s="43">
        <v>26</v>
      </c>
      <c r="I54" s="43">
        <v>30</v>
      </c>
      <c r="J54" s="43">
        <v>54</v>
      </c>
      <c r="K54" s="43">
        <v>53</v>
      </c>
      <c r="L54" s="43">
        <v>8223</v>
      </c>
      <c r="M54" s="53">
        <v>1379</v>
      </c>
      <c r="N54">
        <f>G54*82/F54</f>
        <v>48.592592592592595</v>
      </c>
      <c r="O54">
        <f>H54*82/F54</f>
        <v>26.320987654320987</v>
      </c>
      <c r="P54">
        <f>I54*82/F54</f>
        <v>30.37037037037037</v>
      </c>
      <c r="Q54">
        <f>J54*82/F54</f>
        <v>54.666666666666664</v>
      </c>
      <c r="R54">
        <f>K54*82/F54</f>
        <v>53.654320987654323</v>
      </c>
      <c r="S54">
        <f>L54*82/F54</f>
        <v>8324.5185185185182</v>
      </c>
      <c r="U54" s="10">
        <f>SUM(V54:X54)</f>
        <v>10.320250020660446</v>
      </c>
      <c r="V54">
        <f>N54/MAX(N:N)*OFF_C</f>
        <v>5.1800766283524906</v>
      </c>
      <c r="W54">
        <f>O54/MAX(O:O)*PUN_C</f>
        <v>0.18403292181069958</v>
      </c>
      <c r="X54">
        <f>SUM(Z54:AC54)</f>
        <v>4.9561404704972558</v>
      </c>
      <c r="Y54">
        <f>X54/DEF_C*10</f>
        <v>8.2602341174954255</v>
      </c>
      <c r="Z54">
        <f>(0.7*(HIT_F*DEF_C))+(P54/(MAX(P:P))*(0.3*(HIT_F*DEF_C)))</f>
        <v>1.0995662949194547</v>
      </c>
      <c r="AA54">
        <f>(0.7*(BkS_F*DEF_C))+(Q54/(MAX(Q:Q))*(0.3*(BkS_F*DEF_C)))</f>
        <v>0.76764705882352924</v>
      </c>
      <c r="AB54">
        <f>(0.7*(TkA_F*DEF_C))+(R54/(MAX(R:R))*(0.3*(TkA_F*DEF_C)))</f>
        <v>1.6922222222222221</v>
      </c>
      <c r="AC54">
        <f>(0.7*(SH_F*DEF_C))+(S54/(MAX(S:S))*(0.3*(SH_F*DEF_C)))</f>
        <v>1.3967048945320499</v>
      </c>
    </row>
    <row r="55" spans="1:29" x14ac:dyDescent="0.25">
      <c r="A55" s="9">
        <v>53</v>
      </c>
      <c r="B55" s="67" t="s">
        <v>232</v>
      </c>
      <c r="C55" s="40" t="s">
        <v>31</v>
      </c>
      <c r="D55" s="40" t="s">
        <v>273</v>
      </c>
      <c r="E55" s="40" t="s">
        <v>2</v>
      </c>
      <c r="F55" s="41">
        <v>40</v>
      </c>
      <c r="G55" s="41">
        <v>25</v>
      </c>
      <c r="H55" s="41">
        <v>8</v>
      </c>
      <c r="I55" s="41">
        <v>5</v>
      </c>
      <c r="J55" s="41">
        <v>12</v>
      </c>
      <c r="K55" s="41">
        <v>35</v>
      </c>
      <c r="L55" s="41">
        <v>789</v>
      </c>
      <c r="M55" s="52">
        <v>713</v>
      </c>
      <c r="N55">
        <f>G55*82/F55</f>
        <v>51.25</v>
      </c>
      <c r="O55">
        <f>H55*82/F55</f>
        <v>16.399999999999999</v>
      </c>
      <c r="P55">
        <f>I55*82/F55</f>
        <v>10.25</v>
      </c>
      <c r="Q55">
        <f>J55*82/F55</f>
        <v>24.6</v>
      </c>
      <c r="R55">
        <f>K55*82/F55</f>
        <v>71.75</v>
      </c>
      <c r="S55">
        <f>L55*82/F55</f>
        <v>1617.45</v>
      </c>
      <c r="U55" s="10">
        <f>SUM(V55:X55)</f>
        <v>10.31724197305013</v>
      </c>
      <c r="V55">
        <f>N55/MAX(N:N)*OFF_C</f>
        <v>5.4633620689655178</v>
      </c>
      <c r="W55">
        <f>O55/MAX(O:O)*PUN_C</f>
        <v>0.11466666666666667</v>
      </c>
      <c r="X55">
        <f>SUM(Z55:AC55)</f>
        <v>4.7392132374179461</v>
      </c>
      <c r="Y55">
        <f>X55/DEF_C*10</f>
        <v>7.8986887290299101</v>
      </c>
      <c r="Z55">
        <f>(0.7*(HIT_F*DEF_C))+(P55/(MAX(P:P))*(0.3*(HIT_F*DEF_C)))</f>
        <v>1.0667286245353158</v>
      </c>
      <c r="AA55">
        <f>(0.7*(BkS_F*DEF_C))+(Q55/(MAX(Q:Q))*(0.3*(BkS_F*DEF_C)))</f>
        <v>0.69194117647058817</v>
      </c>
      <c r="AB55">
        <f>(0.7*(TkA_F*DEF_C))+(R55/(MAX(R:R))*(0.3*(TkA_F*DEF_C)))</f>
        <v>1.7954999999999999</v>
      </c>
      <c r="AC55">
        <f>(0.7*(SH_F*DEF_C))+(S55/(MAX(S:S))*(0.3*(SH_F*DEF_C)))</f>
        <v>1.1850434364120417</v>
      </c>
    </row>
    <row r="56" spans="1:29" x14ac:dyDescent="0.25">
      <c r="A56" s="9">
        <v>54</v>
      </c>
      <c r="B56" s="67" t="s">
        <v>50</v>
      </c>
      <c r="C56" s="40" t="s">
        <v>41</v>
      </c>
      <c r="D56" s="40" t="s">
        <v>273</v>
      </c>
      <c r="E56" s="40" t="s">
        <v>2</v>
      </c>
      <c r="F56" s="41">
        <v>73</v>
      </c>
      <c r="G56" s="41">
        <v>44</v>
      </c>
      <c r="H56" s="41">
        <v>43</v>
      </c>
      <c r="I56" s="41">
        <v>85</v>
      </c>
      <c r="J56" s="41">
        <v>13</v>
      </c>
      <c r="K56" s="41">
        <v>42</v>
      </c>
      <c r="L56" s="41">
        <v>71</v>
      </c>
      <c r="M56" s="52">
        <v>1182</v>
      </c>
      <c r="N56">
        <f>G56*82/F56</f>
        <v>49.424657534246577</v>
      </c>
      <c r="O56">
        <f>H56*82/F56</f>
        <v>48.301369863013697</v>
      </c>
      <c r="P56">
        <f>I56*82/F56</f>
        <v>95.479452054794521</v>
      </c>
      <c r="Q56">
        <f>J56*82/F56</f>
        <v>14.602739726027398</v>
      </c>
      <c r="R56">
        <f>K56*82/F56</f>
        <v>47.178082191780824</v>
      </c>
      <c r="S56">
        <f>L56*82/F56</f>
        <v>79.753424657534254</v>
      </c>
      <c r="U56" s="10">
        <f>SUM(V56:X56)</f>
        <v>10.270867613878472</v>
      </c>
      <c r="V56">
        <f>N56/MAX(N:N)*OFF_C</f>
        <v>5.268776570618801</v>
      </c>
      <c r="W56">
        <f>O56/MAX(O:O)*PUN_C</f>
        <v>0.33771689497716895</v>
      </c>
      <c r="X56">
        <f>SUM(Z56:AC56)</f>
        <v>4.6643741482825023</v>
      </c>
      <c r="Y56">
        <f>X56/DEF_C*10</f>
        <v>7.7739569138041711</v>
      </c>
      <c r="Z56">
        <f>(0.7*(HIT_F*DEF_C))+(P56/(MAX(P:P))*(0.3*(HIT_F*DEF_C)))</f>
        <v>1.2058282833426692</v>
      </c>
      <c r="AA56">
        <f>(0.7*(BkS_F*DEF_C))+(Q56/(MAX(Q:Q))*(0.3*(BkS_F*DEF_C)))</f>
        <v>0.66676873489121669</v>
      </c>
      <c r="AB56">
        <f>(0.7*(TkA_F*DEF_C))+(R56/(MAX(R:R))*(0.3*(TkA_F*DEF_C)))</f>
        <v>1.6552602739726026</v>
      </c>
      <c r="AC56">
        <f>(0.7*(SH_F*DEF_C))+(S56/(MAX(S:S))*(0.3*(SH_F*DEF_C)))</f>
        <v>1.1365168560760142</v>
      </c>
    </row>
    <row r="57" spans="1:29" x14ac:dyDescent="0.25">
      <c r="A57" s="9">
        <v>55</v>
      </c>
      <c r="B57" s="68" t="s">
        <v>485</v>
      </c>
      <c r="C57" s="42" t="s">
        <v>451</v>
      </c>
      <c r="D57" s="42" t="s">
        <v>273</v>
      </c>
      <c r="E57" s="42" t="s">
        <v>2</v>
      </c>
      <c r="F57" s="43">
        <v>78</v>
      </c>
      <c r="G57" s="43">
        <v>36</v>
      </c>
      <c r="H57" s="43">
        <v>71</v>
      </c>
      <c r="I57" s="43">
        <v>225</v>
      </c>
      <c r="J57" s="43">
        <v>44</v>
      </c>
      <c r="K57" s="43">
        <v>50</v>
      </c>
      <c r="L57" s="43">
        <v>12588</v>
      </c>
      <c r="M57" s="53">
        <v>1327</v>
      </c>
      <c r="N57">
        <f>G57*82/F57</f>
        <v>37.846153846153847</v>
      </c>
      <c r="O57">
        <f>H57*82/F57</f>
        <v>74.641025641025635</v>
      </c>
      <c r="P57">
        <f>I57*82/F57</f>
        <v>236.53846153846155</v>
      </c>
      <c r="Q57">
        <f>J57*82/F57</f>
        <v>46.256410256410255</v>
      </c>
      <c r="R57">
        <f>K57*82/F57</f>
        <v>52.564102564102562</v>
      </c>
      <c r="S57">
        <f>L57*82/F57</f>
        <v>13233.538461538461</v>
      </c>
      <c r="U57" s="10">
        <f>SUM(V57:X57)</f>
        <v>9.9765024623746044</v>
      </c>
      <c r="V57">
        <f>N57/MAX(N:N)*OFF_C</f>
        <v>4.0344827586206895</v>
      </c>
      <c r="W57">
        <f>O57/MAX(O:O)*PUN_C</f>
        <v>0.52188034188034182</v>
      </c>
      <c r="X57">
        <f>SUM(Z57:AC57)</f>
        <v>5.4201393618735736</v>
      </c>
      <c r="Y57">
        <f>X57/DEF_C*10</f>
        <v>9.0335656031226232</v>
      </c>
      <c r="Z57">
        <f>(0.7*(HIT_F*DEF_C))+(P57/(MAX(P:P))*(0.3*(HIT_F*DEF_C)))</f>
        <v>1.4360451815842148</v>
      </c>
      <c r="AA57">
        <f>(0.7*(BkS_F*DEF_C))+(Q57/(MAX(Q:Q))*(0.3*(BkS_F*DEF_C)))</f>
        <v>0.746470588235294</v>
      </c>
      <c r="AB57">
        <f>(0.7*(TkA_F*DEF_C))+(R57/(MAX(R:R))*(0.3*(TkA_F*DEF_C)))</f>
        <v>1.6859999999999999</v>
      </c>
      <c r="AC57">
        <f>(0.7*(SH_F*DEF_C))+(S57/(MAX(S:S))*(0.3*(SH_F*DEF_C)))</f>
        <v>1.5516235920540651</v>
      </c>
    </row>
    <row r="58" spans="1:29" x14ac:dyDescent="0.25">
      <c r="A58" s="9">
        <v>56</v>
      </c>
      <c r="B58" s="67" t="s">
        <v>120</v>
      </c>
      <c r="C58" s="40" t="s">
        <v>31</v>
      </c>
      <c r="D58" s="40" t="s">
        <v>273</v>
      </c>
      <c r="E58" s="40" t="s">
        <v>2</v>
      </c>
      <c r="F58" s="41">
        <v>72</v>
      </c>
      <c r="G58" s="41">
        <v>41</v>
      </c>
      <c r="H58" s="41">
        <v>34</v>
      </c>
      <c r="I58" s="41">
        <v>62</v>
      </c>
      <c r="J58" s="41">
        <v>34</v>
      </c>
      <c r="K58" s="41">
        <v>28</v>
      </c>
      <c r="L58" s="41">
        <v>32</v>
      </c>
      <c r="M58" s="52">
        <v>1133</v>
      </c>
      <c r="N58">
        <f>G58*82/F58</f>
        <v>46.694444444444443</v>
      </c>
      <c r="O58">
        <f>H58*82/F58</f>
        <v>38.722222222222221</v>
      </c>
      <c r="P58">
        <f>I58*82/F58</f>
        <v>70.611111111111114</v>
      </c>
      <c r="Q58">
        <f>J58*82/F58</f>
        <v>38.722222222222221</v>
      </c>
      <c r="R58">
        <f>K58*82/F58</f>
        <v>31.888888888888889</v>
      </c>
      <c r="S58">
        <f>L58*82/F58</f>
        <v>36.444444444444443</v>
      </c>
      <c r="U58" s="10">
        <f>SUM(V58:X58)</f>
        <v>9.8443623741216193</v>
      </c>
      <c r="V58">
        <f>N58/MAX(N:N)*OFF_C</f>
        <v>4.9777298850574709</v>
      </c>
      <c r="W58">
        <f>O58/MAX(O:O)*PUN_C</f>
        <v>0.27074074074074073</v>
      </c>
      <c r="X58">
        <f>SUM(Z58:AC58)</f>
        <v>4.5958917483234067</v>
      </c>
      <c r="Y58">
        <f>X58/DEF_C*10</f>
        <v>7.6598195805390112</v>
      </c>
      <c r="Z58">
        <f>(0.7*(HIT_F*DEF_C))+(P58/(MAX(P:P))*(0.3*(HIT_F*DEF_C)))</f>
        <v>1.1652416356877322</v>
      </c>
      <c r="AA58">
        <f>(0.7*(BkS_F*DEF_C))+(Q58/(MAX(Q:Q))*(0.3*(BkS_F*DEF_C)))</f>
        <v>0.72749999999999992</v>
      </c>
      <c r="AB58">
        <f>(0.7*(TkA_F*DEF_C))+(R58/(MAX(R:R))*(0.3*(TkA_F*DEF_C)))</f>
        <v>1.5679999999999998</v>
      </c>
      <c r="AC58">
        <f>(0.7*(SH_F*DEF_C))+(S58/(MAX(S:S))*(0.3*(SH_F*DEF_C)))</f>
        <v>1.1351501126356747</v>
      </c>
    </row>
    <row r="59" spans="1:29" x14ac:dyDescent="0.25">
      <c r="A59" s="9">
        <v>57</v>
      </c>
      <c r="B59" s="67" t="s">
        <v>610</v>
      </c>
      <c r="C59" s="40" t="s">
        <v>451</v>
      </c>
      <c r="D59" s="40" t="s">
        <v>273</v>
      </c>
      <c r="E59" s="40" t="s">
        <v>2</v>
      </c>
      <c r="F59" s="41">
        <v>31</v>
      </c>
      <c r="G59" s="41">
        <v>18</v>
      </c>
      <c r="H59" s="41">
        <v>6</v>
      </c>
      <c r="I59" s="41">
        <v>29</v>
      </c>
      <c r="J59" s="41">
        <v>13</v>
      </c>
      <c r="K59" s="41">
        <v>14</v>
      </c>
      <c r="L59" s="41">
        <v>6</v>
      </c>
      <c r="M59" s="52">
        <v>448</v>
      </c>
      <c r="N59">
        <f>G59*82/F59</f>
        <v>47.612903225806448</v>
      </c>
      <c r="O59">
        <f>H59*82/F59</f>
        <v>15.870967741935484</v>
      </c>
      <c r="P59">
        <f>I59*82/F59</f>
        <v>76.709677419354833</v>
      </c>
      <c r="Q59">
        <f>J59*82/F59</f>
        <v>34.387096774193552</v>
      </c>
      <c r="R59">
        <f>K59*82/F59</f>
        <v>37.032258064516128</v>
      </c>
      <c r="S59">
        <f>L59*82/F59</f>
        <v>15.870967741935484</v>
      </c>
      <c r="U59" s="10">
        <f>SUM(V59:X59)</f>
        <v>9.8102423434206649</v>
      </c>
      <c r="V59">
        <f>N59/MAX(N:N)*OFF_C</f>
        <v>5.0756395995550605</v>
      </c>
      <c r="W59">
        <f>O59/MAX(O:O)*PUN_C</f>
        <v>0.11096774193548388</v>
      </c>
      <c r="X59">
        <f>SUM(Z59:AC59)</f>
        <v>4.6236350019301202</v>
      </c>
      <c r="Y59">
        <f>X59/DEF_C*10</f>
        <v>7.7060583365501998</v>
      </c>
      <c r="Z59">
        <f>(0.7*(HIT_F*DEF_C))+(P59/(MAX(P:P))*(0.3*(HIT_F*DEF_C)))</f>
        <v>1.1751948674901065</v>
      </c>
      <c r="AA59">
        <f>(0.7*(BkS_F*DEF_C))+(Q59/(MAX(Q:Q))*(0.3*(BkS_F*DEF_C)))</f>
        <v>0.71658444022770384</v>
      </c>
      <c r="AB59">
        <f>(0.7*(TkA_F*DEF_C))+(R59/(MAX(R:R))*(0.3*(TkA_F*DEF_C)))</f>
        <v>1.5973548387096772</v>
      </c>
      <c r="AC59">
        <f>(0.7*(SH_F*DEF_C))+(S59/(MAX(S:S))*(0.3*(SH_F*DEF_C)))</f>
        <v>1.1345008555026326</v>
      </c>
    </row>
    <row r="60" spans="1:29" x14ac:dyDescent="0.25">
      <c r="A60" s="9">
        <v>58</v>
      </c>
      <c r="B60" s="68" t="s">
        <v>481</v>
      </c>
      <c r="C60" s="42" t="s">
        <v>451</v>
      </c>
      <c r="D60" s="42" t="s">
        <v>273</v>
      </c>
      <c r="E60" s="42" t="s">
        <v>2</v>
      </c>
      <c r="F60" s="43">
        <v>77</v>
      </c>
      <c r="G60" s="43">
        <v>38</v>
      </c>
      <c r="H60" s="43">
        <v>42</v>
      </c>
      <c r="I60" s="43">
        <v>158</v>
      </c>
      <c r="J60" s="43">
        <v>70</v>
      </c>
      <c r="K60" s="43">
        <v>42</v>
      </c>
      <c r="L60" s="43">
        <v>6742</v>
      </c>
      <c r="M60" s="53">
        <v>1314</v>
      </c>
      <c r="N60">
        <f>G60*82/F60</f>
        <v>40.467532467532465</v>
      </c>
      <c r="O60">
        <f>H60*82/F60</f>
        <v>44.727272727272727</v>
      </c>
      <c r="P60">
        <f>I60*82/F60</f>
        <v>168.25974025974025</v>
      </c>
      <c r="Q60">
        <f>J60*82/F60</f>
        <v>74.545454545454547</v>
      </c>
      <c r="R60">
        <f>K60*82/F60</f>
        <v>44.727272727272727</v>
      </c>
      <c r="S60">
        <f>L60*82/F60</f>
        <v>7179.7922077922076</v>
      </c>
      <c r="U60" s="10">
        <f>SUM(V60:X60)</f>
        <v>9.770817792325742</v>
      </c>
      <c r="V60">
        <f>N60/MAX(N:N)*OFF_C</f>
        <v>4.3139274518584863</v>
      </c>
      <c r="W60">
        <f>O60/MAX(O:O)*PUN_C</f>
        <v>0.31272727272727274</v>
      </c>
      <c r="X60">
        <f>SUM(Z60:AC60)</f>
        <v>5.1441630677399832</v>
      </c>
      <c r="Y60">
        <f>X60/DEF_C*10</f>
        <v>8.5736051128999726</v>
      </c>
      <c r="Z60">
        <f>(0.7*(HIT_F*DEF_C))+(P60/(MAX(P:P))*(0.3*(HIT_F*DEF_C)))</f>
        <v>1.3246101482160959</v>
      </c>
      <c r="AA60">
        <f>(0.7*(BkS_F*DEF_C))+(Q60/(MAX(Q:Q))*(0.3*(BkS_F*DEF_C)))</f>
        <v>0.81770053475935822</v>
      </c>
      <c r="AB60">
        <f>(0.7*(TkA_F*DEF_C))+(R60/(MAX(R:R))*(0.3*(TkA_F*DEF_C)))</f>
        <v>1.6412727272727272</v>
      </c>
      <c r="AC60">
        <f>(0.7*(SH_F*DEF_C))+(S60/(MAX(S:S))*(0.3*(SH_F*DEF_C)))</f>
        <v>1.3605796574918014</v>
      </c>
    </row>
    <row r="61" spans="1:29" x14ac:dyDescent="0.25">
      <c r="A61" s="9">
        <v>59</v>
      </c>
      <c r="B61" s="67" t="s">
        <v>361</v>
      </c>
      <c r="C61" s="40" t="s">
        <v>35</v>
      </c>
      <c r="D61" s="40" t="s">
        <v>273</v>
      </c>
      <c r="E61" s="40" t="s">
        <v>2</v>
      </c>
      <c r="F61" s="41">
        <v>71</v>
      </c>
      <c r="G61" s="41">
        <v>41</v>
      </c>
      <c r="H61" s="41">
        <v>24</v>
      </c>
      <c r="I61" s="41">
        <v>23</v>
      </c>
      <c r="J61" s="41">
        <v>35</v>
      </c>
      <c r="K61" s="41">
        <v>21</v>
      </c>
      <c r="L61" s="41">
        <v>912</v>
      </c>
      <c r="M61" s="52">
        <v>1150</v>
      </c>
      <c r="N61">
        <f>G61*82/F61</f>
        <v>47.352112676056336</v>
      </c>
      <c r="O61">
        <f>H61*82/F61</f>
        <v>27.718309859154928</v>
      </c>
      <c r="P61">
        <f>I61*82/F61</f>
        <v>26.56338028169014</v>
      </c>
      <c r="Q61">
        <f>J61*82/F61</f>
        <v>40.422535211267608</v>
      </c>
      <c r="R61">
        <f>K61*82/F61</f>
        <v>24.253521126760564</v>
      </c>
      <c r="S61">
        <f>L61*82/F61</f>
        <v>1053.2957746478874</v>
      </c>
      <c r="U61" s="10">
        <f>SUM(V61:X61)</f>
        <v>9.7584383148630423</v>
      </c>
      <c r="V61">
        <f>N61/MAX(N:N)*OFF_C</f>
        <v>5.047838756677999</v>
      </c>
      <c r="W61">
        <f>O61/MAX(O:O)*PUN_C</f>
        <v>0.19380281690140844</v>
      </c>
      <c r="X61">
        <f>SUM(Z61:AC61)</f>
        <v>4.5167967412836347</v>
      </c>
      <c r="Y61">
        <f>X61/DEF_C*10</f>
        <v>7.5279945688060579</v>
      </c>
      <c r="Z61">
        <f>(0.7*(HIT_F*DEF_C))+(P61/(MAX(P:P))*(0.3*(HIT_F*DEF_C)))</f>
        <v>1.0933530551337765</v>
      </c>
      <c r="AA61">
        <f>(0.7*(BkS_F*DEF_C))+(Q61/(MAX(Q:Q))*(0.3*(BkS_F*DEF_C)))</f>
        <v>0.73178127589063779</v>
      </c>
      <c r="AB61">
        <f>(0.7*(TkA_F*DEF_C))+(R61/(MAX(R:R))*(0.3*(TkA_F*DEF_C)))</f>
        <v>1.5244225352112675</v>
      </c>
      <c r="AC61">
        <f>(0.7*(SH_F*DEF_C))+(S61/(MAX(S:S))*(0.3*(SH_F*DEF_C)))</f>
        <v>1.1672398750479529</v>
      </c>
    </row>
    <row r="62" spans="1:29" x14ac:dyDescent="0.25">
      <c r="A62" s="9">
        <v>60</v>
      </c>
      <c r="B62" s="67" t="s">
        <v>472</v>
      </c>
      <c r="C62" s="40" t="s">
        <v>451</v>
      </c>
      <c r="D62" s="40" t="s">
        <v>273</v>
      </c>
      <c r="E62" s="40" t="s">
        <v>2</v>
      </c>
      <c r="F62" s="41">
        <v>78</v>
      </c>
      <c r="G62" s="41">
        <v>41</v>
      </c>
      <c r="H62" s="41">
        <v>16</v>
      </c>
      <c r="I62" s="41">
        <v>88</v>
      </c>
      <c r="J62" s="41">
        <v>35</v>
      </c>
      <c r="K62" s="41">
        <v>51</v>
      </c>
      <c r="L62" s="41">
        <v>6200</v>
      </c>
      <c r="M62" s="52">
        <v>1200</v>
      </c>
      <c r="N62">
        <f>G62*82/F62</f>
        <v>43.102564102564102</v>
      </c>
      <c r="O62">
        <f>H62*82/F62</f>
        <v>16.820512820512821</v>
      </c>
      <c r="P62">
        <f>I62*82/F62</f>
        <v>92.512820512820511</v>
      </c>
      <c r="Q62">
        <f>J62*82/F62</f>
        <v>36.794871794871796</v>
      </c>
      <c r="R62">
        <f>K62*82/F62</f>
        <v>53.615384615384613</v>
      </c>
      <c r="S62">
        <f>L62*82/F62</f>
        <v>6517.9487179487178</v>
      </c>
      <c r="U62" s="10">
        <f>SUM(V62:X62)</f>
        <v>9.6677612639260548</v>
      </c>
      <c r="V62">
        <f>N62/MAX(N:N)*OFF_C</f>
        <v>4.5948275862068968</v>
      </c>
      <c r="W62">
        <f>O62/MAX(O:O)*PUN_C</f>
        <v>0.11760683760683761</v>
      </c>
      <c r="X62">
        <f>SUM(Z62:AC62)</f>
        <v>4.9553268401123205</v>
      </c>
      <c r="Y62">
        <f>X62/DEF_C*10</f>
        <v>8.2588780668538675</v>
      </c>
      <c r="Z62">
        <f>(0.7*(HIT_F*DEF_C))+(P62/(MAX(P:P))*(0.3*(HIT_F*DEF_C)))</f>
        <v>1.2009865599084928</v>
      </c>
      <c r="AA62">
        <f>(0.7*(BkS_F*DEF_C))+(Q62/(MAX(Q:Q))*(0.3*(BkS_F*DEF_C)))</f>
        <v>0.72264705882352931</v>
      </c>
      <c r="AB62">
        <f>(0.7*(TkA_F*DEF_C))+(R62/(MAX(R:R))*(0.3*(TkA_F*DEF_C)))</f>
        <v>1.6919999999999999</v>
      </c>
      <c r="AC62">
        <f>(0.7*(SH_F*DEF_C))+(S62/(MAX(S:S))*(0.3*(SH_F*DEF_C)))</f>
        <v>1.3396932213802988</v>
      </c>
    </row>
    <row r="63" spans="1:29" x14ac:dyDescent="0.25">
      <c r="A63" s="9">
        <v>61</v>
      </c>
      <c r="B63" s="68" t="s">
        <v>371</v>
      </c>
      <c r="C63" s="42" t="s">
        <v>31</v>
      </c>
      <c r="D63" s="42" t="s">
        <v>273</v>
      </c>
      <c r="E63" s="42" t="s">
        <v>2</v>
      </c>
      <c r="F63" s="43">
        <v>82</v>
      </c>
      <c r="G63" s="43">
        <v>39</v>
      </c>
      <c r="H63" s="43">
        <v>34</v>
      </c>
      <c r="I63" s="43">
        <v>94</v>
      </c>
      <c r="J63" s="43">
        <v>49</v>
      </c>
      <c r="K63" s="43">
        <v>47</v>
      </c>
      <c r="L63" s="43">
        <v>13359</v>
      </c>
      <c r="M63" s="53">
        <v>1217</v>
      </c>
      <c r="N63">
        <f>G63*82/F63</f>
        <v>39</v>
      </c>
      <c r="O63">
        <f>H63*82/F63</f>
        <v>34</v>
      </c>
      <c r="P63">
        <f>I63*82/F63</f>
        <v>94</v>
      </c>
      <c r="Q63">
        <f>J63*82/F63</f>
        <v>49</v>
      </c>
      <c r="R63">
        <f>K63*82/F63</f>
        <v>47</v>
      </c>
      <c r="S63">
        <f>L63*82/F63</f>
        <v>13359</v>
      </c>
      <c r="U63" s="10">
        <f>SUM(V63:X63)</f>
        <v>9.5618281583636886</v>
      </c>
      <c r="V63">
        <f>N63/MAX(N:N)*OFF_C</f>
        <v>4.157485281749369</v>
      </c>
      <c r="W63">
        <f>O63/MAX(O:O)*PUN_C</f>
        <v>0.23772357723577237</v>
      </c>
      <c r="X63">
        <f>SUM(Z63:AC63)</f>
        <v>5.1666192993785476</v>
      </c>
      <c r="Y63">
        <f>X63/DEF_C*10</f>
        <v>8.6110321656309132</v>
      </c>
      <c r="Z63">
        <f>(0.7*(HIT_F*DEF_C))+(P63/(MAX(P:P))*(0.3*(HIT_F*DEF_C)))</f>
        <v>1.2034137274458243</v>
      </c>
      <c r="AA63">
        <f>(0.7*(BkS_F*DEF_C))+(Q63/(MAX(Q:Q))*(0.3*(BkS_F*DEF_C)))</f>
        <v>0.75337876614060251</v>
      </c>
      <c r="AB63">
        <f>(0.7*(TkA_F*DEF_C))+(R63/(MAX(R:R))*(0.3*(TkA_F*DEF_C)))</f>
        <v>1.6542439024390243</v>
      </c>
      <c r="AC63">
        <f>(0.7*(SH_F*DEF_C))+(S63/(MAX(S:S))*(0.3*(SH_F*DEF_C)))</f>
        <v>1.5555829033530966</v>
      </c>
    </row>
    <row r="64" spans="1:29" x14ac:dyDescent="0.25">
      <c r="A64" s="9">
        <v>62</v>
      </c>
      <c r="B64" s="68" t="s">
        <v>483</v>
      </c>
      <c r="C64" s="42" t="s">
        <v>451</v>
      </c>
      <c r="D64" s="42" t="s">
        <v>273</v>
      </c>
      <c r="E64" s="42" t="s">
        <v>2</v>
      </c>
      <c r="F64" s="43">
        <v>72</v>
      </c>
      <c r="G64" s="43">
        <v>38</v>
      </c>
      <c r="H64" s="43">
        <v>20</v>
      </c>
      <c r="I64" s="43">
        <v>52</v>
      </c>
      <c r="J64" s="43">
        <v>33</v>
      </c>
      <c r="K64" s="43">
        <v>30</v>
      </c>
      <c r="L64" s="43">
        <v>5483</v>
      </c>
      <c r="M64" s="53">
        <v>1177</v>
      </c>
      <c r="N64">
        <f>G64*82/F64</f>
        <v>43.277777777777779</v>
      </c>
      <c r="O64">
        <f>H64*82/F64</f>
        <v>22.777777777777779</v>
      </c>
      <c r="P64">
        <f>I64*82/F64</f>
        <v>59.222222222222221</v>
      </c>
      <c r="Q64">
        <f>J64*82/F64</f>
        <v>37.583333333333336</v>
      </c>
      <c r="R64">
        <f>K64*82/F64</f>
        <v>34.166666666666664</v>
      </c>
      <c r="S64">
        <f>L64*82/F64</f>
        <v>6244.5277777777774</v>
      </c>
      <c r="U64" s="10">
        <f>SUM(V64:X64)</f>
        <v>9.5561162463387106</v>
      </c>
      <c r="V64">
        <f>N64/MAX(N:N)*OFF_C</f>
        <v>4.6135057471264371</v>
      </c>
      <c r="W64">
        <f>O64/MAX(O:O)*PUN_C</f>
        <v>0.15925925925925927</v>
      </c>
      <c r="X64">
        <f>SUM(Z64:AC64)</f>
        <v>4.7833512399530154</v>
      </c>
      <c r="Y64">
        <f>X64/DEF_C*10</f>
        <v>7.9722520665883589</v>
      </c>
      <c r="Z64">
        <f>(0.7*(HIT_F*DEF_C))+(P64/(MAX(P:P))*(0.3*(HIT_F*DEF_C)))</f>
        <v>1.1466542750929367</v>
      </c>
      <c r="AA64">
        <f>(0.7*(BkS_F*DEF_C))+(Q64/(MAX(Q:Q))*(0.3*(BkS_F*DEF_C)))</f>
        <v>0.72463235294117634</v>
      </c>
      <c r="AB64">
        <f>(0.7*(TkA_F*DEF_C))+(R64/(MAX(R:R))*(0.3*(TkA_F*DEF_C)))</f>
        <v>1.581</v>
      </c>
      <c r="AC64">
        <f>(0.7*(SH_F*DEF_C))+(S64/(MAX(S:S))*(0.3*(SH_F*DEF_C)))</f>
        <v>1.3310646119189022</v>
      </c>
    </row>
    <row r="65" spans="1:29" x14ac:dyDescent="0.25">
      <c r="A65" s="9">
        <v>63</v>
      </c>
      <c r="B65" s="67" t="s">
        <v>470</v>
      </c>
      <c r="C65" s="40" t="s">
        <v>451</v>
      </c>
      <c r="D65" s="40" t="s">
        <v>273</v>
      </c>
      <c r="E65" s="40" t="s">
        <v>2</v>
      </c>
      <c r="F65" s="41">
        <v>82</v>
      </c>
      <c r="G65" s="41">
        <v>42</v>
      </c>
      <c r="H65" s="41">
        <v>24</v>
      </c>
      <c r="I65" s="41">
        <v>78</v>
      </c>
      <c r="J65" s="41">
        <v>71</v>
      </c>
      <c r="K65" s="41">
        <v>39</v>
      </c>
      <c r="L65" s="41">
        <v>5406</v>
      </c>
      <c r="M65" s="52">
        <v>1349</v>
      </c>
      <c r="N65">
        <f>G65*82/F65</f>
        <v>42</v>
      </c>
      <c r="O65">
        <f>H65*82/F65</f>
        <v>24</v>
      </c>
      <c r="P65">
        <f>I65*82/F65</f>
        <v>78</v>
      </c>
      <c r="Q65">
        <f>J65*82/F65</f>
        <v>71</v>
      </c>
      <c r="R65">
        <f>K65*82/F65</f>
        <v>39</v>
      </c>
      <c r="S65">
        <f>L65*82/F65</f>
        <v>5406</v>
      </c>
      <c r="U65" s="10">
        <f>SUM(V65:X65)</f>
        <v>9.5443585311372701</v>
      </c>
      <c r="V65">
        <f>N65/MAX(N:N)*OFF_C</f>
        <v>4.477291841883936</v>
      </c>
      <c r="W65">
        <f>O65/MAX(O:O)*PUN_C</f>
        <v>0.1678048780487805</v>
      </c>
      <c r="X65">
        <f>SUM(Z65:AC65)</f>
        <v>4.8992618112045525</v>
      </c>
      <c r="Y65">
        <f>X65/DEF_C*10</f>
        <v>8.1654363520075872</v>
      </c>
      <c r="Z65">
        <f>(0.7*(HIT_F*DEF_C))+(P65/(MAX(P:P))*(0.3*(HIT_F*DEF_C)))</f>
        <v>1.1773007525614287</v>
      </c>
      <c r="AA65">
        <f>(0.7*(BkS_F*DEF_C))+(Q65/(MAX(Q:Q))*(0.3*(BkS_F*DEF_C)))</f>
        <v>0.80877331420373011</v>
      </c>
      <c r="AB65">
        <f>(0.7*(TkA_F*DEF_C))+(R65/(MAX(R:R))*(0.3*(TkA_F*DEF_C)))</f>
        <v>1.6085853658536584</v>
      </c>
      <c r="AC65">
        <f>(0.7*(SH_F*DEF_C))+(S65/(MAX(S:S))*(0.3*(SH_F*DEF_C)))</f>
        <v>1.3046023785857352</v>
      </c>
    </row>
    <row r="66" spans="1:29" x14ac:dyDescent="0.25">
      <c r="A66" s="9">
        <v>64</v>
      </c>
      <c r="B66" s="68" t="s">
        <v>477</v>
      </c>
      <c r="C66" s="42" t="s">
        <v>451</v>
      </c>
      <c r="D66" s="42" t="s">
        <v>273</v>
      </c>
      <c r="E66" s="42" t="s">
        <v>2</v>
      </c>
      <c r="F66" s="43">
        <v>72</v>
      </c>
      <c r="G66" s="43">
        <v>39</v>
      </c>
      <c r="H66" s="43">
        <v>14</v>
      </c>
      <c r="I66" s="43">
        <v>69</v>
      </c>
      <c r="J66" s="43">
        <v>41</v>
      </c>
      <c r="K66" s="43">
        <v>28</v>
      </c>
      <c r="L66" s="43">
        <v>701</v>
      </c>
      <c r="M66" s="53">
        <v>1099</v>
      </c>
      <c r="N66">
        <f>G66*82/F66</f>
        <v>44.416666666666664</v>
      </c>
      <c r="O66">
        <f>H66*82/F66</f>
        <v>15.944444444444445</v>
      </c>
      <c r="P66">
        <f>I66*82/F66</f>
        <v>78.583333333333329</v>
      </c>
      <c r="Q66">
        <f>J66*82/F66</f>
        <v>46.694444444444443</v>
      </c>
      <c r="R66">
        <f>K66*82/F66</f>
        <v>31.888888888888889</v>
      </c>
      <c r="S66">
        <f>L66*82/F66</f>
        <v>798.36111111111109</v>
      </c>
      <c r="U66" s="10">
        <f>SUM(V66:X66)</f>
        <v>9.4994162470260335</v>
      </c>
      <c r="V66">
        <f>N66/MAX(N:N)*OFF_C</f>
        <v>4.7349137931034484</v>
      </c>
      <c r="W66">
        <f>O66/MAX(O:O)*PUN_C</f>
        <v>0.11148148148148149</v>
      </c>
      <c r="X66">
        <f>SUM(Z66:AC66)</f>
        <v>4.6530209724411034</v>
      </c>
      <c r="Y66">
        <f>X66/DEF_C*10</f>
        <v>7.7550349540685062</v>
      </c>
      <c r="Z66">
        <f>(0.7*(HIT_F*DEF_C))+(P66/(MAX(P:P))*(0.3*(HIT_F*DEF_C)))</f>
        <v>1.178252788104089</v>
      </c>
      <c r="AA66">
        <f>(0.7*(BkS_F*DEF_C))+(Q66/(MAX(Q:Q))*(0.3*(BkS_F*DEF_C)))</f>
        <v>0.74757352941176458</v>
      </c>
      <c r="AB66">
        <f>(0.7*(TkA_F*DEF_C))+(R66/(MAX(R:R))*(0.3*(TkA_F*DEF_C)))</f>
        <v>1.5679999999999998</v>
      </c>
      <c r="AC66">
        <f>(0.7*(SH_F*DEF_C))+(S66/(MAX(S:S))*(0.3*(SH_F*DEF_C)))</f>
        <v>1.1591946549252508</v>
      </c>
    </row>
    <row r="67" spans="1:29" x14ac:dyDescent="0.25">
      <c r="A67" s="9">
        <v>65</v>
      </c>
      <c r="B67" s="68" t="s">
        <v>495</v>
      </c>
      <c r="C67" s="42" t="s">
        <v>451</v>
      </c>
      <c r="D67" s="42" t="s">
        <v>273</v>
      </c>
      <c r="E67" s="42" t="s">
        <v>2</v>
      </c>
      <c r="F67" s="43">
        <v>73</v>
      </c>
      <c r="G67" s="43">
        <v>33</v>
      </c>
      <c r="H67" s="43">
        <v>36</v>
      </c>
      <c r="I67" s="43">
        <v>129</v>
      </c>
      <c r="J67" s="43">
        <v>68</v>
      </c>
      <c r="K67" s="43">
        <v>44</v>
      </c>
      <c r="L67" s="43">
        <v>8525</v>
      </c>
      <c r="M67" s="53">
        <v>1024</v>
      </c>
      <c r="N67">
        <f>G67*82/F67</f>
        <v>37.06849315068493</v>
      </c>
      <c r="O67">
        <f>H67*82/F67</f>
        <v>40.438356164383563</v>
      </c>
      <c r="P67">
        <f>I67*82/F67</f>
        <v>144.9041095890411</v>
      </c>
      <c r="Q67">
        <f>J67*82/F67</f>
        <v>76.38356164383562</v>
      </c>
      <c r="R67">
        <f>K67*82/F67</f>
        <v>49.424657534246577</v>
      </c>
      <c r="S67">
        <f>L67*82/F67</f>
        <v>9576.0273972602736</v>
      </c>
      <c r="U67" s="10">
        <f>SUM(V67:X67)</f>
        <v>9.447425421299485</v>
      </c>
      <c r="V67">
        <f>N67/MAX(N:N)*OFF_C</f>
        <v>3.9515824279641003</v>
      </c>
      <c r="W67">
        <f>O67/MAX(O:O)*PUN_C</f>
        <v>0.28273972602739728</v>
      </c>
      <c r="X67">
        <f>SUM(Z67:AC67)</f>
        <v>5.2131032673079885</v>
      </c>
      <c r="Y67">
        <f>X67/DEF_C*10</f>
        <v>8.6885054455133144</v>
      </c>
      <c r="Z67">
        <f>(0.7*(HIT_F*DEF_C))+(P67/(MAX(P:P))*(0.3*(HIT_F*DEF_C)))</f>
        <v>1.2864923358965217</v>
      </c>
      <c r="AA67">
        <f>(0.7*(BkS_F*DEF_C))+(Q67/(MAX(Q:Q))*(0.3*(BkS_F*DEF_C)))</f>
        <v>0.82232876712328751</v>
      </c>
      <c r="AB67">
        <f>(0.7*(TkA_F*DEF_C))+(R67/(MAX(R:R))*(0.3*(TkA_F*DEF_C)))</f>
        <v>1.668082191780822</v>
      </c>
      <c r="AC67">
        <f>(0.7*(SH_F*DEF_C))+(S67/(MAX(S:S))*(0.3*(SH_F*DEF_C)))</f>
        <v>1.4361999725073571</v>
      </c>
    </row>
    <row r="68" spans="1:29" x14ac:dyDescent="0.25">
      <c r="A68" s="9">
        <v>66</v>
      </c>
      <c r="B68" s="68" t="s">
        <v>45</v>
      </c>
      <c r="C68" s="42" t="s">
        <v>35</v>
      </c>
      <c r="D68" s="42" t="s">
        <v>273</v>
      </c>
      <c r="E68" s="42" t="s">
        <v>2</v>
      </c>
      <c r="F68" s="43">
        <v>72</v>
      </c>
      <c r="G68" s="43">
        <v>35</v>
      </c>
      <c r="H68" s="43">
        <v>14</v>
      </c>
      <c r="I68" s="43">
        <v>50</v>
      </c>
      <c r="J68" s="43">
        <v>51</v>
      </c>
      <c r="K68" s="43">
        <v>50</v>
      </c>
      <c r="L68" s="43">
        <v>8307</v>
      </c>
      <c r="M68" s="53">
        <v>1384</v>
      </c>
      <c r="N68">
        <f>G68*82/F68</f>
        <v>39.861111111111114</v>
      </c>
      <c r="O68">
        <f>H68*82/F68</f>
        <v>15.944444444444445</v>
      </c>
      <c r="P68">
        <f>I68*82/F68</f>
        <v>56.944444444444443</v>
      </c>
      <c r="Q68">
        <f>J68*82/F68</f>
        <v>58.083333333333336</v>
      </c>
      <c r="R68">
        <f>K68*82/F68</f>
        <v>56.944444444444443</v>
      </c>
      <c r="S68">
        <f>L68*82/F68</f>
        <v>9460.75</v>
      </c>
      <c r="U68" s="10">
        <f>SUM(V68:X68)</f>
        <v>9.4235119456680643</v>
      </c>
      <c r="V68">
        <f>N68/MAX(N:N)*OFF_C</f>
        <v>4.2492816091954033</v>
      </c>
      <c r="W68">
        <f>O68/MAX(O:O)*PUN_C</f>
        <v>0.11148148148148149</v>
      </c>
      <c r="X68">
        <f>SUM(Z68:AC68)</f>
        <v>5.0627488549911792</v>
      </c>
      <c r="Y68">
        <f>X68/DEF_C*10</f>
        <v>8.437914758318632</v>
      </c>
      <c r="Z68">
        <f>(0.7*(HIT_F*DEF_C))+(P68/(MAX(P:P))*(0.3*(HIT_F*DEF_C)))</f>
        <v>1.1429368029739775</v>
      </c>
      <c r="AA68">
        <f>(0.7*(BkS_F*DEF_C))+(Q68/(MAX(Q:Q))*(0.3*(BkS_F*DEF_C)))</f>
        <v>0.77624999999999988</v>
      </c>
      <c r="AB68">
        <f>(0.7*(TkA_F*DEF_C))+(R68/(MAX(R:R))*(0.3*(TkA_F*DEF_C)))</f>
        <v>1.7109999999999999</v>
      </c>
      <c r="AC68">
        <f>(0.7*(SH_F*DEF_C))+(S68/(MAX(S:S))*(0.3*(SH_F*DEF_C)))</f>
        <v>1.4325620520172024</v>
      </c>
    </row>
    <row r="69" spans="1:29" x14ac:dyDescent="0.25">
      <c r="A69" s="9">
        <v>67</v>
      </c>
      <c r="B69" s="68" t="s">
        <v>473</v>
      </c>
      <c r="C69" s="42" t="s">
        <v>451</v>
      </c>
      <c r="D69" s="42" t="s">
        <v>273</v>
      </c>
      <c r="E69" s="42" t="s">
        <v>2</v>
      </c>
      <c r="F69" s="43">
        <v>82</v>
      </c>
      <c r="G69" s="43">
        <v>41</v>
      </c>
      <c r="H69" s="43">
        <v>26</v>
      </c>
      <c r="I69" s="43">
        <v>62</v>
      </c>
      <c r="J69" s="43">
        <v>29</v>
      </c>
      <c r="K69" s="43">
        <v>36</v>
      </c>
      <c r="L69" s="43">
        <v>5791</v>
      </c>
      <c r="M69" s="53">
        <v>1298</v>
      </c>
      <c r="N69">
        <f>G69*82/F69</f>
        <v>41</v>
      </c>
      <c r="O69">
        <f>H69*82/F69</f>
        <v>26</v>
      </c>
      <c r="P69">
        <f>I69*82/F69</f>
        <v>62</v>
      </c>
      <c r="Q69">
        <f>J69*82/F69</f>
        <v>29</v>
      </c>
      <c r="R69">
        <f>K69*82/F69</f>
        <v>36</v>
      </c>
      <c r="S69">
        <f>L69*82/F69</f>
        <v>5791</v>
      </c>
      <c r="U69" s="10">
        <f>SUM(V69:X69)</f>
        <v>9.3149017479735168</v>
      </c>
      <c r="V69">
        <f>N69/MAX(N:N)*OFF_C</f>
        <v>4.3706896551724137</v>
      </c>
      <c r="W69">
        <f>O69/MAX(O:O)*PUN_C</f>
        <v>0.18178861788617887</v>
      </c>
      <c r="X69">
        <f>SUM(Z69:AC69)</f>
        <v>4.7624234749149243</v>
      </c>
      <c r="Y69">
        <f>X69/DEF_C*10</f>
        <v>7.9373724581915406</v>
      </c>
      <c r="Z69">
        <f>(0.7*(HIT_F*DEF_C))+(P69/(MAX(P:P))*(0.3*(HIT_F*DEF_C)))</f>
        <v>1.1511877776770332</v>
      </c>
      <c r="AA69">
        <f>(0.7*(BkS_F*DEF_C))+(Q69/(MAX(Q:Q))*(0.3*(BkS_F*DEF_C)))</f>
        <v>0.70302008608321365</v>
      </c>
      <c r="AB69">
        <f>(0.7*(TkA_F*DEF_C))+(R69/(MAX(R:R))*(0.3*(TkA_F*DEF_C)))</f>
        <v>1.5914634146341462</v>
      </c>
      <c r="AC69">
        <f>(0.7*(SH_F*DEF_C))+(S69/(MAX(S:S))*(0.3*(SH_F*DEF_C)))</f>
        <v>1.3167521965205315</v>
      </c>
    </row>
    <row r="70" spans="1:29" x14ac:dyDescent="0.25">
      <c r="A70" s="9">
        <v>68</v>
      </c>
      <c r="B70" s="68" t="s">
        <v>486</v>
      </c>
      <c r="C70" s="42" t="s">
        <v>451</v>
      </c>
      <c r="D70" s="42" t="s">
        <v>273</v>
      </c>
      <c r="E70" s="42" t="s">
        <v>2</v>
      </c>
      <c r="F70" s="43">
        <v>81</v>
      </c>
      <c r="G70" s="43">
        <v>36</v>
      </c>
      <c r="H70" s="43">
        <v>37</v>
      </c>
      <c r="I70" s="43">
        <v>69</v>
      </c>
      <c r="J70" s="43">
        <v>47</v>
      </c>
      <c r="K70" s="43">
        <v>59</v>
      </c>
      <c r="L70" s="43">
        <v>11347</v>
      </c>
      <c r="M70" s="53">
        <v>1339</v>
      </c>
      <c r="N70">
        <f>G70*82/F70</f>
        <v>36.444444444444443</v>
      </c>
      <c r="O70">
        <f>H70*82/F70</f>
        <v>37.456790123456791</v>
      </c>
      <c r="P70">
        <f>I70*82/F70</f>
        <v>69.851851851851848</v>
      </c>
      <c r="Q70">
        <f>J70*82/F70</f>
        <v>47.580246913580247</v>
      </c>
      <c r="R70">
        <f>K70*82/F70</f>
        <v>59.728395061728392</v>
      </c>
      <c r="S70">
        <f>L70*82/F70</f>
        <v>11487.086419753086</v>
      </c>
      <c r="U70" s="10">
        <f>SUM(V70:X70)</f>
        <v>9.2841548774019067</v>
      </c>
      <c r="V70">
        <f>N70/MAX(N:N)*OFF_C</f>
        <v>3.8850574712643682</v>
      </c>
      <c r="W70">
        <f>O70/MAX(O:O)*PUN_C</f>
        <v>0.26189300411522637</v>
      </c>
      <c r="X70">
        <f>SUM(Z70:AC70)</f>
        <v>5.1372044020223129</v>
      </c>
      <c r="Y70">
        <f>X70/DEF_C*10</f>
        <v>8.5620073367038554</v>
      </c>
      <c r="Z70">
        <f>(0.7*(HIT_F*DEF_C))+(P70/(MAX(P:P))*(0.3*(HIT_F*DEF_C)))</f>
        <v>1.1640024783147458</v>
      </c>
      <c r="AA70">
        <f>(0.7*(BkS_F*DEF_C))+(Q70/(MAX(Q:Q))*(0.3*(BkS_F*DEF_C)))</f>
        <v>0.7498039215686273</v>
      </c>
      <c r="AB70">
        <f>(0.7*(TkA_F*DEF_C))+(R70/(MAX(R:R))*(0.3*(TkA_F*DEF_C)))</f>
        <v>1.7268888888888887</v>
      </c>
      <c r="AC70">
        <f>(0.7*(SH_F*DEF_C))+(S70/(MAX(S:S))*(0.3*(SH_F*DEF_C)))</f>
        <v>1.4965091132500512</v>
      </c>
    </row>
    <row r="71" spans="1:29" x14ac:dyDescent="0.25">
      <c r="A71" s="9">
        <v>69</v>
      </c>
      <c r="B71" s="67" t="s">
        <v>492</v>
      </c>
      <c r="C71" s="40" t="s">
        <v>451</v>
      </c>
      <c r="D71" s="40" t="s">
        <v>273</v>
      </c>
      <c r="E71" s="40" t="s">
        <v>2</v>
      </c>
      <c r="F71" s="41">
        <v>72</v>
      </c>
      <c r="G71" s="41">
        <v>35</v>
      </c>
      <c r="H71" s="41">
        <v>14</v>
      </c>
      <c r="I71" s="41">
        <v>79</v>
      </c>
      <c r="J71" s="41">
        <v>44</v>
      </c>
      <c r="K71" s="41">
        <v>18</v>
      </c>
      <c r="L71" s="41">
        <v>5927</v>
      </c>
      <c r="M71" s="52">
        <v>1201</v>
      </c>
      <c r="N71">
        <f>G71*82/F71</f>
        <v>39.861111111111114</v>
      </c>
      <c r="O71">
        <f>H71*82/F71</f>
        <v>15.944444444444445</v>
      </c>
      <c r="P71">
        <f>I71*82/F71</f>
        <v>89.972222222222229</v>
      </c>
      <c r="Q71">
        <f>J71*82/F71</f>
        <v>50.111111111111114</v>
      </c>
      <c r="R71">
        <f>K71*82/F71</f>
        <v>20.5</v>
      </c>
      <c r="S71">
        <f>L71*82/F71</f>
        <v>6750.1944444444443</v>
      </c>
      <c r="U71" s="10">
        <f>SUM(V71:X71)</f>
        <v>9.1638021347028946</v>
      </c>
      <c r="V71">
        <f>N71/MAX(N:N)*OFF_C</f>
        <v>4.2492816091954033</v>
      </c>
      <c r="W71">
        <f>O71/MAX(O:O)*PUN_C</f>
        <v>0.11148148148148149</v>
      </c>
      <c r="X71">
        <f>SUM(Z71:AC71)</f>
        <v>4.8030390440260096</v>
      </c>
      <c r="Y71">
        <f>X71/DEF_C*10</f>
        <v>8.0050650733766826</v>
      </c>
      <c r="Z71">
        <f>(0.7*(HIT_F*DEF_C))+(P71/(MAX(P:P))*(0.3*(HIT_F*DEF_C)))</f>
        <v>1.1968401486988847</v>
      </c>
      <c r="AA71">
        <f>(0.7*(BkS_F*DEF_C))+(Q71/(MAX(Q:Q))*(0.3*(BkS_F*DEF_C)))</f>
        <v>0.75617647058823523</v>
      </c>
      <c r="AB71">
        <f>(0.7*(TkA_F*DEF_C))+(R71/(MAX(R:R))*(0.3*(TkA_F*DEF_C)))</f>
        <v>1.5029999999999999</v>
      </c>
      <c r="AC71">
        <f>(0.7*(SH_F*DEF_C))+(S71/(MAX(S:S))*(0.3*(SH_F*DEF_C)))</f>
        <v>1.34702242473889</v>
      </c>
    </row>
    <row r="72" spans="1:29" x14ac:dyDescent="0.25">
      <c r="A72" s="9">
        <v>70</v>
      </c>
      <c r="B72" s="67" t="s">
        <v>482</v>
      </c>
      <c r="C72" s="40" t="s">
        <v>451</v>
      </c>
      <c r="D72" s="40" t="s">
        <v>273</v>
      </c>
      <c r="E72" s="40" t="s">
        <v>2</v>
      </c>
      <c r="F72" s="41">
        <v>81</v>
      </c>
      <c r="G72" s="41">
        <v>38</v>
      </c>
      <c r="H72" s="41">
        <v>24</v>
      </c>
      <c r="I72" s="41">
        <v>19</v>
      </c>
      <c r="J72" s="41">
        <v>19</v>
      </c>
      <c r="K72" s="41">
        <v>54</v>
      </c>
      <c r="L72" s="41">
        <v>9416</v>
      </c>
      <c r="M72" s="52">
        <v>1118</v>
      </c>
      <c r="N72">
        <f>G72*82/F72</f>
        <v>38.469135802469133</v>
      </c>
      <c r="O72">
        <f>H72*82/F72</f>
        <v>24.296296296296298</v>
      </c>
      <c r="P72">
        <f>I72*82/F72</f>
        <v>19.234567901234566</v>
      </c>
      <c r="Q72">
        <f>J72*82/F72</f>
        <v>19.234567901234566</v>
      </c>
      <c r="R72">
        <f>K72*82/F72</f>
        <v>54.666666666666664</v>
      </c>
      <c r="S72">
        <f>L72*82/F72</f>
        <v>9532.2469135802476</v>
      </c>
      <c r="U72" s="10">
        <f>SUM(V72:X72)</f>
        <v>9.1634122493623238</v>
      </c>
      <c r="V72">
        <f>N72/MAX(N:N)*OFF_C</f>
        <v>4.1008939974457217</v>
      </c>
      <c r="W72">
        <f>O72/MAX(O:O)*PUN_C</f>
        <v>0.16987654320987655</v>
      </c>
      <c r="X72">
        <f>SUM(Z72:AC72)</f>
        <v>4.8926417087067247</v>
      </c>
      <c r="Y72">
        <f>X72/DEF_C*10</f>
        <v>8.1544028478445405</v>
      </c>
      <c r="Z72">
        <f>(0.7*(HIT_F*DEF_C))+(P72/(MAX(P:P))*(0.3*(HIT_F*DEF_C)))</f>
        <v>1.0813919867823212</v>
      </c>
      <c r="AA72">
        <f>(0.7*(BkS_F*DEF_C))+(Q72/(MAX(Q:Q))*(0.3*(BkS_F*DEF_C)))</f>
        <v>0.67843137254901953</v>
      </c>
      <c r="AB72">
        <f>(0.7*(TkA_F*DEF_C))+(R72/(MAX(R:R))*(0.3*(TkA_F*DEF_C)))</f>
        <v>1.698</v>
      </c>
      <c r="AC72">
        <f>(0.7*(SH_F*DEF_C))+(S72/(MAX(S:S))*(0.3*(SH_F*DEF_C)))</f>
        <v>1.4348183493753839</v>
      </c>
    </row>
    <row r="73" spans="1:29" x14ac:dyDescent="0.25">
      <c r="A73" s="9">
        <v>71</v>
      </c>
      <c r="B73" s="67" t="s">
        <v>398</v>
      </c>
      <c r="C73" s="40" t="s">
        <v>31</v>
      </c>
      <c r="D73" s="40" t="s">
        <v>273</v>
      </c>
      <c r="E73" s="40" t="s">
        <v>2</v>
      </c>
      <c r="F73" s="41">
        <v>22</v>
      </c>
      <c r="G73" s="41">
        <v>11</v>
      </c>
      <c r="H73" s="41">
        <v>8</v>
      </c>
      <c r="I73" s="41">
        <v>9</v>
      </c>
      <c r="J73" s="41">
        <v>6</v>
      </c>
      <c r="K73" s="41">
        <v>7</v>
      </c>
      <c r="L73" s="41">
        <v>692</v>
      </c>
      <c r="M73" s="52">
        <v>329</v>
      </c>
      <c r="N73">
        <f>G73*82/F73</f>
        <v>41</v>
      </c>
      <c r="O73">
        <f>H73*82/F73</f>
        <v>29.818181818181817</v>
      </c>
      <c r="P73">
        <f>I73*82/F73</f>
        <v>33.545454545454547</v>
      </c>
      <c r="Q73">
        <f>J73*82/F73</f>
        <v>22.363636363636363</v>
      </c>
      <c r="R73">
        <f>K73*82/F73</f>
        <v>26.09090909090909</v>
      </c>
      <c r="S73">
        <f>L73*82/F73</f>
        <v>2579.2727272727275</v>
      </c>
      <c r="U73" s="10">
        <f>SUM(V73:X73)</f>
        <v>9.1205385886436332</v>
      </c>
      <c r="V73">
        <f>N73/MAX(N:N)*OFF_C</f>
        <v>4.3706896551724137</v>
      </c>
      <c r="W73">
        <f>O73/MAX(O:O)*PUN_C</f>
        <v>0.2084848484848485</v>
      </c>
      <c r="X73">
        <f>SUM(Z73:AC73)</f>
        <v>4.5413640849863706</v>
      </c>
      <c r="Y73">
        <f>X73/DEF_C*10</f>
        <v>7.5689401416439503</v>
      </c>
      <c r="Z73">
        <f>(0.7*(HIT_F*DEF_C))+(P73/(MAX(P:P))*(0.3*(HIT_F*DEF_C)))</f>
        <v>1.104748225751943</v>
      </c>
      <c r="AA73">
        <f>(0.7*(BkS_F*DEF_C))+(Q73/(MAX(Q:Q))*(0.3*(BkS_F*DEF_C)))</f>
        <v>0.68631016042780735</v>
      </c>
      <c r="AB73">
        <f>(0.7*(TkA_F*DEF_C))+(R73/(MAX(R:R))*(0.3*(TkA_F*DEF_C)))</f>
        <v>1.5349090909090908</v>
      </c>
      <c r="AC73">
        <f>(0.7*(SH_F*DEF_C))+(S73/(MAX(S:S))*(0.3*(SH_F*DEF_C)))</f>
        <v>1.2153966078975293</v>
      </c>
    </row>
    <row r="74" spans="1:29" x14ac:dyDescent="0.25">
      <c r="A74" s="9">
        <v>72</v>
      </c>
      <c r="B74" s="68" t="s">
        <v>484</v>
      </c>
      <c r="C74" s="42" t="s">
        <v>451</v>
      </c>
      <c r="D74" s="42" t="s">
        <v>273</v>
      </c>
      <c r="E74" s="42" t="s">
        <v>2</v>
      </c>
      <c r="F74" s="43">
        <v>78</v>
      </c>
      <c r="G74" s="43">
        <v>37</v>
      </c>
      <c r="H74" s="43">
        <v>14</v>
      </c>
      <c r="I74" s="43">
        <v>25</v>
      </c>
      <c r="J74" s="43">
        <v>33</v>
      </c>
      <c r="K74" s="43">
        <v>50</v>
      </c>
      <c r="L74" s="43">
        <v>5309</v>
      </c>
      <c r="M74" s="53">
        <v>1275</v>
      </c>
      <c r="N74">
        <f>G74*82/F74</f>
        <v>38.897435897435898</v>
      </c>
      <c r="O74">
        <f>H74*82/F74</f>
        <v>14.717948717948717</v>
      </c>
      <c r="P74">
        <f>I74*82/F74</f>
        <v>26.282051282051281</v>
      </c>
      <c r="Q74">
        <f>J74*82/F74</f>
        <v>34.692307692307693</v>
      </c>
      <c r="R74">
        <f>K74*82/F74</f>
        <v>52.564102564102562</v>
      </c>
      <c r="S74">
        <f>L74*82/F74</f>
        <v>5581.2564102564102</v>
      </c>
      <c r="U74" s="10">
        <f>SUM(V74:X74)</f>
        <v>9.055837672173686</v>
      </c>
      <c r="V74">
        <f>N74/MAX(N:N)*OFF_C</f>
        <v>4.1465517241379315</v>
      </c>
      <c r="W74">
        <f>O74/MAX(O:O)*PUN_C</f>
        <v>0.10290598290598291</v>
      </c>
      <c r="X74">
        <f>SUM(Z74:AC74)</f>
        <v>4.8063799651297714</v>
      </c>
      <c r="Y74">
        <f>X74/DEF_C*10</f>
        <v>8.0106332752162857</v>
      </c>
      <c r="Z74">
        <f>(0.7*(HIT_F*DEF_C))+(P74/(MAX(P:P))*(0.3*(HIT_F*DEF_C)))</f>
        <v>1.0928939090649126</v>
      </c>
      <c r="AA74">
        <f>(0.7*(BkS_F*DEF_C))+(Q74/(MAX(Q:Q))*(0.3*(BkS_F*DEF_C)))</f>
        <v>0.71735294117647053</v>
      </c>
      <c r="AB74">
        <f>(0.7*(TkA_F*DEF_C))+(R74/(MAX(R:R))*(0.3*(TkA_F*DEF_C)))</f>
        <v>1.6859999999999999</v>
      </c>
      <c r="AC74">
        <f>(0.7*(SH_F*DEF_C))+(S74/(MAX(S:S))*(0.3*(SH_F*DEF_C)))</f>
        <v>1.3101331148883881</v>
      </c>
    </row>
    <row r="75" spans="1:29" x14ac:dyDescent="0.25">
      <c r="A75" s="9">
        <v>73</v>
      </c>
      <c r="B75" s="67" t="s">
        <v>488</v>
      </c>
      <c r="C75" s="40" t="s">
        <v>451</v>
      </c>
      <c r="D75" s="40" t="s">
        <v>273</v>
      </c>
      <c r="E75" s="40" t="s">
        <v>2</v>
      </c>
      <c r="F75" s="41">
        <v>81</v>
      </c>
      <c r="G75" s="41">
        <v>35</v>
      </c>
      <c r="H75" s="41">
        <v>64</v>
      </c>
      <c r="I75" s="41">
        <v>76</v>
      </c>
      <c r="J75" s="41">
        <v>36</v>
      </c>
      <c r="K75" s="41">
        <v>37</v>
      </c>
      <c r="L75" s="41">
        <v>5394</v>
      </c>
      <c r="M75" s="52">
        <v>1261</v>
      </c>
      <c r="N75">
        <f>G75*82/F75</f>
        <v>35.432098765432102</v>
      </c>
      <c r="O75">
        <f>H75*82/F75</f>
        <v>64.790123456790127</v>
      </c>
      <c r="P75">
        <f>I75*82/F75</f>
        <v>76.938271604938265</v>
      </c>
      <c r="Q75">
        <f>J75*82/F75</f>
        <v>36.444444444444443</v>
      </c>
      <c r="R75">
        <f>K75*82/F75</f>
        <v>37.456790123456791</v>
      </c>
      <c r="S75">
        <f>L75*82/F75</f>
        <v>5460.5925925925922</v>
      </c>
      <c r="U75" s="10">
        <f>SUM(V75:X75)</f>
        <v>9.0335789641013839</v>
      </c>
      <c r="V75">
        <f>N75/MAX(N:N)*OFF_C</f>
        <v>3.7771392081736916</v>
      </c>
      <c r="W75">
        <f>O75/MAX(O:O)*PUN_C</f>
        <v>0.45300411522633749</v>
      </c>
      <c r="X75">
        <f>SUM(Z75:AC75)</f>
        <v>4.8034356407013554</v>
      </c>
      <c r="Y75">
        <f>X75/DEF_C*10</f>
        <v>8.0057260678355924</v>
      </c>
      <c r="Z75">
        <f>(0.7*(HIT_F*DEF_C))+(P75/(MAX(P:P))*(0.3*(HIT_F*DEF_C)))</f>
        <v>1.1755679471292853</v>
      </c>
      <c r="AA75">
        <f>(0.7*(BkS_F*DEF_C))+(Q75/(MAX(Q:Q))*(0.3*(BkS_F*DEF_C)))</f>
        <v>0.72176470588235286</v>
      </c>
      <c r="AB75">
        <f>(0.7*(TkA_F*DEF_C))+(R75/(MAX(R:R))*(0.3*(TkA_F*DEF_C)))</f>
        <v>1.5997777777777777</v>
      </c>
      <c r="AC75">
        <f>(0.7*(SH_F*DEF_C))+(S75/(MAX(S:S))*(0.3*(SH_F*DEF_C)))</f>
        <v>1.3063252099119393</v>
      </c>
    </row>
    <row r="76" spans="1:29" x14ac:dyDescent="0.25">
      <c r="A76" s="9">
        <v>74</v>
      </c>
      <c r="B76" s="68" t="s">
        <v>487</v>
      </c>
      <c r="C76" s="42" t="s">
        <v>451</v>
      </c>
      <c r="D76" s="42" t="s">
        <v>273</v>
      </c>
      <c r="E76" s="42" t="s">
        <v>2</v>
      </c>
      <c r="F76" s="43">
        <v>78</v>
      </c>
      <c r="G76" s="43">
        <v>35</v>
      </c>
      <c r="H76" s="43">
        <v>31</v>
      </c>
      <c r="I76" s="43">
        <v>77</v>
      </c>
      <c r="J76" s="43">
        <v>51</v>
      </c>
      <c r="K76" s="43">
        <v>35</v>
      </c>
      <c r="L76" s="43">
        <v>5519</v>
      </c>
      <c r="M76" s="53">
        <v>1133</v>
      </c>
      <c r="N76">
        <f>G76*82/F76</f>
        <v>36.794871794871796</v>
      </c>
      <c r="O76">
        <f>H76*82/F76</f>
        <v>32.589743589743591</v>
      </c>
      <c r="P76">
        <f>I76*82/F76</f>
        <v>80.948717948717942</v>
      </c>
      <c r="Q76">
        <f>J76*82/F76</f>
        <v>53.615384615384613</v>
      </c>
      <c r="R76">
        <f>K76*82/F76</f>
        <v>36.794871794871796</v>
      </c>
      <c r="S76">
        <f>L76*82/F76</f>
        <v>5802.0256410256407</v>
      </c>
      <c r="U76" s="10">
        <f>SUM(V76:X76)</f>
        <v>9.010490424241123</v>
      </c>
      <c r="V76">
        <f>N76/MAX(N:N)*OFF_C</f>
        <v>3.9224137931034488</v>
      </c>
      <c r="W76">
        <f>O76/MAX(O:O)*PUN_C</f>
        <v>0.22786324786324788</v>
      </c>
      <c r="X76">
        <f>SUM(Z76:AC76)</f>
        <v>4.8602133832744263</v>
      </c>
      <c r="Y76">
        <f>X76/DEF_C*10</f>
        <v>8.1003556387907096</v>
      </c>
      <c r="Z76">
        <f>(0.7*(HIT_F*DEF_C))+(P76/(MAX(P:P))*(0.3*(HIT_F*DEF_C)))</f>
        <v>1.1821132399199312</v>
      </c>
      <c r="AA76">
        <f>(0.7*(BkS_F*DEF_C))+(Q76/(MAX(Q:Q))*(0.3*(BkS_F*DEF_C)))</f>
        <v>0.7649999999999999</v>
      </c>
      <c r="AB76">
        <f>(0.7*(TkA_F*DEF_C))+(R76/(MAX(R:R))*(0.3*(TkA_F*DEF_C)))</f>
        <v>1.5959999999999999</v>
      </c>
      <c r="AC76">
        <f>(0.7*(SH_F*DEF_C))+(S76/(MAX(S:S))*(0.3*(SH_F*DEF_C)))</f>
        <v>1.3171001433544951</v>
      </c>
    </row>
    <row r="77" spans="1:29" x14ac:dyDescent="0.25">
      <c r="A77" s="9">
        <v>75</v>
      </c>
      <c r="B77" s="67" t="s">
        <v>500</v>
      </c>
      <c r="C77" s="40" t="s">
        <v>451</v>
      </c>
      <c r="D77" s="40" t="s">
        <v>273</v>
      </c>
      <c r="E77" s="40" t="s">
        <v>2</v>
      </c>
      <c r="F77" s="41">
        <v>82</v>
      </c>
      <c r="G77" s="41">
        <v>32</v>
      </c>
      <c r="H77" s="41">
        <v>53</v>
      </c>
      <c r="I77" s="41">
        <v>146</v>
      </c>
      <c r="J77" s="41">
        <v>46</v>
      </c>
      <c r="K77" s="41">
        <v>42</v>
      </c>
      <c r="L77" s="41">
        <v>11032</v>
      </c>
      <c r="M77" s="52">
        <v>1218</v>
      </c>
      <c r="N77">
        <f>G77*82/F77</f>
        <v>32</v>
      </c>
      <c r="O77">
        <f>H77*82/F77</f>
        <v>53</v>
      </c>
      <c r="P77">
        <f>I77*82/F77</f>
        <v>146</v>
      </c>
      <c r="Q77">
        <f>J77*82/F77</f>
        <v>46</v>
      </c>
      <c r="R77">
        <f>K77*82/F77</f>
        <v>42</v>
      </c>
      <c r="S77">
        <f>L77*82/F77</f>
        <v>11032</v>
      </c>
      <c r="U77" s="10">
        <f>SUM(V77:X77)</f>
        <v>8.9237997677621141</v>
      </c>
      <c r="V77">
        <f>N77/MAX(N:N)*OFF_C</f>
        <v>3.4112699747687132</v>
      </c>
      <c r="W77">
        <f>O77/MAX(O:O)*PUN_C</f>
        <v>0.37056910569105694</v>
      </c>
      <c r="X77">
        <f>SUM(Z77:AC77)</f>
        <v>5.141960687302344</v>
      </c>
      <c r="Y77">
        <f>X77/DEF_C*10</f>
        <v>8.56993447883724</v>
      </c>
      <c r="Z77">
        <f>(0.7*(HIT_F*DEF_C))+(P77/(MAX(P:P))*(0.3*(HIT_F*DEF_C)))</f>
        <v>1.2882808958201104</v>
      </c>
      <c r="AA77">
        <f>(0.7*(BkS_F*DEF_C))+(Q77/(MAX(Q:Q))*(0.3*(BkS_F*DEF_C)))</f>
        <v>0.74582496413199417</v>
      </c>
      <c r="AB77">
        <f>(0.7*(TkA_F*DEF_C))+(R77/(MAX(R:R))*(0.3*(TkA_F*DEF_C)))</f>
        <v>1.6257073170731706</v>
      </c>
      <c r="AC77">
        <f>(0.7*(SH_F*DEF_C))+(S77/(MAX(S:S))*(0.3*(SH_F*DEF_C)))</f>
        <v>1.4821475102770687</v>
      </c>
    </row>
    <row r="78" spans="1:29" x14ac:dyDescent="0.25">
      <c r="A78" s="9">
        <v>76</v>
      </c>
      <c r="B78" s="68" t="s">
        <v>63</v>
      </c>
      <c r="C78" s="42" t="s">
        <v>31</v>
      </c>
      <c r="D78" s="42" t="s">
        <v>273</v>
      </c>
      <c r="E78" s="42" t="s">
        <v>2</v>
      </c>
      <c r="F78" s="43">
        <v>76</v>
      </c>
      <c r="G78" s="43">
        <v>33</v>
      </c>
      <c r="H78" s="43">
        <v>42</v>
      </c>
      <c r="I78" s="43">
        <v>80</v>
      </c>
      <c r="J78" s="43">
        <v>30</v>
      </c>
      <c r="K78" s="43">
        <v>23</v>
      </c>
      <c r="L78" s="43">
        <v>5718</v>
      </c>
      <c r="M78" s="53">
        <v>1380</v>
      </c>
      <c r="N78">
        <f>G78*82/F78</f>
        <v>35.60526315789474</v>
      </c>
      <c r="O78">
        <f>H78*82/F78</f>
        <v>45.315789473684212</v>
      </c>
      <c r="P78">
        <f>I78*82/F78</f>
        <v>86.315789473684205</v>
      </c>
      <c r="Q78">
        <f>J78*82/F78</f>
        <v>32.368421052631582</v>
      </c>
      <c r="R78">
        <f>K78*82/F78</f>
        <v>24.815789473684209</v>
      </c>
      <c r="S78">
        <f>L78*82/F78</f>
        <v>6169.4210526315792</v>
      </c>
      <c r="U78" s="10">
        <f>SUM(V78:X78)</f>
        <v>8.871141167175189</v>
      </c>
      <c r="V78">
        <f>N78/MAX(N:N)*OFF_C</f>
        <v>3.7955989110707811</v>
      </c>
      <c r="W78">
        <f>O78/MAX(O:O)*PUN_C</f>
        <v>0.31684210526315792</v>
      </c>
      <c r="X78">
        <f>SUM(Z78:AC78)</f>
        <v>4.7587001508412499</v>
      </c>
      <c r="Y78">
        <f>X78/DEF_C*10</f>
        <v>7.9311669180687492</v>
      </c>
      <c r="Z78">
        <f>(0.7*(HIT_F*DEF_C))+(P78/(MAX(P:P))*(0.3*(HIT_F*DEF_C)))</f>
        <v>1.1908726276658186</v>
      </c>
      <c r="AA78">
        <f>(0.7*(BkS_F*DEF_C))+(Q78/(MAX(Q:Q))*(0.3*(BkS_F*DEF_C)))</f>
        <v>0.711501547987616</v>
      </c>
      <c r="AB78">
        <f>(0.7*(TkA_F*DEF_C))+(R78/(MAX(R:R))*(0.3*(TkA_F*DEF_C)))</f>
        <v>1.5276315789473682</v>
      </c>
      <c r="AC78">
        <f>(0.7*(SH_F*DEF_C))+(S78/(MAX(S:S))*(0.3*(SH_F*DEF_C)))</f>
        <v>1.3286943962404474</v>
      </c>
    </row>
    <row r="79" spans="1:29" x14ac:dyDescent="0.25">
      <c r="A79" s="9">
        <v>77</v>
      </c>
      <c r="B79" s="68" t="s">
        <v>527</v>
      </c>
      <c r="C79" s="42" t="s">
        <v>451</v>
      </c>
      <c r="D79" s="42" t="s">
        <v>273</v>
      </c>
      <c r="E79" s="42" t="s">
        <v>2</v>
      </c>
      <c r="F79" s="43">
        <v>66</v>
      </c>
      <c r="G79" s="43">
        <v>27</v>
      </c>
      <c r="H79" s="43">
        <v>22</v>
      </c>
      <c r="I79" s="43">
        <v>63</v>
      </c>
      <c r="J79" s="43">
        <v>55</v>
      </c>
      <c r="K79" s="43">
        <v>27</v>
      </c>
      <c r="L79" s="43">
        <v>10082</v>
      </c>
      <c r="M79" s="53">
        <v>1054</v>
      </c>
      <c r="N79">
        <f>G79*82/F79</f>
        <v>33.545454545454547</v>
      </c>
      <c r="O79">
        <f>H79*82/F79</f>
        <v>27.333333333333332</v>
      </c>
      <c r="P79">
        <f>I79*82/F79</f>
        <v>78.272727272727266</v>
      </c>
      <c r="Q79">
        <f>J79*82/F79</f>
        <v>68.333333333333329</v>
      </c>
      <c r="R79">
        <f>K79*82/F79</f>
        <v>33.545454545454547</v>
      </c>
      <c r="S79">
        <f>L79*82/F79</f>
        <v>12526.121212121212</v>
      </c>
      <c r="U79" s="10">
        <f>SUM(V79:X79)</f>
        <v>8.8536880896264982</v>
      </c>
      <c r="V79">
        <f>N79/MAX(N:N)*OFF_C</f>
        <v>3.5760188087774298</v>
      </c>
      <c r="W79">
        <f>O79/MAX(O:O)*PUN_C</f>
        <v>0.19111111111111112</v>
      </c>
      <c r="X79">
        <f>SUM(Z79:AC79)</f>
        <v>5.0865581697379572</v>
      </c>
      <c r="Y79">
        <f>X79/DEF_C*10</f>
        <v>8.4775969495632619</v>
      </c>
      <c r="Z79">
        <f>(0.7*(HIT_F*DEF_C))+(P79/(MAX(P:P))*(0.3*(HIT_F*DEF_C)))</f>
        <v>1.1777458600878674</v>
      </c>
      <c r="AA79">
        <f>(0.7*(BkS_F*DEF_C))+(Q79/(MAX(Q:Q))*(0.3*(BkS_F*DEF_C)))</f>
        <v>0.8020588235294116</v>
      </c>
      <c r="AB79">
        <f>(0.7*(TkA_F*DEF_C))+(R79/(MAX(R:R))*(0.3*(TkA_F*DEF_C)))</f>
        <v>1.5774545454545454</v>
      </c>
      <c r="AC79">
        <f>(0.7*(SH_F*DEF_C))+(S79/(MAX(S:S))*(0.3*(SH_F*DEF_C)))</f>
        <v>1.5292989406661328</v>
      </c>
    </row>
    <row r="80" spans="1:29" x14ac:dyDescent="0.25">
      <c r="A80" s="9">
        <v>78</v>
      </c>
      <c r="B80" s="67" t="s">
        <v>557</v>
      </c>
      <c r="C80" s="40" t="s">
        <v>451</v>
      </c>
      <c r="D80" s="40" t="s">
        <v>273</v>
      </c>
      <c r="E80" s="40" t="s">
        <v>2</v>
      </c>
      <c r="F80" s="41">
        <v>55</v>
      </c>
      <c r="G80" s="41">
        <v>23</v>
      </c>
      <c r="H80" s="41">
        <v>28</v>
      </c>
      <c r="I80" s="41">
        <v>135</v>
      </c>
      <c r="J80" s="41">
        <v>26</v>
      </c>
      <c r="K80" s="41">
        <v>18</v>
      </c>
      <c r="L80" s="41">
        <v>2285</v>
      </c>
      <c r="M80" s="52">
        <v>794</v>
      </c>
      <c r="N80">
        <f>G80*82/F80</f>
        <v>34.290909090909089</v>
      </c>
      <c r="O80">
        <f>H80*82/F80</f>
        <v>41.745454545454542</v>
      </c>
      <c r="P80">
        <f>I80*82/F80</f>
        <v>201.27272727272728</v>
      </c>
      <c r="Q80">
        <f>J80*82/F80</f>
        <v>38.763636363636365</v>
      </c>
      <c r="R80">
        <f>K80*82/F80</f>
        <v>26.836363636363636</v>
      </c>
      <c r="S80">
        <f>L80*82/F80</f>
        <v>3406.7272727272725</v>
      </c>
      <c r="U80" s="10">
        <f>SUM(V80:X80)</f>
        <v>8.8341313427579315</v>
      </c>
      <c r="V80">
        <f>N80/MAX(N:N)*OFF_C</f>
        <v>3.6554858934169281</v>
      </c>
      <c r="W80">
        <f>O80/MAX(O:O)*PUN_C</f>
        <v>0.29187878787878785</v>
      </c>
      <c r="X80">
        <f>SUM(Z80:AC80)</f>
        <v>4.8867666614622163</v>
      </c>
      <c r="Y80">
        <f>X80/DEF_C*10</f>
        <v>8.1446111024370271</v>
      </c>
      <c r="Z80">
        <f>(0.7*(HIT_F*DEF_C))+(P80/(MAX(P:P))*(0.3*(HIT_F*DEF_C)))</f>
        <v>1.3784893545116592</v>
      </c>
      <c r="AA80">
        <f>(0.7*(BkS_F*DEF_C))+(Q80/(MAX(Q:Q))*(0.3*(BkS_F*DEF_C)))</f>
        <v>0.72760427807486616</v>
      </c>
      <c r="AB80">
        <f>(0.7*(TkA_F*DEF_C))+(R80/(MAX(R:R))*(0.3*(TkA_F*DEF_C)))</f>
        <v>1.5391636363636363</v>
      </c>
      <c r="AC80">
        <f>(0.7*(SH_F*DEF_C))+(S80/(MAX(S:S))*(0.3*(SH_F*DEF_C)))</f>
        <v>1.2415093925120546</v>
      </c>
    </row>
    <row r="81" spans="1:29" x14ac:dyDescent="0.25">
      <c r="A81" s="9">
        <v>79</v>
      </c>
      <c r="B81" s="68" t="s">
        <v>505</v>
      </c>
      <c r="C81" s="42" t="s">
        <v>451</v>
      </c>
      <c r="D81" s="42" t="s">
        <v>273</v>
      </c>
      <c r="E81" s="42" t="s">
        <v>2</v>
      </c>
      <c r="F81" s="43">
        <v>74</v>
      </c>
      <c r="G81" s="43">
        <v>31</v>
      </c>
      <c r="H81" s="43">
        <v>22</v>
      </c>
      <c r="I81" s="43">
        <v>101</v>
      </c>
      <c r="J81" s="43">
        <v>31</v>
      </c>
      <c r="K81" s="43">
        <v>41</v>
      </c>
      <c r="L81" s="43">
        <v>7334</v>
      </c>
      <c r="M81" s="53">
        <v>1023</v>
      </c>
      <c r="N81">
        <f>G81*82/F81</f>
        <v>34.351351351351354</v>
      </c>
      <c r="O81">
        <f>H81*82/F81</f>
        <v>24.378378378378379</v>
      </c>
      <c r="P81">
        <f>I81*82/F81</f>
        <v>111.91891891891892</v>
      </c>
      <c r="Q81">
        <f>J81*82/F81</f>
        <v>34.351351351351354</v>
      </c>
      <c r="R81">
        <f>K81*82/F81</f>
        <v>45.432432432432435</v>
      </c>
      <c r="S81">
        <f>L81*82/F81</f>
        <v>8126.864864864865</v>
      </c>
      <c r="U81" s="10">
        <f>SUM(V81:X81)</f>
        <v>8.8172971955600001</v>
      </c>
      <c r="V81">
        <f>N81/MAX(N:N)*OFF_C</f>
        <v>3.6619291705498607</v>
      </c>
      <c r="W81">
        <f>O81/MAX(O:O)*PUN_C</f>
        <v>0.17045045045045046</v>
      </c>
      <c r="X81">
        <f>SUM(Z81:AC81)</f>
        <v>4.984917574559689</v>
      </c>
      <c r="Y81">
        <f>X81/DEF_C*10</f>
        <v>8.3081959575994819</v>
      </c>
      <c r="Z81">
        <f>(0.7*(HIT_F*DEF_C))+(P81/(MAX(P:P))*(0.3*(HIT_F*DEF_C)))</f>
        <v>1.2326584949261528</v>
      </c>
      <c r="AA81">
        <f>(0.7*(BkS_F*DEF_C))+(Q81/(MAX(Q:Q))*(0.3*(BkS_F*DEF_C)))</f>
        <v>0.71649443561208259</v>
      </c>
      <c r="AB81">
        <f>(0.7*(TkA_F*DEF_C))+(R81/(MAX(R:R))*(0.3*(TkA_F*DEF_C)))</f>
        <v>1.6452972972972972</v>
      </c>
      <c r="AC81">
        <f>(0.7*(SH_F*DEF_C))+(S81/(MAX(S:S))*(0.3*(SH_F*DEF_C)))</f>
        <v>1.390467346724156</v>
      </c>
    </row>
    <row r="82" spans="1:29" x14ac:dyDescent="0.25">
      <c r="A82" s="9">
        <v>80</v>
      </c>
      <c r="B82" s="67" t="s">
        <v>491</v>
      </c>
      <c r="C82" s="40" t="s">
        <v>451</v>
      </c>
      <c r="D82" s="40" t="s">
        <v>273</v>
      </c>
      <c r="E82" s="40" t="s">
        <v>2</v>
      </c>
      <c r="F82" s="41">
        <v>81</v>
      </c>
      <c r="G82" s="41">
        <v>35</v>
      </c>
      <c r="H82" s="41">
        <v>18</v>
      </c>
      <c r="I82" s="41">
        <v>24</v>
      </c>
      <c r="J82" s="41">
        <v>70</v>
      </c>
      <c r="K82" s="41">
        <v>30</v>
      </c>
      <c r="L82" s="41">
        <v>9415</v>
      </c>
      <c r="M82" s="52">
        <v>1321</v>
      </c>
      <c r="N82">
        <f>G82*82/F82</f>
        <v>35.432098765432102</v>
      </c>
      <c r="O82">
        <f>H82*82/F82</f>
        <v>18.222222222222221</v>
      </c>
      <c r="P82">
        <f>I82*82/F82</f>
        <v>24.296296296296298</v>
      </c>
      <c r="Q82">
        <f>J82*82/F82</f>
        <v>70.864197530864203</v>
      </c>
      <c r="R82">
        <f>K82*82/F82</f>
        <v>30.37037037037037</v>
      </c>
      <c r="S82">
        <f>L82*82/F82</f>
        <v>9531.2345679012342</v>
      </c>
      <c r="U82" s="10">
        <f>SUM(V82:X82)</f>
        <v>8.7967507592011849</v>
      </c>
      <c r="V82">
        <f>N82/MAX(N:N)*OFF_C</f>
        <v>3.7771392081736916</v>
      </c>
      <c r="W82">
        <f>O82/MAX(O:O)*PUN_C</f>
        <v>0.12740740740740741</v>
      </c>
      <c r="X82">
        <f>SUM(Z82:AC82)</f>
        <v>4.8922041436200869</v>
      </c>
      <c r="Y82">
        <f>X82/DEF_C*10</f>
        <v>8.1536735727001446</v>
      </c>
      <c r="Z82">
        <f>(0.7*(HIT_F*DEF_C))+(P82/(MAX(P:P))*(0.3*(HIT_F*DEF_C)))</f>
        <v>1.0896530359355636</v>
      </c>
      <c r="AA82">
        <f>(0.7*(BkS_F*DEF_C))+(Q82/(MAX(Q:Q))*(0.3*(BkS_F*DEF_C)))</f>
        <v>0.80843137254901953</v>
      </c>
      <c r="AB82">
        <f>(0.7*(TkA_F*DEF_C))+(R82/(MAX(R:R))*(0.3*(TkA_F*DEF_C)))</f>
        <v>1.5593333333333332</v>
      </c>
      <c r="AC82">
        <f>(0.7*(SH_F*DEF_C))+(S82/(MAX(S:S))*(0.3*(SH_F*DEF_C)))</f>
        <v>1.4347864018021705</v>
      </c>
    </row>
    <row r="83" spans="1:29" x14ac:dyDescent="0.25">
      <c r="A83" s="9">
        <v>81</v>
      </c>
      <c r="B83" s="67" t="s">
        <v>510</v>
      </c>
      <c r="C83" s="40" t="s">
        <v>451</v>
      </c>
      <c r="D83" s="40" t="s">
        <v>273</v>
      </c>
      <c r="E83" s="40" t="s">
        <v>2</v>
      </c>
      <c r="F83" s="41">
        <v>75</v>
      </c>
      <c r="G83" s="41">
        <v>30</v>
      </c>
      <c r="H83" s="41">
        <v>23</v>
      </c>
      <c r="I83" s="41">
        <v>109</v>
      </c>
      <c r="J83" s="41">
        <v>52</v>
      </c>
      <c r="K83" s="41">
        <v>35</v>
      </c>
      <c r="L83" s="41">
        <v>8894</v>
      </c>
      <c r="M83" s="52">
        <v>1203</v>
      </c>
      <c r="N83">
        <f>G83*82/F83</f>
        <v>32.799999999999997</v>
      </c>
      <c r="O83">
        <f>H83*82/F83</f>
        <v>25.146666666666668</v>
      </c>
      <c r="P83">
        <f>I83*82/F83</f>
        <v>119.17333333333333</v>
      </c>
      <c r="Q83">
        <f>J83*82/F83</f>
        <v>56.853333333333332</v>
      </c>
      <c r="R83">
        <f>K83*82/F83</f>
        <v>38.266666666666666</v>
      </c>
      <c r="S83">
        <f>L83*82/F83</f>
        <v>9724.1066666666666</v>
      </c>
      <c r="U83" s="10">
        <f>SUM(V83:X83)</f>
        <v>8.7352980822513118</v>
      </c>
      <c r="V83">
        <f>N83/MAX(N:N)*OFF_C</f>
        <v>3.4965517241379307</v>
      </c>
      <c r="W83">
        <f>O83/MAX(O:O)*PUN_C</f>
        <v>0.17582222222222224</v>
      </c>
      <c r="X83">
        <f>SUM(Z83:AC83)</f>
        <v>5.0629241358911585</v>
      </c>
      <c r="Y83">
        <f>X83/DEF_C*10</f>
        <v>8.4382068931519303</v>
      </c>
      <c r="Z83">
        <f>(0.7*(HIT_F*DEF_C))+(P83/(MAX(P:P))*(0.3*(HIT_F*DEF_C)))</f>
        <v>1.2444981412639402</v>
      </c>
      <c r="AA83">
        <f>(0.7*(BkS_F*DEF_C))+(Q83/(MAX(Q:Q))*(0.3*(BkS_F*DEF_C)))</f>
        <v>0.77315294117647049</v>
      </c>
      <c r="AB83">
        <f>(0.7*(TkA_F*DEF_C))+(R83/(MAX(R:R))*(0.3*(TkA_F*DEF_C)))</f>
        <v>1.6043999999999998</v>
      </c>
      <c r="AC83">
        <f>(0.7*(SH_F*DEF_C))+(S83/(MAX(S:S))*(0.3*(SH_F*DEF_C)))</f>
        <v>1.4408730534507475</v>
      </c>
    </row>
    <row r="84" spans="1:29" x14ac:dyDescent="0.25">
      <c r="A84" s="9">
        <v>82</v>
      </c>
      <c r="B84" s="68" t="s">
        <v>501</v>
      </c>
      <c r="C84" s="42" t="s">
        <v>451</v>
      </c>
      <c r="D84" s="42" t="s">
        <v>273</v>
      </c>
      <c r="E84" s="42" t="s">
        <v>2</v>
      </c>
      <c r="F84" s="43">
        <v>72</v>
      </c>
      <c r="G84" s="43">
        <v>31</v>
      </c>
      <c r="H84" s="43">
        <v>16</v>
      </c>
      <c r="I84" s="43">
        <v>12</v>
      </c>
      <c r="J84" s="43">
        <v>34</v>
      </c>
      <c r="K84" s="43">
        <v>36</v>
      </c>
      <c r="L84" s="43">
        <v>7983</v>
      </c>
      <c r="M84" s="53">
        <v>1028</v>
      </c>
      <c r="N84">
        <f>G84*82/F84</f>
        <v>35.305555555555557</v>
      </c>
      <c r="O84">
        <f>H84*82/F84</f>
        <v>18.222222222222221</v>
      </c>
      <c r="P84">
        <f>I84*82/F84</f>
        <v>13.666666666666666</v>
      </c>
      <c r="Q84">
        <f>J84*82/F84</f>
        <v>38.722222222222221</v>
      </c>
      <c r="R84">
        <f>K84*82/F84</f>
        <v>41</v>
      </c>
      <c r="S84">
        <f>L84*82/F84</f>
        <v>9091.75</v>
      </c>
      <c r="U84" s="10">
        <f>SUM(V84:X84)</f>
        <v>8.7317788269895118</v>
      </c>
      <c r="V84">
        <f>N84/MAX(N:N)*OFF_C</f>
        <v>3.7636494252873565</v>
      </c>
      <c r="W84">
        <f>O84/MAX(O:O)*PUN_C</f>
        <v>0.12740740740740741</v>
      </c>
      <c r="X84">
        <f>SUM(Z84:AC84)</f>
        <v>4.840721994294749</v>
      </c>
      <c r="Y84">
        <f>X84/DEF_C*10</f>
        <v>8.0678699904912481</v>
      </c>
      <c r="Z84">
        <f>(0.7*(HIT_F*DEF_C))+(P84/(MAX(P:P))*(0.3*(HIT_F*DEF_C)))</f>
        <v>1.0723048327137545</v>
      </c>
      <c r="AA84">
        <f>(0.7*(BkS_F*DEF_C))+(Q84/(MAX(Q:Q))*(0.3*(BkS_F*DEF_C)))</f>
        <v>0.72749999999999992</v>
      </c>
      <c r="AB84">
        <f>(0.7*(TkA_F*DEF_C))+(R84/(MAX(R:R))*(0.3*(TkA_F*DEF_C)))</f>
        <v>1.6199999999999999</v>
      </c>
      <c r="AC84">
        <f>(0.7*(SH_F*DEF_C))+(S84/(MAX(S:S))*(0.3*(SH_F*DEF_C)))</f>
        <v>1.4209171615809952</v>
      </c>
    </row>
    <row r="85" spans="1:29" x14ac:dyDescent="0.25">
      <c r="A85" s="9">
        <v>83</v>
      </c>
      <c r="B85" s="68" t="s">
        <v>304</v>
      </c>
      <c r="C85" s="42" t="s">
        <v>41</v>
      </c>
      <c r="D85" s="42" t="s">
        <v>273</v>
      </c>
      <c r="E85" s="42" t="s">
        <v>2</v>
      </c>
      <c r="F85" s="43">
        <v>61</v>
      </c>
      <c r="G85" s="43">
        <v>25</v>
      </c>
      <c r="H85" s="43">
        <v>15</v>
      </c>
      <c r="I85" s="43">
        <v>68</v>
      </c>
      <c r="J85" s="43">
        <v>24</v>
      </c>
      <c r="K85" s="43">
        <v>28</v>
      </c>
      <c r="L85" s="43">
        <v>7987</v>
      </c>
      <c r="M85" s="53">
        <v>981</v>
      </c>
      <c r="N85">
        <f>G85*82/F85</f>
        <v>33.606557377049178</v>
      </c>
      <c r="O85">
        <f>H85*82/F85</f>
        <v>20.16393442622951</v>
      </c>
      <c r="P85">
        <f>I85*82/F85</f>
        <v>91.409836065573771</v>
      </c>
      <c r="Q85">
        <f>J85*82/F85</f>
        <v>32.26229508196721</v>
      </c>
      <c r="R85">
        <f>K85*82/F85</f>
        <v>37.639344262295083</v>
      </c>
      <c r="S85">
        <f>L85*82/F85</f>
        <v>10736.622950819672</v>
      </c>
      <c r="U85" s="10">
        <f>SUM(V85:X85)</f>
        <v>8.7075825454267601</v>
      </c>
      <c r="V85">
        <f>N85/MAX(N:N)*OFF_C</f>
        <v>3.5825325042396834</v>
      </c>
      <c r="W85">
        <f>O85/MAX(O:O)*PUN_C</f>
        <v>0.14098360655737707</v>
      </c>
      <c r="X85">
        <f>SUM(Z85:AC85)</f>
        <v>4.9840664346296997</v>
      </c>
      <c r="Y85">
        <f>X85/DEF_C*10</f>
        <v>8.3067773910494989</v>
      </c>
      <c r="Z85">
        <f>(0.7*(HIT_F*DEF_C))+(P85/(MAX(P:P))*(0.3*(HIT_F*DEF_C)))</f>
        <v>1.1991864220854407</v>
      </c>
      <c r="AA85">
        <f>(0.7*(BkS_F*DEF_C))+(Q85/(MAX(Q:Q))*(0.3*(BkS_F*DEF_C)))</f>
        <v>0.71123432979749268</v>
      </c>
      <c r="AB85">
        <f>(0.7*(TkA_F*DEF_C))+(R85/(MAX(R:R))*(0.3*(TkA_F*DEF_C)))</f>
        <v>1.6008196721311474</v>
      </c>
      <c r="AC85">
        <f>(0.7*(SH_F*DEF_C))+(S85/(MAX(S:S))*(0.3*(SH_F*DEF_C)))</f>
        <v>1.4728260106156186</v>
      </c>
    </row>
    <row r="86" spans="1:29" x14ac:dyDescent="0.25">
      <c r="A86" s="9">
        <v>84</v>
      </c>
      <c r="B86" s="67" t="s">
        <v>316</v>
      </c>
      <c r="C86" s="40" t="s">
        <v>37</v>
      </c>
      <c r="D86" s="40" t="s">
        <v>273</v>
      </c>
      <c r="E86" s="40" t="s">
        <v>2</v>
      </c>
      <c r="F86" s="41">
        <v>72</v>
      </c>
      <c r="G86" s="41">
        <v>31</v>
      </c>
      <c r="H86" s="41">
        <v>27</v>
      </c>
      <c r="I86" s="41">
        <v>72</v>
      </c>
      <c r="J86" s="41">
        <v>26</v>
      </c>
      <c r="K86" s="41">
        <v>40</v>
      </c>
      <c r="L86" s="41">
        <v>161</v>
      </c>
      <c r="M86" s="52">
        <v>1086</v>
      </c>
      <c r="N86">
        <f>G86*82/F86</f>
        <v>35.305555555555557</v>
      </c>
      <c r="O86">
        <f>H86*82/F86</f>
        <v>30.75</v>
      </c>
      <c r="P86">
        <f>I86*82/F86</f>
        <v>82</v>
      </c>
      <c r="Q86">
        <f>J86*82/F86</f>
        <v>29.611111111111111</v>
      </c>
      <c r="R86">
        <f>K86*82/F86</f>
        <v>45.555555555555557</v>
      </c>
      <c r="S86">
        <f>L86*82/F86</f>
        <v>183.36111111111111</v>
      </c>
      <c r="U86" s="10">
        <f>SUM(V86:X86)</f>
        <v>8.652823749297534</v>
      </c>
      <c r="V86">
        <f>N86/MAX(N:N)*OFF_C</f>
        <v>3.7636494252873565</v>
      </c>
      <c r="W86">
        <f>O86/MAX(O:O)*PUN_C</f>
        <v>0.215</v>
      </c>
      <c r="X86">
        <f>SUM(Z86:AC86)</f>
        <v>4.6741743240101776</v>
      </c>
      <c r="Y86">
        <f>X86/DEF_C*10</f>
        <v>7.7902905400169633</v>
      </c>
      <c r="Z86">
        <f>(0.7*(HIT_F*DEF_C))+(P86/(MAX(P:P))*(0.3*(HIT_F*DEF_C)))</f>
        <v>1.1838289962825277</v>
      </c>
      <c r="AA86">
        <f>(0.7*(BkS_F*DEF_C))+(Q86/(MAX(Q:Q))*(0.3*(BkS_F*DEF_C)))</f>
        <v>0.70455882352941168</v>
      </c>
      <c r="AB86">
        <f>(0.7*(TkA_F*DEF_C))+(R86/(MAX(R:R))*(0.3*(TkA_F*DEF_C)))</f>
        <v>1.6459999999999999</v>
      </c>
      <c r="AC86">
        <f>(0.7*(SH_F*DEF_C))+(S86/(MAX(S:S))*(0.3*(SH_F*DEF_C)))</f>
        <v>1.1397865041982387</v>
      </c>
    </row>
    <row r="87" spans="1:29" x14ac:dyDescent="0.25">
      <c r="A87" s="9">
        <v>85</v>
      </c>
      <c r="B87" s="68" t="s">
        <v>511</v>
      </c>
      <c r="C87" s="42" t="s">
        <v>451</v>
      </c>
      <c r="D87" s="42" t="s">
        <v>273</v>
      </c>
      <c r="E87" s="42" t="s">
        <v>2</v>
      </c>
      <c r="F87" s="43">
        <v>81</v>
      </c>
      <c r="G87" s="43">
        <v>30</v>
      </c>
      <c r="H87" s="43">
        <v>54</v>
      </c>
      <c r="I87" s="43">
        <v>103</v>
      </c>
      <c r="J87" s="43">
        <v>65</v>
      </c>
      <c r="K87" s="43">
        <v>42</v>
      </c>
      <c r="L87" s="43">
        <v>7857</v>
      </c>
      <c r="M87" s="53">
        <v>1331</v>
      </c>
      <c r="N87">
        <f>G87*82/F87</f>
        <v>30.37037037037037</v>
      </c>
      <c r="O87">
        <f>H87*82/F87</f>
        <v>54.666666666666664</v>
      </c>
      <c r="P87">
        <f>I87*82/F87</f>
        <v>104.27160493827161</v>
      </c>
      <c r="Q87">
        <f>J87*82/F87</f>
        <v>65.802469135802468</v>
      </c>
      <c r="R87">
        <f>K87*82/F87</f>
        <v>42.518518518518519</v>
      </c>
      <c r="S87">
        <f>L87*82/F87</f>
        <v>7954</v>
      </c>
      <c r="U87" s="10">
        <f>SUM(V87:X87)</f>
        <v>8.6493127514118164</v>
      </c>
      <c r="V87">
        <f>N87/MAX(N:N)*OFF_C</f>
        <v>3.2375478927203067</v>
      </c>
      <c r="W87">
        <f>O87/MAX(O:O)*PUN_C</f>
        <v>0.38222222222222224</v>
      </c>
      <c r="X87">
        <f>SUM(Z87:AC87)</f>
        <v>5.0295426364692881</v>
      </c>
      <c r="Y87">
        <f>X87/DEF_C*10</f>
        <v>8.3825710607821478</v>
      </c>
      <c r="Z87">
        <f>(0.7*(HIT_F*DEF_C))+(P87/(MAX(P:P))*(0.3*(HIT_F*DEF_C)))</f>
        <v>1.2201776125567945</v>
      </c>
      <c r="AA87">
        <f>(0.7*(BkS_F*DEF_C))+(Q87/(MAX(Q:Q))*(0.3*(BkS_F*DEF_C)))</f>
        <v>0.79568627450980378</v>
      </c>
      <c r="AB87">
        <f>(0.7*(TkA_F*DEF_C))+(R87/(MAX(R:R))*(0.3*(TkA_F*DEF_C)))</f>
        <v>1.6286666666666665</v>
      </c>
      <c r="AC87">
        <f>(0.7*(SH_F*DEF_C))+(S87/(MAX(S:S))*(0.3*(SH_F*DEF_C)))</f>
        <v>1.3850120827360228</v>
      </c>
    </row>
    <row r="88" spans="1:29" x14ac:dyDescent="0.25">
      <c r="A88" s="9">
        <v>86</v>
      </c>
      <c r="B88" s="67" t="s">
        <v>533</v>
      </c>
      <c r="C88" s="40" t="s">
        <v>451</v>
      </c>
      <c r="D88" s="40" t="s">
        <v>273</v>
      </c>
      <c r="E88" s="40" t="s">
        <v>2</v>
      </c>
      <c r="F88" s="41">
        <v>64</v>
      </c>
      <c r="G88" s="41">
        <v>26</v>
      </c>
      <c r="H88" s="41">
        <v>30</v>
      </c>
      <c r="I88" s="41">
        <v>126</v>
      </c>
      <c r="J88" s="41">
        <v>27</v>
      </c>
      <c r="K88" s="41">
        <v>37</v>
      </c>
      <c r="L88" s="41">
        <v>99</v>
      </c>
      <c r="M88" s="52">
        <v>968</v>
      </c>
      <c r="N88">
        <f>G88*82/F88</f>
        <v>33.3125</v>
      </c>
      <c r="O88">
        <f>H88*82/F88</f>
        <v>38.4375</v>
      </c>
      <c r="P88">
        <f>I88*82/F88</f>
        <v>161.4375</v>
      </c>
      <c r="Q88">
        <f>J88*82/F88</f>
        <v>34.59375</v>
      </c>
      <c r="R88">
        <f>K88*82/F88</f>
        <v>47.40625</v>
      </c>
      <c r="S88">
        <f>L88*82/F88</f>
        <v>126.84375</v>
      </c>
      <c r="U88" s="10">
        <f>SUM(V88:X88)</f>
        <v>8.6450813917580227</v>
      </c>
      <c r="V88">
        <f>N88/MAX(N:N)*OFF_C</f>
        <v>3.5511853448275863</v>
      </c>
      <c r="W88">
        <f>O88/MAX(O:O)*PUN_C</f>
        <v>0.26874999999999999</v>
      </c>
      <c r="X88">
        <f>SUM(Z88:AC88)</f>
        <v>4.8251460469304375</v>
      </c>
      <c r="Y88">
        <f>X88/DEF_C*10</f>
        <v>8.0419100782173949</v>
      </c>
      <c r="Z88">
        <f>(0.7*(HIT_F*DEF_C))+(P88/(MAX(P:P))*(0.3*(HIT_F*DEF_C)))</f>
        <v>1.3134758364312265</v>
      </c>
      <c r="AA88">
        <f>(0.7*(BkS_F*DEF_C))+(Q88/(MAX(Q:Q))*(0.3*(BkS_F*DEF_C)))</f>
        <v>0.71710477941176465</v>
      </c>
      <c r="AB88">
        <f>(0.7*(TkA_F*DEF_C))+(R88/(MAX(R:R))*(0.3*(TkA_F*DEF_C)))</f>
        <v>1.6565624999999999</v>
      </c>
      <c r="AC88">
        <f>(0.7*(SH_F*DEF_C))+(S88/(MAX(S:S))*(0.3*(SH_F*DEF_C)))</f>
        <v>1.1380029310874462</v>
      </c>
    </row>
    <row r="89" spans="1:29" x14ac:dyDescent="0.25">
      <c r="A89" s="9">
        <v>87</v>
      </c>
      <c r="B89" s="68" t="s">
        <v>499</v>
      </c>
      <c r="C89" s="42" t="s">
        <v>451</v>
      </c>
      <c r="D89" s="42" t="s">
        <v>273</v>
      </c>
      <c r="E89" s="42" t="s">
        <v>2</v>
      </c>
      <c r="F89" s="43">
        <v>79</v>
      </c>
      <c r="G89" s="43">
        <v>32</v>
      </c>
      <c r="H89" s="43">
        <v>12</v>
      </c>
      <c r="I89" s="43">
        <v>30</v>
      </c>
      <c r="J89" s="43">
        <v>56</v>
      </c>
      <c r="K89" s="43">
        <v>49</v>
      </c>
      <c r="L89" s="43">
        <v>9217</v>
      </c>
      <c r="M89" s="53">
        <v>1004</v>
      </c>
      <c r="N89">
        <f>G89*82/F89</f>
        <v>33.215189873417721</v>
      </c>
      <c r="O89">
        <f>H89*82/F89</f>
        <v>12.455696202531646</v>
      </c>
      <c r="P89">
        <f>I89*82/F89</f>
        <v>31.139240506329113</v>
      </c>
      <c r="Q89">
        <f>J89*82/F89</f>
        <v>58.12658227848101</v>
      </c>
      <c r="R89">
        <f>K89*82/F89</f>
        <v>50.860759493670884</v>
      </c>
      <c r="S89">
        <f>L89*82/F89</f>
        <v>9567.0126582278481</v>
      </c>
      <c r="U89" s="10">
        <f>SUM(V89:X89)</f>
        <v>8.6172744826261969</v>
      </c>
      <c r="V89">
        <f>N89/MAX(N:N)*OFF_C</f>
        <v>3.5408118725447406</v>
      </c>
      <c r="W89">
        <f>O89/MAX(O:O)*PUN_C</f>
        <v>8.7088607594936723E-2</v>
      </c>
      <c r="X89">
        <f>SUM(Z89:AC89)</f>
        <v>4.9893740024865192</v>
      </c>
      <c r="Y89">
        <f>X89/DEF_C*10</f>
        <v>8.3156233374775326</v>
      </c>
      <c r="Z89">
        <f>(0.7*(HIT_F*DEF_C))+(P89/(MAX(P:P))*(0.3*(HIT_F*DEF_C)))</f>
        <v>1.100821137828808</v>
      </c>
      <c r="AA89">
        <f>(0.7*(BkS_F*DEF_C))+(Q89/(MAX(Q:Q))*(0.3*(BkS_F*DEF_C)))</f>
        <v>0.77635889798957547</v>
      </c>
      <c r="AB89">
        <f>(0.7*(TkA_F*DEF_C))+(R89/(MAX(R:R))*(0.3*(TkA_F*DEF_C)))</f>
        <v>1.6762784810126581</v>
      </c>
      <c r="AC89">
        <f>(0.7*(SH_F*DEF_C))+(S89/(MAX(S:S))*(0.3*(SH_F*DEF_C)))</f>
        <v>1.4359154856554772</v>
      </c>
    </row>
    <row r="90" spans="1:29" x14ac:dyDescent="0.25">
      <c r="A90" s="9">
        <v>88</v>
      </c>
      <c r="B90" s="67" t="s">
        <v>367</v>
      </c>
      <c r="C90" s="40" t="s">
        <v>41</v>
      </c>
      <c r="D90" s="40" t="s">
        <v>273</v>
      </c>
      <c r="E90" s="40" t="s">
        <v>2</v>
      </c>
      <c r="F90" s="41">
        <v>79</v>
      </c>
      <c r="G90" s="41">
        <v>34</v>
      </c>
      <c r="H90" s="41">
        <v>26</v>
      </c>
      <c r="I90" s="41">
        <v>66</v>
      </c>
      <c r="J90" s="41">
        <v>41</v>
      </c>
      <c r="K90" s="41">
        <v>32</v>
      </c>
      <c r="L90" s="41">
        <v>38</v>
      </c>
      <c r="M90" s="52">
        <v>1086</v>
      </c>
      <c r="N90">
        <f>G90*82/F90</f>
        <v>35.291139240506332</v>
      </c>
      <c r="O90">
        <f>H90*82/F90</f>
        <v>26.9873417721519</v>
      </c>
      <c r="P90">
        <f>I90*82/F90</f>
        <v>68.506329113924053</v>
      </c>
      <c r="Q90">
        <f>J90*82/F90</f>
        <v>42.556962025316459</v>
      </c>
      <c r="R90">
        <f>K90*82/F90</f>
        <v>33.215189873417721</v>
      </c>
      <c r="S90">
        <f>L90*82/F90</f>
        <v>39.443037974683541</v>
      </c>
      <c r="U90" s="10">
        <f>SUM(V90:X90)</f>
        <v>8.5605810850763913</v>
      </c>
      <c r="V90">
        <f>N90/MAX(N:N)*OFF_C</f>
        <v>3.7621126145787871</v>
      </c>
      <c r="W90">
        <f>O90/MAX(O:O)*PUN_C</f>
        <v>0.18869198312236288</v>
      </c>
      <c r="X90">
        <f>SUM(Z90:AC90)</f>
        <v>4.6097764873752407</v>
      </c>
      <c r="Y90">
        <f>X90/DEF_C*10</f>
        <v>7.6829608122920678</v>
      </c>
      <c r="Z90">
        <f>(0.7*(HIT_F*DEF_C))+(P90/(MAX(P:P))*(0.3*(HIT_F*DEF_C)))</f>
        <v>1.1618065032233775</v>
      </c>
      <c r="AA90">
        <f>(0.7*(BkS_F*DEF_C))+(Q90/(MAX(Q:Q))*(0.3*(BkS_F*DEF_C)))</f>
        <v>0.73715562174236771</v>
      </c>
      <c r="AB90">
        <f>(0.7*(TkA_F*DEF_C))+(R90/(MAX(R:R))*(0.3*(TkA_F*DEF_C)))</f>
        <v>1.5755696202531644</v>
      </c>
      <c r="AC90">
        <f>(0.7*(SH_F*DEF_C))+(S90/(MAX(S:S))*(0.3*(SH_F*DEF_C)))</f>
        <v>1.1352447421563314</v>
      </c>
    </row>
    <row r="91" spans="1:29" x14ac:dyDescent="0.25">
      <c r="A91" s="9">
        <v>89</v>
      </c>
      <c r="B91" s="68" t="s">
        <v>102</v>
      </c>
      <c r="C91" s="42" t="s">
        <v>41</v>
      </c>
      <c r="D91" s="42" t="s">
        <v>273</v>
      </c>
      <c r="E91" s="42" t="s">
        <v>2</v>
      </c>
      <c r="F91" s="43">
        <v>55</v>
      </c>
      <c r="G91" s="43">
        <v>23</v>
      </c>
      <c r="H91" s="43">
        <v>33</v>
      </c>
      <c r="I91" s="43">
        <v>24</v>
      </c>
      <c r="J91" s="43">
        <v>15</v>
      </c>
      <c r="K91" s="43">
        <v>19</v>
      </c>
      <c r="L91" s="43">
        <v>93</v>
      </c>
      <c r="M91" s="53">
        <v>863</v>
      </c>
      <c r="N91">
        <f>G91*82/F91</f>
        <v>34.290909090909089</v>
      </c>
      <c r="O91">
        <f>H91*82/F91</f>
        <v>49.2</v>
      </c>
      <c r="P91">
        <f>I91*82/F91</f>
        <v>35.781818181818181</v>
      </c>
      <c r="Q91">
        <f>J91*82/F91</f>
        <v>22.363636363636363</v>
      </c>
      <c r="R91">
        <f>K91*82/F91</f>
        <v>28.327272727272728</v>
      </c>
      <c r="S91">
        <f>L91*82/F91</f>
        <v>138.65454545454546</v>
      </c>
      <c r="U91" s="10">
        <f>SUM(V91:X91)</f>
        <v>8.4802425443864742</v>
      </c>
      <c r="V91">
        <f>N91/MAX(N:N)*OFF_C</f>
        <v>3.6554858934169281</v>
      </c>
      <c r="W91">
        <f>O91/MAX(O:O)*PUN_C</f>
        <v>0.34400000000000003</v>
      </c>
      <c r="X91">
        <f>SUM(Z91:AC91)</f>
        <v>4.4807566509695453</v>
      </c>
      <c r="Y91">
        <f>X91/DEF_C*10</f>
        <v>7.4679277516159095</v>
      </c>
      <c r="Z91">
        <f>(0.7*(HIT_F*DEF_C))+(P91/(MAX(P:P))*(0.3*(HIT_F*DEF_C)))</f>
        <v>1.1083981074687392</v>
      </c>
      <c r="AA91">
        <f>(0.7*(BkS_F*DEF_C))+(Q91/(MAX(Q:Q))*(0.3*(BkS_F*DEF_C)))</f>
        <v>0.68631016042780735</v>
      </c>
      <c r="AB91">
        <f>(0.7*(TkA_F*DEF_C))+(R91/(MAX(R:R))*(0.3*(TkA_F*DEF_C)))</f>
        <v>1.5476727272727271</v>
      </c>
      <c r="AC91">
        <f>(0.7*(SH_F*DEF_C))+(S91/(MAX(S:S))*(0.3*(SH_F*DEF_C)))</f>
        <v>1.1383756558002718</v>
      </c>
    </row>
    <row r="92" spans="1:29" x14ac:dyDescent="0.25">
      <c r="A92" s="9">
        <v>90</v>
      </c>
      <c r="B92" s="67" t="s">
        <v>516</v>
      </c>
      <c r="C92" s="40" t="s">
        <v>451</v>
      </c>
      <c r="D92" s="40" t="s">
        <v>273</v>
      </c>
      <c r="E92" s="40" t="s">
        <v>2</v>
      </c>
      <c r="F92" s="41">
        <v>76</v>
      </c>
      <c r="G92" s="41">
        <v>29</v>
      </c>
      <c r="H92" s="41">
        <v>13</v>
      </c>
      <c r="I92" s="41">
        <v>94</v>
      </c>
      <c r="J92" s="41">
        <v>64</v>
      </c>
      <c r="K92" s="41">
        <v>29</v>
      </c>
      <c r="L92" s="41">
        <v>5848</v>
      </c>
      <c r="M92" s="52">
        <v>1084</v>
      </c>
      <c r="N92">
        <f>G92*82/F92</f>
        <v>31.289473684210527</v>
      </c>
      <c r="O92">
        <f>H92*82/F92</f>
        <v>14.026315789473685</v>
      </c>
      <c r="P92">
        <f>I92*82/F92</f>
        <v>101.42105263157895</v>
      </c>
      <c r="Q92">
        <f>J92*82/F92</f>
        <v>69.05263157894737</v>
      </c>
      <c r="R92">
        <f>K92*82/F92</f>
        <v>31.289473684210527</v>
      </c>
      <c r="S92">
        <f>L92*82/F92</f>
        <v>6309.6842105263158</v>
      </c>
      <c r="U92" s="10">
        <f>SUM(V92:X92)</f>
        <v>8.3506915617257711</v>
      </c>
      <c r="V92">
        <f>N92/MAX(N:N)*OFF_C</f>
        <v>3.3355263157894739</v>
      </c>
      <c r="W92">
        <f>O92/MAX(O:O)*PUN_C</f>
        <v>9.8070175438596502E-2</v>
      </c>
      <c r="X92">
        <f>SUM(Z92:AC92)</f>
        <v>4.9170950704977008</v>
      </c>
      <c r="Y92">
        <f>X92/DEF_C*10</f>
        <v>8.195158450829501</v>
      </c>
      <c r="Z92">
        <f>(0.7*(HIT_F*DEF_C))+(P92/(MAX(P:P))*(0.3*(HIT_F*DEF_C)))</f>
        <v>1.2155253375073369</v>
      </c>
      <c r="AA92">
        <f>(0.7*(BkS_F*DEF_C))+(Q92/(MAX(Q:Q))*(0.3*(BkS_F*DEF_C)))</f>
        <v>0.80386996904024755</v>
      </c>
      <c r="AB92">
        <f>(0.7*(TkA_F*DEF_C))+(R92/(MAX(R:R))*(0.3*(TkA_F*DEF_C)))</f>
        <v>1.5645789473684208</v>
      </c>
      <c r="AC92">
        <f>(0.7*(SH_F*DEF_C))+(S92/(MAX(S:S))*(0.3*(SH_F*DEF_C)))</f>
        <v>1.3331208165816957</v>
      </c>
    </row>
    <row r="93" spans="1:29" x14ac:dyDescent="0.25">
      <c r="A93" s="9">
        <v>91</v>
      </c>
      <c r="B93" s="68" t="s">
        <v>714</v>
      </c>
      <c r="C93" s="42" t="s">
        <v>451</v>
      </c>
      <c r="D93" s="42" t="s">
        <v>273</v>
      </c>
      <c r="E93" s="42" t="s">
        <v>2</v>
      </c>
      <c r="F93" s="43">
        <v>28</v>
      </c>
      <c r="G93" s="43">
        <v>10</v>
      </c>
      <c r="H93" s="43">
        <v>15</v>
      </c>
      <c r="I93" s="43">
        <v>52</v>
      </c>
      <c r="J93" s="43">
        <v>14</v>
      </c>
      <c r="K93" s="43">
        <v>6</v>
      </c>
      <c r="L93" s="43">
        <v>2149</v>
      </c>
      <c r="M93" s="53">
        <v>310</v>
      </c>
      <c r="N93">
        <f>G93*82/F93</f>
        <v>29.285714285714285</v>
      </c>
      <c r="O93">
        <f>H93*82/F93</f>
        <v>43.928571428571431</v>
      </c>
      <c r="P93">
        <f>I93*82/F93</f>
        <v>152.28571428571428</v>
      </c>
      <c r="Q93">
        <f>J93*82/F93</f>
        <v>41</v>
      </c>
      <c r="R93">
        <f>K93*82/F93</f>
        <v>17.571428571428573</v>
      </c>
      <c r="S93">
        <f>L93*82/F93</f>
        <v>6293.5</v>
      </c>
      <c r="U93" s="10">
        <f>SUM(V93:X93)</f>
        <v>8.2797346881100129</v>
      </c>
      <c r="V93">
        <f>N93/MAX(N:N)*OFF_C</f>
        <v>3.1219211822660098</v>
      </c>
      <c r="W93">
        <f>O93/MAX(O:O)*PUN_C</f>
        <v>0.30714285714285716</v>
      </c>
      <c r="X93">
        <f>SUM(Z93:AC93)</f>
        <v>4.8506706487011462</v>
      </c>
      <c r="Y93">
        <f>X93/DEF_C*10</f>
        <v>8.0844510811685772</v>
      </c>
      <c r="Z93">
        <f>(0.7*(HIT_F*DEF_C))+(P93/(MAX(P:P))*(0.3*(HIT_F*DEF_C)))</f>
        <v>1.2985395645246944</v>
      </c>
      <c r="AA93">
        <f>(0.7*(BkS_F*DEF_C))+(Q93/(MAX(Q:Q))*(0.3*(BkS_F*DEF_C)))</f>
        <v>0.73323529411764699</v>
      </c>
      <c r="AB93">
        <f>(0.7*(TkA_F*DEF_C))+(R93/(MAX(R:R))*(0.3*(TkA_F*DEF_C)))</f>
        <v>1.4862857142857142</v>
      </c>
      <c r="AC93">
        <f>(0.7*(SH_F*DEF_C))+(S93/(MAX(S:S))*(0.3*(SH_F*DEF_C)))</f>
        <v>1.3326100757730903</v>
      </c>
    </row>
    <row r="94" spans="1:29" x14ac:dyDescent="0.25">
      <c r="A94" s="9">
        <v>92</v>
      </c>
      <c r="B94" s="68" t="s">
        <v>525</v>
      </c>
      <c r="C94" s="42" t="s">
        <v>451</v>
      </c>
      <c r="D94" s="42" t="s">
        <v>273</v>
      </c>
      <c r="E94" s="42" t="s">
        <v>2</v>
      </c>
      <c r="F94" s="43">
        <v>71</v>
      </c>
      <c r="G94" s="43">
        <v>28</v>
      </c>
      <c r="H94" s="43">
        <v>18</v>
      </c>
      <c r="I94" s="43">
        <v>89</v>
      </c>
      <c r="J94" s="43">
        <v>19</v>
      </c>
      <c r="K94" s="43">
        <v>33</v>
      </c>
      <c r="L94" s="43">
        <v>19</v>
      </c>
      <c r="M94" s="53">
        <v>946</v>
      </c>
      <c r="N94">
        <f>G94*82/F94</f>
        <v>32.338028169014088</v>
      </c>
      <c r="O94">
        <f>H94*82/F94</f>
        <v>20.788732394366196</v>
      </c>
      <c r="P94">
        <f>I94*82/F94</f>
        <v>102.78873239436619</v>
      </c>
      <c r="Q94">
        <f>J94*82/F94</f>
        <v>21.943661971830984</v>
      </c>
      <c r="R94">
        <f>K94*82/F94</f>
        <v>38.112676056338032</v>
      </c>
      <c r="S94">
        <f>L94*82/F94</f>
        <v>21.943661971830984</v>
      </c>
      <c r="U94" s="10">
        <f>SUM(V94:X94)</f>
        <v>8.2338804204288145</v>
      </c>
      <c r="V94">
        <f>N94/MAX(N:N)*OFF_C</f>
        <v>3.447304516755707</v>
      </c>
      <c r="W94">
        <f>O94/MAX(O:O)*PUN_C</f>
        <v>0.14535211267605633</v>
      </c>
      <c r="X94">
        <f>SUM(Z94:AC94)</f>
        <v>4.6412237909970511</v>
      </c>
      <c r="Y94">
        <f>X94/DEF_C*10</f>
        <v>7.7353729849950845</v>
      </c>
      <c r="Z94">
        <f>(0.7*(HIT_F*DEF_C))+(P94/(MAX(P:P))*(0.3*(HIT_F*DEF_C)))</f>
        <v>1.2177574742133095</v>
      </c>
      <c r="AA94">
        <f>(0.7*(BkS_F*DEF_C))+(Q94/(MAX(Q:Q))*(0.3*(BkS_F*DEF_C)))</f>
        <v>0.68525269262634625</v>
      </c>
      <c r="AB94">
        <f>(0.7*(TkA_F*DEF_C))+(R94/(MAX(R:R))*(0.3*(TkA_F*DEF_C)))</f>
        <v>1.6035211267605634</v>
      </c>
      <c r="AC94">
        <f>(0.7*(SH_F*DEF_C))+(S94/(MAX(S:S))*(0.3*(SH_F*DEF_C)))</f>
        <v>1.1346924973968322</v>
      </c>
    </row>
    <row r="95" spans="1:29" x14ac:dyDescent="0.25">
      <c r="A95" s="9">
        <v>93</v>
      </c>
      <c r="B95" s="67" t="s">
        <v>529</v>
      </c>
      <c r="C95" s="40" t="s">
        <v>451</v>
      </c>
      <c r="D95" s="40" t="s">
        <v>273</v>
      </c>
      <c r="E95" s="40" t="s">
        <v>2</v>
      </c>
      <c r="F95" s="41">
        <v>65</v>
      </c>
      <c r="G95" s="41">
        <v>27</v>
      </c>
      <c r="H95" s="41">
        <v>8</v>
      </c>
      <c r="I95" s="41">
        <v>55</v>
      </c>
      <c r="J95" s="41">
        <v>31</v>
      </c>
      <c r="K95" s="41">
        <v>16</v>
      </c>
      <c r="L95" s="41">
        <v>42</v>
      </c>
      <c r="M95" s="52">
        <v>882</v>
      </c>
      <c r="N95">
        <f>G95*82/F95</f>
        <v>34.061538461538461</v>
      </c>
      <c r="O95">
        <f>H95*82/F95</f>
        <v>10.092307692307692</v>
      </c>
      <c r="P95">
        <f>I95*82/F95</f>
        <v>69.384615384615387</v>
      </c>
      <c r="Q95">
        <f>J95*82/F95</f>
        <v>39.107692307692311</v>
      </c>
      <c r="R95">
        <f>K95*82/F95</f>
        <v>20.184615384615384</v>
      </c>
      <c r="S95">
        <f>L95*82/F95</f>
        <v>52.984615384615381</v>
      </c>
      <c r="U95" s="10">
        <f>SUM(V95:X95)</f>
        <v>8.230181180321253</v>
      </c>
      <c r="V95">
        <f>N95/MAX(N:N)*OFF_C</f>
        <v>3.6310344827586207</v>
      </c>
      <c r="W95">
        <f>O95/MAX(O:O)*PUN_C</f>
        <v>7.056410256410256E-2</v>
      </c>
      <c r="X95">
        <f>SUM(Z95:AC95)</f>
        <v>4.5285825949985288</v>
      </c>
      <c r="Y95">
        <f>X95/DEF_C*10</f>
        <v>7.5476376583308813</v>
      </c>
      <c r="Z95">
        <f>(0.7*(HIT_F*DEF_C))+(P95/(MAX(P:P))*(0.3*(HIT_F*DEF_C)))</f>
        <v>1.1632399199313697</v>
      </c>
      <c r="AA95">
        <f>(0.7*(BkS_F*DEF_C))+(Q95/(MAX(Q:Q))*(0.3*(BkS_F*DEF_C)))</f>
        <v>0.72847058823529398</v>
      </c>
      <c r="AB95">
        <f>(0.7*(TkA_F*DEF_C))+(R95/(MAX(R:R))*(0.3*(TkA_F*DEF_C)))</f>
        <v>1.5011999999999999</v>
      </c>
      <c r="AC95">
        <f>(0.7*(SH_F*DEF_C))+(S95/(MAX(S:S))*(0.3*(SH_F*DEF_C)))</f>
        <v>1.1356720868318655</v>
      </c>
    </row>
    <row r="96" spans="1:29" x14ac:dyDescent="0.25">
      <c r="A96" s="9">
        <v>94</v>
      </c>
      <c r="B96" s="67" t="s">
        <v>669</v>
      </c>
      <c r="C96" s="40" t="s">
        <v>451</v>
      </c>
      <c r="D96" s="40" t="s">
        <v>273</v>
      </c>
      <c r="E96" s="40" t="s">
        <v>2</v>
      </c>
      <c r="F96" s="41">
        <v>32</v>
      </c>
      <c r="G96" s="41">
        <v>13</v>
      </c>
      <c r="H96" s="41">
        <v>14</v>
      </c>
      <c r="I96" s="41">
        <v>21</v>
      </c>
      <c r="J96" s="41">
        <v>7</v>
      </c>
      <c r="K96" s="41">
        <v>5</v>
      </c>
      <c r="L96" s="41">
        <v>46</v>
      </c>
      <c r="M96" s="52">
        <v>467</v>
      </c>
      <c r="N96">
        <f>G96*82/F96</f>
        <v>33.3125</v>
      </c>
      <c r="O96">
        <f>H96*82/F96</f>
        <v>35.875</v>
      </c>
      <c r="P96">
        <f>I96*82/F96</f>
        <v>53.8125</v>
      </c>
      <c r="Q96">
        <f>J96*82/F96</f>
        <v>17.9375</v>
      </c>
      <c r="R96">
        <f>K96*82/F96</f>
        <v>12.8125</v>
      </c>
      <c r="S96">
        <f>L96*82/F96</f>
        <v>117.875</v>
      </c>
      <c r="U96" s="10">
        <f>SUM(V96:X96)</f>
        <v>8.2118542937038086</v>
      </c>
      <c r="V96">
        <f>N96/MAX(N:N)*OFF_C</f>
        <v>3.5511853448275863</v>
      </c>
      <c r="W96">
        <f>O96/MAX(O:O)*PUN_C</f>
        <v>0.25083333333333335</v>
      </c>
      <c r="X96">
        <f>SUM(Z96:AC96)</f>
        <v>4.4098356155428897</v>
      </c>
      <c r="Y96">
        <f>X96/DEF_C*10</f>
        <v>7.3497260259048156</v>
      </c>
      <c r="Z96">
        <f>(0.7*(HIT_F*DEF_C))+(P96/(MAX(P:P))*(0.3*(HIT_F*DEF_C)))</f>
        <v>1.1378252788104088</v>
      </c>
      <c r="AA96">
        <f>(0.7*(BkS_F*DEF_C))+(Q96/(MAX(Q:Q))*(0.3*(BkS_F*DEF_C)))</f>
        <v>0.67516544117647048</v>
      </c>
      <c r="AB96">
        <f>(0.7*(TkA_F*DEF_C))+(R96/(MAX(R:R))*(0.3*(TkA_F*DEF_C)))</f>
        <v>1.4591249999999998</v>
      </c>
      <c r="AC96">
        <f>(0.7*(SH_F*DEF_C))+(S96/(MAX(S:S))*(0.3*(SH_F*DEF_C)))</f>
        <v>1.1377198955560106</v>
      </c>
    </row>
    <row r="97" spans="1:29" x14ac:dyDescent="0.25">
      <c r="A97" s="9">
        <v>95</v>
      </c>
      <c r="B97" s="68" t="s">
        <v>570</v>
      </c>
      <c r="C97" s="42" t="s">
        <v>451</v>
      </c>
      <c r="D97" s="42" t="s">
        <v>273</v>
      </c>
      <c r="E97" s="42" t="s">
        <v>2</v>
      </c>
      <c r="F97" s="43">
        <v>64</v>
      </c>
      <c r="G97" s="43">
        <v>22</v>
      </c>
      <c r="H97" s="43">
        <v>20</v>
      </c>
      <c r="I97" s="43">
        <v>97</v>
      </c>
      <c r="J97" s="43">
        <v>37</v>
      </c>
      <c r="K97" s="43">
        <v>29</v>
      </c>
      <c r="L97" s="43">
        <v>6345</v>
      </c>
      <c r="M97" s="53">
        <v>659</v>
      </c>
      <c r="N97">
        <f>G97*82/F97</f>
        <v>28.1875</v>
      </c>
      <c r="O97">
        <f>H97*82/F97</f>
        <v>25.625</v>
      </c>
      <c r="P97">
        <f>I97*82/F97</f>
        <v>124.28125</v>
      </c>
      <c r="Q97">
        <f>J97*82/F97</f>
        <v>47.40625</v>
      </c>
      <c r="R97">
        <f>K97*82/F97</f>
        <v>37.15625</v>
      </c>
      <c r="S97">
        <f>L97*82/F97</f>
        <v>8129.53125</v>
      </c>
      <c r="U97" s="10">
        <f>SUM(V97:X97)</f>
        <v>8.1748301783346271</v>
      </c>
      <c r="V97">
        <f>N97/MAX(N:N)*OFF_C</f>
        <v>3.0048491379310347</v>
      </c>
      <c r="W97">
        <f>O97/MAX(O:O)*PUN_C</f>
        <v>0.17916666666666667</v>
      </c>
      <c r="X97">
        <f>SUM(Z97:AC97)</f>
        <v>4.9908143737369262</v>
      </c>
      <c r="Y97">
        <f>X97/DEF_C*10</f>
        <v>8.3180239562282097</v>
      </c>
      <c r="Z97">
        <f>(0.7*(HIT_F*DEF_C))+(P97/(MAX(P:P))*(0.3*(HIT_F*DEF_C)))</f>
        <v>1.2528345724907062</v>
      </c>
      <c r="AA97">
        <f>(0.7*(BkS_F*DEF_C))+(Q97/(MAX(Q:Q))*(0.3*(BkS_F*DEF_C)))</f>
        <v>0.74936580882352932</v>
      </c>
      <c r="AB97">
        <f>(0.7*(TkA_F*DEF_C))+(R97/(MAX(R:R))*(0.3*(TkA_F*DEF_C)))</f>
        <v>1.5980624999999999</v>
      </c>
      <c r="AC97">
        <f>(0.7*(SH_F*DEF_C))+(S97/(MAX(S:S))*(0.3*(SH_F*DEF_C)))</f>
        <v>1.3905514924226909</v>
      </c>
    </row>
    <row r="98" spans="1:29" x14ac:dyDescent="0.25">
      <c r="A98" s="9">
        <v>96</v>
      </c>
      <c r="B98" s="67" t="s">
        <v>550</v>
      </c>
      <c r="C98" s="40" t="s">
        <v>451</v>
      </c>
      <c r="D98" s="40" t="s">
        <v>273</v>
      </c>
      <c r="E98" s="40" t="s">
        <v>2</v>
      </c>
      <c r="F98" s="41">
        <v>73</v>
      </c>
      <c r="G98" s="41">
        <v>24</v>
      </c>
      <c r="H98" s="41">
        <v>38</v>
      </c>
      <c r="I98" s="41">
        <v>145</v>
      </c>
      <c r="J98" s="41">
        <v>50</v>
      </c>
      <c r="K98" s="41">
        <v>22</v>
      </c>
      <c r="L98" s="41">
        <v>6763</v>
      </c>
      <c r="M98" s="52">
        <v>981</v>
      </c>
      <c r="N98">
        <f>G98*82/F98</f>
        <v>26.958904109589042</v>
      </c>
      <c r="O98">
        <f>H98*82/F98</f>
        <v>42.684931506849317</v>
      </c>
      <c r="P98">
        <f>I98*82/F98</f>
        <v>162.87671232876713</v>
      </c>
      <c r="Q98">
        <f>J98*82/F98</f>
        <v>56.164383561643838</v>
      </c>
      <c r="R98">
        <f>K98*82/F98</f>
        <v>24.712328767123289</v>
      </c>
      <c r="S98">
        <f>L98*82/F98</f>
        <v>7596.7945205479455</v>
      </c>
      <c r="U98" s="10">
        <f>SUM(V98:X98)</f>
        <v>8.1603490470764122</v>
      </c>
      <c r="V98">
        <f>N98/MAX(N:N)*OFF_C</f>
        <v>2.8738781294284368</v>
      </c>
      <c r="W98">
        <f>O98/MAX(O:O)*PUN_C</f>
        <v>0.2984474885844749</v>
      </c>
      <c r="X98">
        <f>SUM(Z98:AC98)</f>
        <v>4.9880234290635013</v>
      </c>
      <c r="Y98">
        <f>X98/DEF_C*10</f>
        <v>8.3133723817725027</v>
      </c>
      <c r="Z98">
        <f>(0.7*(HIT_F*DEF_C))+(P98/(MAX(P:P))*(0.3*(HIT_F*DEF_C)))</f>
        <v>1.3158247186433771</v>
      </c>
      <c r="AA98">
        <f>(0.7*(BkS_F*DEF_C))+(Q98/(MAX(Q:Q))*(0.3*(BkS_F*DEF_C)))</f>
        <v>0.77141821112006437</v>
      </c>
      <c r="AB98">
        <f>(0.7*(TkA_F*DEF_C))+(R98/(MAX(R:R))*(0.3*(TkA_F*DEF_C)))</f>
        <v>1.5270410958904108</v>
      </c>
      <c r="AC98">
        <f>(0.7*(SH_F*DEF_C))+(S98/(MAX(S:S))*(0.3*(SH_F*DEF_C)))</f>
        <v>1.3737394034096486</v>
      </c>
    </row>
    <row r="99" spans="1:29" x14ac:dyDescent="0.25">
      <c r="A99" s="9">
        <v>97</v>
      </c>
      <c r="B99" s="68" t="s">
        <v>558</v>
      </c>
      <c r="C99" s="42" t="s">
        <v>451</v>
      </c>
      <c r="D99" s="42" t="s">
        <v>273</v>
      </c>
      <c r="E99" s="42" t="s">
        <v>2</v>
      </c>
      <c r="F99" s="43">
        <v>78</v>
      </c>
      <c r="G99" s="43">
        <v>23</v>
      </c>
      <c r="H99" s="43">
        <v>33</v>
      </c>
      <c r="I99" s="43">
        <v>223</v>
      </c>
      <c r="J99" s="43">
        <v>49</v>
      </c>
      <c r="K99" s="43">
        <v>42</v>
      </c>
      <c r="L99" s="43">
        <v>10587</v>
      </c>
      <c r="M99" s="53">
        <v>1142</v>
      </c>
      <c r="N99">
        <f>G99*82/F99</f>
        <v>24.179487179487179</v>
      </c>
      <c r="O99">
        <f>H99*82/F99</f>
        <v>34.692307692307693</v>
      </c>
      <c r="P99">
        <f>I99*82/F99</f>
        <v>234.43589743589743</v>
      </c>
      <c r="Q99">
        <f>J99*82/F99</f>
        <v>51.512820512820511</v>
      </c>
      <c r="R99">
        <f>K99*82/F99</f>
        <v>44.153846153846153</v>
      </c>
      <c r="S99">
        <f>L99*82/F99</f>
        <v>11129.923076923076</v>
      </c>
      <c r="U99" s="10">
        <f>SUM(V99:X99)</f>
        <v>8.1357076243424924</v>
      </c>
      <c r="V99">
        <f>N99/MAX(N:N)*OFF_C</f>
        <v>2.5775862068965516</v>
      </c>
      <c r="W99">
        <f>O99/MAX(O:O)*PUN_C</f>
        <v>0.24256410256410257</v>
      </c>
      <c r="X99">
        <f>SUM(Z99:AC99)</f>
        <v>5.315557314881838</v>
      </c>
      <c r="Y99">
        <f>X99/DEF_C*10</f>
        <v>8.85926219146973</v>
      </c>
      <c r="Z99">
        <f>(0.7*(HIT_F*DEF_C))+(P99/(MAX(P:P))*(0.3*(HIT_F*DEF_C)))</f>
        <v>1.4326136688590219</v>
      </c>
      <c r="AA99">
        <f>(0.7*(BkS_F*DEF_C))+(Q99/(MAX(Q:Q))*(0.3*(BkS_F*DEF_C)))</f>
        <v>0.75970588235294101</v>
      </c>
      <c r="AB99">
        <f>(0.7*(TkA_F*DEF_C))+(R99/(MAX(R:R))*(0.3*(TkA_F*DEF_C)))</f>
        <v>1.6379999999999999</v>
      </c>
      <c r="AC99">
        <f>(0.7*(SH_F*DEF_C))+(S99/(MAX(S:S))*(0.3*(SH_F*DEF_C)))</f>
        <v>1.485237763669875</v>
      </c>
    </row>
    <row r="100" spans="1:29" x14ac:dyDescent="0.25">
      <c r="A100" s="9">
        <v>98</v>
      </c>
      <c r="B100" s="67" t="s">
        <v>587</v>
      </c>
      <c r="C100" s="40" t="s">
        <v>451</v>
      </c>
      <c r="D100" s="40" t="s">
        <v>273</v>
      </c>
      <c r="E100" s="40" t="s">
        <v>2</v>
      </c>
      <c r="F100" s="41">
        <v>62</v>
      </c>
      <c r="G100" s="41">
        <v>20</v>
      </c>
      <c r="H100" s="41">
        <v>12</v>
      </c>
      <c r="I100" s="41">
        <v>178</v>
      </c>
      <c r="J100" s="41">
        <v>35</v>
      </c>
      <c r="K100" s="41">
        <v>22</v>
      </c>
      <c r="L100" s="41">
        <v>7072</v>
      </c>
      <c r="M100" s="52">
        <v>778</v>
      </c>
      <c r="N100">
        <f>G100*82/F100</f>
        <v>26.451612903225808</v>
      </c>
      <c r="O100">
        <f>H100*82/F100</f>
        <v>15.870967741935484</v>
      </c>
      <c r="P100">
        <f>I100*82/F100</f>
        <v>235.41935483870967</v>
      </c>
      <c r="Q100">
        <f>J100*82/F100</f>
        <v>46.29032258064516</v>
      </c>
      <c r="R100">
        <f>K100*82/F100</f>
        <v>29.096774193548388</v>
      </c>
      <c r="S100">
        <f>L100*82/F100</f>
        <v>9353.2903225806458</v>
      </c>
      <c r="U100" s="10">
        <f>SUM(V100:X100)</f>
        <v>8.0927775869722431</v>
      </c>
      <c r="V100">
        <f>N100/MAX(N:N)*OFF_C</f>
        <v>2.8197997775305899</v>
      </c>
      <c r="W100">
        <f>O100/MAX(O:O)*PUN_C</f>
        <v>0.11096774193548388</v>
      </c>
      <c r="X100">
        <f>SUM(Z100:AC100)</f>
        <v>5.1620100675061691</v>
      </c>
      <c r="Y100">
        <f>X100/DEF_C*10</f>
        <v>8.6033501125102809</v>
      </c>
      <c r="Z100">
        <f>(0.7*(HIT_F*DEF_C))+(P100/(MAX(P:P))*(0.3*(HIT_F*DEF_C)))</f>
        <v>1.434218731262741</v>
      </c>
      <c r="AA100">
        <f>(0.7*(BkS_F*DEF_C))+(Q100/(MAX(Q:Q))*(0.3*(BkS_F*DEF_C)))</f>
        <v>0.74655597722960143</v>
      </c>
      <c r="AB100">
        <f>(0.7*(TkA_F*DEF_C))+(R100/(MAX(R:R))*(0.3*(TkA_F*DEF_C)))</f>
        <v>1.5520645161290321</v>
      </c>
      <c r="AC100">
        <f>(0.7*(SH_F*DEF_C))+(S100/(MAX(S:S))*(0.3*(SH_F*DEF_C)))</f>
        <v>1.4291708428847945</v>
      </c>
    </row>
    <row r="101" spans="1:29" x14ac:dyDescent="0.25">
      <c r="A101" s="9">
        <v>99</v>
      </c>
      <c r="B101" s="67" t="s">
        <v>690</v>
      </c>
      <c r="C101" s="40" t="s">
        <v>451</v>
      </c>
      <c r="D101" s="40" t="s">
        <v>273</v>
      </c>
      <c r="E101" s="40" t="s">
        <v>2</v>
      </c>
      <c r="F101" s="41">
        <v>39</v>
      </c>
      <c r="G101" s="41">
        <v>12</v>
      </c>
      <c r="H101" s="41">
        <v>14</v>
      </c>
      <c r="I101" s="41">
        <v>63</v>
      </c>
      <c r="J101" s="41">
        <v>38</v>
      </c>
      <c r="K101" s="41">
        <v>21</v>
      </c>
      <c r="L101" s="41">
        <v>4663</v>
      </c>
      <c r="M101" s="52">
        <v>696</v>
      </c>
      <c r="N101">
        <f>G101*82/F101</f>
        <v>25.23076923076923</v>
      </c>
      <c r="O101">
        <f>H101*82/F101</f>
        <v>29.435897435897434</v>
      </c>
      <c r="P101">
        <f>I101*82/F101</f>
        <v>132.46153846153845</v>
      </c>
      <c r="Q101">
        <f>J101*82/F101</f>
        <v>79.897435897435898</v>
      </c>
      <c r="R101">
        <f>K101*82/F101</f>
        <v>44.153846153846153</v>
      </c>
      <c r="S101">
        <f>L101*82/F101</f>
        <v>9804.2564102564102</v>
      </c>
      <c r="U101" s="10">
        <f>SUM(V101:X101)</f>
        <v>8.0742313270483592</v>
      </c>
      <c r="V101">
        <f>N101/MAX(N:N)*OFF_C</f>
        <v>2.6896551724137931</v>
      </c>
      <c r="W101">
        <f>O101/MAX(O:O)*PUN_C</f>
        <v>0.20581196581196581</v>
      </c>
      <c r="X101">
        <f>SUM(Z101:AC101)</f>
        <v>5.1787641888225995</v>
      </c>
      <c r="Y101">
        <f>X101/DEF_C*10</f>
        <v>8.6312736480376664</v>
      </c>
      <c r="Z101">
        <f>(0.7*(HIT_F*DEF_C))+(P101/(MAX(P:P))*(0.3*(HIT_F*DEF_C)))</f>
        <v>1.2661853016871603</v>
      </c>
      <c r="AA101">
        <f>(0.7*(BkS_F*DEF_C))+(Q101/(MAX(Q:Q))*(0.3*(BkS_F*DEF_C)))</f>
        <v>0.83117647058823518</v>
      </c>
      <c r="AB101">
        <f>(0.7*(TkA_F*DEF_C))+(R101/(MAX(R:R))*(0.3*(TkA_F*DEF_C)))</f>
        <v>1.6379999999999999</v>
      </c>
      <c r="AC101">
        <f>(0.7*(SH_F*DEF_C))+(S101/(MAX(S:S))*(0.3*(SH_F*DEF_C)))</f>
        <v>1.4434024165472046</v>
      </c>
    </row>
    <row r="102" spans="1:29" x14ac:dyDescent="0.25">
      <c r="A102" s="9">
        <v>100</v>
      </c>
      <c r="B102" s="67" t="s">
        <v>332</v>
      </c>
      <c r="C102" s="40" t="s">
        <v>37</v>
      </c>
      <c r="D102" s="40" t="s">
        <v>273</v>
      </c>
      <c r="E102" s="40" t="s">
        <v>2</v>
      </c>
      <c r="F102" s="41">
        <v>67</v>
      </c>
      <c r="G102" s="41">
        <v>22</v>
      </c>
      <c r="H102" s="41">
        <v>23</v>
      </c>
      <c r="I102" s="41">
        <v>106</v>
      </c>
      <c r="J102" s="41">
        <v>50</v>
      </c>
      <c r="K102" s="41">
        <v>30</v>
      </c>
      <c r="L102" s="41">
        <v>5909</v>
      </c>
      <c r="M102" s="52">
        <v>896</v>
      </c>
      <c r="N102">
        <f>G102*82/F102</f>
        <v>26.925373134328357</v>
      </c>
      <c r="O102">
        <f>H102*82/F102</f>
        <v>28.149253731343283</v>
      </c>
      <c r="P102">
        <f>I102*82/F102</f>
        <v>129.73134328358208</v>
      </c>
      <c r="Q102">
        <f>J102*82/F102</f>
        <v>61.194029850746269</v>
      </c>
      <c r="R102">
        <f>K102*82/F102</f>
        <v>36.71641791044776</v>
      </c>
      <c r="S102">
        <f>L102*82/F102</f>
        <v>7231.9104477611936</v>
      </c>
      <c r="U102" s="10">
        <f>SUM(V102:X102)</f>
        <v>8.0707082019615033</v>
      </c>
      <c r="V102">
        <f>N102/MAX(N:N)*OFF_C</f>
        <v>2.8703036541430778</v>
      </c>
      <c r="W102">
        <f>O102/MAX(O:O)*PUN_C</f>
        <v>0.19681592039800996</v>
      </c>
      <c r="X102">
        <f>SUM(Z102:AC102)</f>
        <v>5.0035886274204158</v>
      </c>
      <c r="Y102">
        <f>X102/DEF_C*10</f>
        <v>8.3393143790340254</v>
      </c>
      <c r="Z102">
        <f>(0.7*(HIT_F*DEF_C))+(P102/(MAX(P:P))*(0.3*(HIT_F*DEF_C)))</f>
        <v>1.2617294568051931</v>
      </c>
      <c r="AA102">
        <f>(0.7*(BkS_F*DEF_C))+(Q102/(MAX(Q:Q))*(0.3*(BkS_F*DEF_C)))</f>
        <v>0.78408252853380145</v>
      </c>
      <c r="AB102">
        <f>(0.7*(TkA_F*DEF_C))+(R102/(MAX(R:R))*(0.3*(TkA_F*DEF_C)))</f>
        <v>1.59555223880597</v>
      </c>
      <c r="AC102">
        <f>(0.7*(SH_F*DEF_C))+(S102/(MAX(S:S))*(0.3*(SH_F*DEF_C)))</f>
        <v>1.3622244032754514</v>
      </c>
    </row>
    <row r="103" spans="1:29" x14ac:dyDescent="0.25">
      <c r="A103" s="9">
        <v>101</v>
      </c>
      <c r="B103" s="67" t="s">
        <v>523</v>
      </c>
      <c r="C103" s="40" t="s">
        <v>451</v>
      </c>
      <c r="D103" s="40" t="s">
        <v>273</v>
      </c>
      <c r="E103" s="40" t="s">
        <v>2</v>
      </c>
      <c r="F103" s="41">
        <v>81</v>
      </c>
      <c r="G103" s="41">
        <v>28</v>
      </c>
      <c r="H103" s="41">
        <v>36</v>
      </c>
      <c r="I103" s="41">
        <v>82</v>
      </c>
      <c r="J103" s="41">
        <v>39</v>
      </c>
      <c r="K103" s="41">
        <v>33</v>
      </c>
      <c r="L103" s="41">
        <v>4261</v>
      </c>
      <c r="M103" s="52">
        <v>1198</v>
      </c>
      <c r="N103">
        <f>G103*82/F103</f>
        <v>28.345679012345681</v>
      </c>
      <c r="O103">
        <f>H103*82/F103</f>
        <v>36.444444444444443</v>
      </c>
      <c r="P103">
        <f>I103*82/F103</f>
        <v>83.012345679012341</v>
      </c>
      <c r="Q103">
        <f>J103*82/F103</f>
        <v>39.481481481481481</v>
      </c>
      <c r="R103">
        <f>K103*82/F103</f>
        <v>33.407407407407405</v>
      </c>
      <c r="S103">
        <f>L103*82/F103</f>
        <v>4313.6049382716046</v>
      </c>
      <c r="U103" s="10">
        <f>SUM(V103:X103)</f>
        <v>8.0382144283008898</v>
      </c>
      <c r="V103">
        <f>N103/MAX(N:N)*OFF_C</f>
        <v>3.0217113665389532</v>
      </c>
      <c r="W103">
        <f>O103/MAX(O:O)*PUN_C</f>
        <v>0.25481481481481483</v>
      </c>
      <c r="X103">
        <f>SUM(Z103:AC103)</f>
        <v>4.7616882469471218</v>
      </c>
      <c r="Y103">
        <f>X103/DEF_C*10</f>
        <v>7.9361470782452024</v>
      </c>
      <c r="Z103">
        <f>(0.7*(HIT_F*DEF_C))+(P103/(MAX(P:P))*(0.3*(HIT_F*DEF_C)))</f>
        <v>1.1854812061131761</v>
      </c>
      <c r="AA103">
        <f>(0.7*(BkS_F*DEF_C))+(Q103/(MAX(Q:Q))*(0.3*(BkS_F*DEF_C)))</f>
        <v>0.7294117647058822</v>
      </c>
      <c r="AB103">
        <f>(0.7*(TkA_F*DEF_C))+(R103/(MAX(R:R))*(0.3*(TkA_F*DEF_C)))</f>
        <v>1.5766666666666667</v>
      </c>
      <c r="AC103">
        <f>(0.7*(SH_F*DEF_C))+(S103/(MAX(S:S))*(0.3*(SH_F*DEF_C)))</f>
        <v>1.2701286094613966</v>
      </c>
    </row>
    <row r="104" spans="1:29" x14ac:dyDescent="0.25">
      <c r="A104" s="9">
        <v>102</v>
      </c>
      <c r="B104" s="68" t="s">
        <v>376</v>
      </c>
      <c r="C104" s="42" t="s">
        <v>35</v>
      </c>
      <c r="D104" s="42" t="s">
        <v>273</v>
      </c>
      <c r="E104" s="42" t="s">
        <v>2</v>
      </c>
      <c r="F104" s="43">
        <v>66</v>
      </c>
      <c r="G104" s="43">
        <v>23</v>
      </c>
      <c r="H104" s="43">
        <v>14</v>
      </c>
      <c r="I104" s="43">
        <v>64</v>
      </c>
      <c r="J104" s="43">
        <v>47</v>
      </c>
      <c r="K104" s="43">
        <v>28</v>
      </c>
      <c r="L104" s="43">
        <v>4967</v>
      </c>
      <c r="M104" s="53">
        <v>986</v>
      </c>
      <c r="N104">
        <f>G104*82/F104</f>
        <v>28.575757575757574</v>
      </c>
      <c r="O104">
        <f>H104*82/F104</f>
        <v>17.393939393939394</v>
      </c>
      <c r="P104">
        <f>I104*82/F104</f>
        <v>79.515151515151516</v>
      </c>
      <c r="Q104">
        <f>J104*82/F104</f>
        <v>58.393939393939391</v>
      </c>
      <c r="R104">
        <f>K104*82/F104</f>
        <v>34.787878787878789</v>
      </c>
      <c r="S104">
        <f>L104*82/F104</f>
        <v>6171.121212121212</v>
      </c>
      <c r="U104" s="10">
        <f>SUM(V104:X104)</f>
        <v>8.037953568210316</v>
      </c>
      <c r="V104">
        <f>N104/MAX(N:N)*OFF_C</f>
        <v>3.0462382445141065</v>
      </c>
      <c r="W104">
        <f>O104/MAX(O:O)*PUN_C</f>
        <v>0.12161616161616162</v>
      </c>
      <c r="X104">
        <f>SUM(Z104:AC104)</f>
        <v>4.8700991620800469</v>
      </c>
      <c r="Y104">
        <f>X104/DEF_C*10</f>
        <v>8.1168319368000788</v>
      </c>
      <c r="Z104">
        <f>(0.7*(HIT_F*DEF_C))+(P104/(MAX(P:P))*(0.3*(HIT_F*DEF_C)))</f>
        <v>1.179773572152754</v>
      </c>
      <c r="AA104">
        <f>(0.7*(BkS_F*DEF_C))+(Q104/(MAX(Q:Q))*(0.3*(BkS_F*DEF_C)))</f>
        <v>0.77703208556149717</v>
      </c>
      <c r="AB104">
        <f>(0.7*(TkA_F*DEF_C))+(R104/(MAX(R:R))*(0.3*(TkA_F*DEF_C)))</f>
        <v>1.5845454545454545</v>
      </c>
      <c r="AC104">
        <f>(0.7*(SH_F*DEF_C))+(S104/(MAX(S:S))*(0.3*(SH_F*DEF_C)))</f>
        <v>1.3287480498203412</v>
      </c>
    </row>
    <row r="105" spans="1:29" x14ac:dyDescent="0.25">
      <c r="A105" s="9">
        <v>103</v>
      </c>
      <c r="B105" s="68" t="s">
        <v>559</v>
      </c>
      <c r="C105" s="42" t="s">
        <v>451</v>
      </c>
      <c r="D105" s="42" t="s">
        <v>273</v>
      </c>
      <c r="E105" s="42" t="s">
        <v>2</v>
      </c>
      <c r="F105" s="43">
        <v>78</v>
      </c>
      <c r="G105" s="43">
        <v>23</v>
      </c>
      <c r="H105" s="43">
        <v>15</v>
      </c>
      <c r="I105" s="43">
        <v>198</v>
      </c>
      <c r="J105" s="43">
        <v>102</v>
      </c>
      <c r="K105" s="43">
        <v>23</v>
      </c>
      <c r="L105" s="43">
        <v>11831</v>
      </c>
      <c r="M105" s="53">
        <v>1232</v>
      </c>
      <c r="N105">
        <f>G105*82/F105</f>
        <v>24.179487179487179</v>
      </c>
      <c r="O105">
        <f>H105*82/F105</f>
        <v>15.76923076923077</v>
      </c>
      <c r="P105">
        <f>I105*82/F105</f>
        <v>208.15384615384616</v>
      </c>
      <c r="Q105">
        <f>J105*82/F105</f>
        <v>107.23076923076923</v>
      </c>
      <c r="R105">
        <f>K105*82/F105</f>
        <v>24.179487179487179</v>
      </c>
      <c r="S105">
        <f>L105*82/F105</f>
        <v>12437.717948717949</v>
      </c>
      <c r="U105" s="10">
        <f>SUM(V105:X105)</f>
        <v>8.0280714901971209</v>
      </c>
      <c r="V105">
        <f>N105/MAX(N:N)*OFF_C</f>
        <v>2.5775862068965516</v>
      </c>
      <c r="W105">
        <f>O105/MAX(O:O)*PUN_C</f>
        <v>0.11025641025641027</v>
      </c>
      <c r="X105">
        <f>SUM(Z105:AC105)</f>
        <v>5.3402288730441594</v>
      </c>
      <c r="Y105">
        <f>X105/DEF_C*10</f>
        <v>8.9003814550735996</v>
      </c>
      <c r="Z105">
        <f>(0.7*(HIT_F*DEF_C))+(P105/(MAX(P:P))*(0.3*(HIT_F*DEF_C)))</f>
        <v>1.3897197597941089</v>
      </c>
      <c r="AA105">
        <f>(0.7*(BkS_F*DEF_C))+(Q105/(MAX(Q:Q))*(0.3*(BkS_F*DEF_C)))</f>
        <v>0.89999999999999991</v>
      </c>
      <c r="AB105">
        <f>(0.7*(TkA_F*DEF_C))+(R105/(MAX(R:R))*(0.3*(TkA_F*DEF_C)))</f>
        <v>1.5239999999999998</v>
      </c>
      <c r="AC105">
        <f>(0.7*(SH_F*DEF_C))+(S105/(MAX(S:S))*(0.3*(SH_F*DEF_C)))</f>
        <v>1.526509113250051</v>
      </c>
    </row>
    <row r="106" spans="1:29" x14ac:dyDescent="0.25">
      <c r="A106" s="9">
        <v>104</v>
      </c>
      <c r="B106" s="67" t="s">
        <v>545</v>
      </c>
      <c r="C106" s="40" t="s">
        <v>451</v>
      </c>
      <c r="D106" s="40" t="s">
        <v>273</v>
      </c>
      <c r="E106" s="40" t="s">
        <v>2</v>
      </c>
      <c r="F106" s="41">
        <v>69</v>
      </c>
      <c r="G106" s="41">
        <v>25</v>
      </c>
      <c r="H106" s="41">
        <v>6</v>
      </c>
      <c r="I106" s="41">
        <v>71</v>
      </c>
      <c r="J106" s="41">
        <v>34</v>
      </c>
      <c r="K106" s="41">
        <v>22</v>
      </c>
      <c r="L106" s="41">
        <v>5664</v>
      </c>
      <c r="M106" s="52">
        <v>839</v>
      </c>
      <c r="N106">
        <f>G106*82/F106</f>
        <v>29.710144927536231</v>
      </c>
      <c r="O106">
        <f>H106*82/F106</f>
        <v>7.1304347826086953</v>
      </c>
      <c r="P106">
        <f>I106*82/F106</f>
        <v>84.376811594202906</v>
      </c>
      <c r="Q106">
        <f>J106*82/F106</f>
        <v>40.405797101449274</v>
      </c>
      <c r="R106">
        <f>K106*82/F106</f>
        <v>26.144927536231883</v>
      </c>
      <c r="S106">
        <f>L106*82/F106</f>
        <v>6731.130434782609</v>
      </c>
      <c r="U106" s="10">
        <f>SUM(V106:X106)</f>
        <v>8.0181069119379664</v>
      </c>
      <c r="V106">
        <f>N106/MAX(N:N)*OFF_C</f>
        <v>3.1671664167916043</v>
      </c>
      <c r="W106">
        <f>O106/MAX(O:O)*PUN_C</f>
        <v>4.9855072463768114E-2</v>
      </c>
      <c r="X106">
        <f>SUM(Z106:AC106)</f>
        <v>4.8010854226825934</v>
      </c>
      <c r="Y106">
        <f>X106/DEF_C*10</f>
        <v>8.001809037804323</v>
      </c>
      <c r="Z106">
        <f>(0.7*(HIT_F*DEF_C))+(P106/(MAX(P:P))*(0.3*(HIT_F*DEF_C)))</f>
        <v>1.1877080976240502</v>
      </c>
      <c r="AA106">
        <f>(0.7*(BkS_F*DEF_C))+(Q106/(MAX(Q:Q))*(0.3*(BkS_F*DEF_C)))</f>
        <v>0.73173913043478245</v>
      </c>
      <c r="AB106">
        <f>(0.7*(TkA_F*DEF_C))+(R106/(MAX(R:R))*(0.3*(TkA_F*DEF_C)))</f>
        <v>1.5352173913043476</v>
      </c>
      <c r="AC106">
        <f>(0.7*(SH_F*DEF_C))+(S106/(MAX(S:S))*(0.3*(SH_F*DEF_C)))</f>
        <v>1.3464208033194134</v>
      </c>
    </row>
    <row r="107" spans="1:29" x14ac:dyDescent="0.25">
      <c r="A107" s="9">
        <v>105</v>
      </c>
      <c r="B107" s="68" t="s">
        <v>286</v>
      </c>
      <c r="C107" s="42" t="s">
        <v>31</v>
      </c>
      <c r="D107" s="42" t="s">
        <v>273</v>
      </c>
      <c r="E107" s="42" t="s">
        <v>2</v>
      </c>
      <c r="F107" s="43">
        <v>81</v>
      </c>
      <c r="G107" s="43">
        <v>28</v>
      </c>
      <c r="H107" s="43">
        <v>50</v>
      </c>
      <c r="I107" s="43">
        <v>86</v>
      </c>
      <c r="J107" s="43">
        <v>21</v>
      </c>
      <c r="K107" s="43">
        <v>20</v>
      </c>
      <c r="L107" s="43">
        <v>2654</v>
      </c>
      <c r="M107" s="53">
        <v>1175</v>
      </c>
      <c r="N107">
        <f>G107*82/F107</f>
        <v>28.345679012345681</v>
      </c>
      <c r="O107">
        <f>H107*82/F107</f>
        <v>50.617283950617285</v>
      </c>
      <c r="P107">
        <f>I107*82/F107</f>
        <v>87.061728395061735</v>
      </c>
      <c r="Q107">
        <f>J107*82/F107</f>
        <v>21.25925925925926</v>
      </c>
      <c r="R107">
        <f>K107*82/F107</f>
        <v>20.246913580246915</v>
      </c>
      <c r="S107">
        <f>L107*82/F107</f>
        <v>2686.7654320987654</v>
      </c>
      <c r="U107" s="10">
        <f>SUM(V107:X107)</f>
        <v>7.9715847036233631</v>
      </c>
      <c r="V107">
        <f>N107/MAX(N:N)*OFF_C</f>
        <v>3.0217113665389532</v>
      </c>
      <c r="W107">
        <f>O107/MAX(O:O)*PUN_C</f>
        <v>0.35390946502057613</v>
      </c>
      <c r="X107">
        <f>SUM(Z107:AC107)</f>
        <v>4.5959638720638338</v>
      </c>
      <c r="Y107">
        <f>X107/DEF_C*10</f>
        <v>7.659939786773057</v>
      </c>
      <c r="Z107">
        <f>(0.7*(HIT_F*DEF_C))+(P107/(MAX(P:P))*(0.3*(HIT_F*DEF_C)))</f>
        <v>1.1920900454357701</v>
      </c>
      <c r="AA107">
        <f>(0.7*(BkS_F*DEF_C))+(Q107/(MAX(Q:Q))*(0.3*(BkS_F*DEF_C)))</f>
        <v>0.68352941176470572</v>
      </c>
      <c r="AB107">
        <f>(0.7*(TkA_F*DEF_C))+(R107/(MAX(R:R))*(0.3*(TkA_F*DEF_C)))</f>
        <v>1.5015555555555555</v>
      </c>
      <c r="AC107">
        <f>(0.7*(SH_F*DEF_C))+(S107/(MAX(S:S))*(0.3*(SH_F*DEF_C)))</f>
        <v>1.2187888593078025</v>
      </c>
    </row>
    <row r="108" spans="1:29" x14ac:dyDescent="0.25">
      <c r="A108" s="9">
        <v>106</v>
      </c>
      <c r="B108" s="68" t="s">
        <v>322</v>
      </c>
      <c r="C108" s="42" t="s">
        <v>37</v>
      </c>
      <c r="D108" s="42" t="s">
        <v>273</v>
      </c>
      <c r="E108" s="42" t="s">
        <v>2</v>
      </c>
      <c r="F108" s="43">
        <v>70</v>
      </c>
      <c r="G108" s="43">
        <v>26</v>
      </c>
      <c r="H108" s="43">
        <v>14</v>
      </c>
      <c r="I108" s="43">
        <v>48</v>
      </c>
      <c r="J108" s="43">
        <v>35</v>
      </c>
      <c r="K108" s="43">
        <v>29</v>
      </c>
      <c r="L108" s="43">
        <v>35</v>
      </c>
      <c r="M108" s="53">
        <v>910</v>
      </c>
      <c r="N108">
        <f>G108*82/F108</f>
        <v>30.457142857142856</v>
      </c>
      <c r="O108">
        <f>H108*82/F108</f>
        <v>16.399999999999999</v>
      </c>
      <c r="P108">
        <f>I108*82/F108</f>
        <v>56.228571428571428</v>
      </c>
      <c r="Q108">
        <f>J108*82/F108</f>
        <v>41</v>
      </c>
      <c r="R108">
        <f>K108*82/F108</f>
        <v>33.971428571428568</v>
      </c>
      <c r="S108">
        <f>L108*82/F108</f>
        <v>41</v>
      </c>
      <c r="U108" s="10">
        <f>SUM(V108:X108)</f>
        <v>7.9516480359355457</v>
      </c>
      <c r="V108">
        <f>N108/MAX(N:N)*OFF_C</f>
        <v>3.2467980295566505</v>
      </c>
      <c r="W108">
        <f>O108/MAX(O:O)*PUN_C</f>
        <v>0.11466666666666667</v>
      </c>
      <c r="X108">
        <f>SUM(Z108:AC108)</f>
        <v>4.5901833397122287</v>
      </c>
      <c r="Y108">
        <f>X108/DEF_C*10</f>
        <v>7.6503055661870478</v>
      </c>
      <c r="Z108">
        <f>(0.7*(HIT_F*DEF_C))+(P108/(MAX(P:P))*(0.3*(HIT_F*DEF_C)))</f>
        <v>1.1417684545937332</v>
      </c>
      <c r="AA108">
        <f>(0.7*(BkS_F*DEF_C))+(Q108/(MAX(Q:Q))*(0.3*(BkS_F*DEF_C)))</f>
        <v>0.73323529411764699</v>
      </c>
      <c r="AB108">
        <f>(0.7*(TkA_F*DEF_C))+(R108/(MAX(R:R))*(0.3*(TkA_F*DEF_C)))</f>
        <v>1.5798857142857141</v>
      </c>
      <c r="AC108">
        <f>(0.7*(SH_F*DEF_C))+(S108/(MAX(S:S))*(0.3*(SH_F*DEF_C)))</f>
        <v>1.1352938767151339</v>
      </c>
    </row>
    <row r="109" spans="1:29" x14ac:dyDescent="0.25">
      <c r="A109" s="9">
        <v>107</v>
      </c>
      <c r="B109" s="68" t="s">
        <v>589</v>
      </c>
      <c r="C109" s="42" t="s">
        <v>451</v>
      </c>
      <c r="D109" s="42" t="s">
        <v>273</v>
      </c>
      <c r="E109" s="42" t="s">
        <v>2</v>
      </c>
      <c r="F109" s="43">
        <v>53</v>
      </c>
      <c r="G109" s="43">
        <v>20</v>
      </c>
      <c r="H109" s="43">
        <v>6</v>
      </c>
      <c r="I109" s="43">
        <v>13</v>
      </c>
      <c r="J109" s="43">
        <v>21</v>
      </c>
      <c r="K109" s="43">
        <v>14</v>
      </c>
      <c r="L109" s="43">
        <v>1819</v>
      </c>
      <c r="M109" s="53">
        <v>521</v>
      </c>
      <c r="N109">
        <f>G109*82/F109</f>
        <v>30.943396226415093</v>
      </c>
      <c r="O109">
        <f>H109*82/F109</f>
        <v>9.2830188679245289</v>
      </c>
      <c r="P109">
        <f>I109*82/F109</f>
        <v>20.113207547169811</v>
      </c>
      <c r="Q109">
        <f>J109*82/F109</f>
        <v>32.490566037735846</v>
      </c>
      <c r="R109">
        <f>K109*82/F109</f>
        <v>21.660377358490567</v>
      </c>
      <c r="S109">
        <f>L109*82/F109</f>
        <v>2814.3018867924529</v>
      </c>
      <c r="U109" s="10">
        <f>SUM(V109:X109)</f>
        <v>7.890610735871106</v>
      </c>
      <c r="V109">
        <f>N109/MAX(N:N)*OFF_C</f>
        <v>3.2986337020169163</v>
      </c>
      <c r="W109">
        <f>O109/MAX(O:O)*PUN_C</f>
        <v>6.4905660377358496E-2</v>
      </c>
      <c r="X109">
        <f>SUM(Z109:AC109)</f>
        <v>4.5270713734768311</v>
      </c>
      <c r="Y109">
        <f>X109/DEF_C*10</f>
        <v>7.5451189557947185</v>
      </c>
      <c r="Z109">
        <f>(0.7*(HIT_F*DEF_C))+(P109/(MAX(P:P))*(0.3*(HIT_F*DEF_C)))</f>
        <v>1.0828259802202425</v>
      </c>
      <c r="AA109">
        <f>(0.7*(BkS_F*DEF_C))+(Q109/(MAX(Q:Q))*(0.3*(BkS_F*DEF_C)))</f>
        <v>0.71180910099889005</v>
      </c>
      <c r="AB109">
        <f>(0.7*(TkA_F*DEF_C))+(R109/(MAX(R:R))*(0.3*(TkA_F*DEF_C)))</f>
        <v>1.5096226415094338</v>
      </c>
      <c r="AC109">
        <f>(0.7*(SH_F*DEF_C))+(S109/(MAX(S:S))*(0.3*(SH_F*DEF_C)))</f>
        <v>1.2228136507482641</v>
      </c>
    </row>
    <row r="110" spans="1:29" x14ac:dyDescent="0.25">
      <c r="A110" s="9">
        <v>108</v>
      </c>
      <c r="B110" s="68" t="s">
        <v>555</v>
      </c>
      <c r="C110" s="42" t="s">
        <v>451</v>
      </c>
      <c r="D110" s="42" t="s">
        <v>273</v>
      </c>
      <c r="E110" s="42" t="s">
        <v>2</v>
      </c>
      <c r="F110" s="43">
        <v>70</v>
      </c>
      <c r="G110" s="43">
        <v>23</v>
      </c>
      <c r="H110" s="43">
        <v>39</v>
      </c>
      <c r="I110" s="43">
        <v>102</v>
      </c>
      <c r="J110" s="43">
        <v>15</v>
      </c>
      <c r="K110" s="43">
        <v>35</v>
      </c>
      <c r="L110" s="43">
        <v>367</v>
      </c>
      <c r="M110" s="53">
        <v>1050</v>
      </c>
      <c r="N110">
        <f>G110*82/F110</f>
        <v>26.942857142857143</v>
      </c>
      <c r="O110">
        <f>H110*82/F110</f>
        <v>45.685714285714283</v>
      </c>
      <c r="P110">
        <f>I110*82/F110</f>
        <v>119.48571428571428</v>
      </c>
      <c r="Q110">
        <f>J110*82/F110</f>
        <v>17.571428571428573</v>
      </c>
      <c r="R110">
        <f>K110*82/F110</f>
        <v>41</v>
      </c>
      <c r="S110">
        <f>L110*82/F110</f>
        <v>429.91428571428571</v>
      </c>
      <c r="U110" s="10">
        <f>SUM(V110:X110)</f>
        <v>7.8784149441598101</v>
      </c>
      <c r="V110">
        <f>N110/MAX(N:N)*OFF_C</f>
        <v>2.8721674876847292</v>
      </c>
      <c r="W110">
        <f>O110/MAX(O:O)*PUN_C</f>
        <v>0.31942857142857145</v>
      </c>
      <c r="X110">
        <f>SUM(Z110:AC110)</f>
        <v>4.6868188850465096</v>
      </c>
      <c r="Y110">
        <f>X110/DEF_C*10</f>
        <v>7.8113648084108487</v>
      </c>
      <c r="Z110">
        <f>(0.7*(HIT_F*DEF_C))+(P110/(MAX(P:P))*(0.3*(HIT_F*DEF_C)))</f>
        <v>1.2450079660116833</v>
      </c>
      <c r="AA110">
        <f>(0.7*(BkS_F*DEF_C))+(Q110/(MAX(Q:Q))*(0.3*(BkS_F*DEF_C)))</f>
        <v>0.67424369747899149</v>
      </c>
      <c r="AB110">
        <f>(0.7*(TkA_F*DEF_C))+(R110/(MAX(R:R))*(0.3*(TkA_F*DEF_C)))</f>
        <v>1.6199999999999999</v>
      </c>
      <c r="AC110">
        <f>(0.7*(SH_F*DEF_C))+(S110/(MAX(S:S))*(0.3*(SH_F*DEF_C)))</f>
        <v>1.147567221555835</v>
      </c>
    </row>
    <row r="111" spans="1:29" x14ac:dyDescent="0.25">
      <c r="A111" s="9">
        <v>109</v>
      </c>
      <c r="B111" s="67" t="s">
        <v>577</v>
      </c>
      <c r="C111" s="40" t="s">
        <v>451</v>
      </c>
      <c r="D111" s="40" t="s">
        <v>273</v>
      </c>
      <c r="E111" s="40" t="s">
        <v>2</v>
      </c>
      <c r="F111" s="41">
        <v>71</v>
      </c>
      <c r="G111" s="41">
        <v>21</v>
      </c>
      <c r="H111" s="41">
        <v>38</v>
      </c>
      <c r="I111" s="41">
        <v>129</v>
      </c>
      <c r="J111" s="41">
        <v>35</v>
      </c>
      <c r="K111" s="41">
        <v>34</v>
      </c>
      <c r="L111" s="41">
        <v>5572</v>
      </c>
      <c r="M111" s="52">
        <v>978</v>
      </c>
      <c r="N111">
        <f>G111*82/F111</f>
        <v>24.253521126760564</v>
      </c>
      <c r="O111">
        <f>H111*82/F111</f>
        <v>43.887323943661968</v>
      </c>
      <c r="P111">
        <f>I111*82/F111</f>
        <v>148.98591549295776</v>
      </c>
      <c r="Q111">
        <f>J111*82/F111</f>
        <v>40.422535211267608</v>
      </c>
      <c r="R111">
        <f>K111*82/F111</f>
        <v>39.267605633802816</v>
      </c>
      <c r="S111">
        <f>L111*82/F111</f>
        <v>6435.2676056338032</v>
      </c>
      <c r="U111" s="10">
        <f>SUM(V111:X111)</f>
        <v>7.8644648648738631</v>
      </c>
      <c r="V111">
        <f>N111/MAX(N:N)*OFF_C</f>
        <v>2.5854783875667802</v>
      </c>
      <c r="W111">
        <f>O111/MAX(O:O)*PUN_C</f>
        <v>0.30685446009389672</v>
      </c>
      <c r="X111">
        <f>SUM(Z111:AC111)</f>
        <v>4.9721320172131858</v>
      </c>
      <c r="Y111">
        <f>X111/DEF_C*10</f>
        <v>8.2868866953553102</v>
      </c>
      <c r="Z111">
        <f>(0.7*(HIT_F*DEF_C))+(P111/(MAX(P:P))*(0.3*(HIT_F*DEF_C)))</f>
        <v>1.2931540918372688</v>
      </c>
      <c r="AA111">
        <f>(0.7*(BkS_F*DEF_C))+(Q111/(MAX(Q:Q))*(0.3*(BkS_F*DEF_C)))</f>
        <v>0.73178127589063779</v>
      </c>
      <c r="AB111">
        <f>(0.7*(TkA_F*DEF_C))+(R111/(MAX(R:R))*(0.3*(TkA_F*DEF_C)))</f>
        <v>1.610112676056338</v>
      </c>
      <c r="AC111">
        <f>(0.7*(SH_F*DEF_C))+(S111/(MAX(S:S))*(0.3*(SH_F*DEF_C)))</f>
        <v>1.3370839734289413</v>
      </c>
    </row>
    <row r="112" spans="1:29" x14ac:dyDescent="0.25">
      <c r="A112" s="9">
        <v>110</v>
      </c>
      <c r="B112" s="67" t="s">
        <v>530</v>
      </c>
      <c r="C112" s="40" t="s">
        <v>451</v>
      </c>
      <c r="D112" s="40" t="s">
        <v>273</v>
      </c>
      <c r="E112" s="40" t="s">
        <v>2</v>
      </c>
      <c r="F112" s="41">
        <v>76</v>
      </c>
      <c r="G112" s="41">
        <v>27</v>
      </c>
      <c r="H112" s="41">
        <v>29</v>
      </c>
      <c r="I112" s="41">
        <v>16</v>
      </c>
      <c r="J112" s="41">
        <v>30</v>
      </c>
      <c r="K112" s="41">
        <v>26</v>
      </c>
      <c r="L112" s="41">
        <v>121</v>
      </c>
      <c r="M112" s="52">
        <v>1009</v>
      </c>
      <c r="N112">
        <f>G112*82/F112</f>
        <v>29.131578947368421</v>
      </c>
      <c r="O112">
        <f>H112*82/F112</f>
        <v>31.289473684210527</v>
      </c>
      <c r="P112">
        <f>I112*82/F112</f>
        <v>17.263157894736842</v>
      </c>
      <c r="Q112">
        <f>J112*82/F112</f>
        <v>32.368421052631582</v>
      </c>
      <c r="R112">
        <f>K112*82/F112</f>
        <v>28.05263157894737</v>
      </c>
      <c r="S112">
        <f>L112*82/F112</f>
        <v>130.55263157894737</v>
      </c>
      <c r="U112" s="10">
        <f>SUM(V112:X112)</f>
        <v>7.7981632605081401</v>
      </c>
      <c r="V112">
        <f>N112/MAX(N:N)*OFF_C</f>
        <v>3.1054900181488203</v>
      </c>
      <c r="W112">
        <f>O112/MAX(O:O)*PUN_C</f>
        <v>0.21877192982456142</v>
      </c>
      <c r="X112">
        <f>SUM(Z112:AC112)</f>
        <v>4.4739013125347586</v>
      </c>
      <c r="Y112">
        <f>X112/DEF_C*10</f>
        <v>7.4565021875579305</v>
      </c>
      <c r="Z112">
        <f>(0.7*(HIT_F*DEF_C))+(P112/(MAX(P:P))*(0.3*(HIT_F*DEF_C)))</f>
        <v>1.0781745255331636</v>
      </c>
      <c r="AA112">
        <f>(0.7*(BkS_F*DEF_C))+(Q112/(MAX(Q:Q))*(0.3*(BkS_F*DEF_C)))</f>
        <v>0.711501547987616</v>
      </c>
      <c r="AB112">
        <f>(0.7*(TkA_F*DEF_C))+(R112/(MAX(R:R))*(0.3*(TkA_F*DEF_C)))</f>
        <v>1.5461052631578946</v>
      </c>
      <c r="AC112">
        <f>(0.7*(SH_F*DEF_C))+(S112/(MAX(S:S))*(0.3*(SH_F*DEF_C)))</f>
        <v>1.1381199758560849</v>
      </c>
    </row>
    <row r="113" spans="1:29" x14ac:dyDescent="0.25">
      <c r="A113" s="9">
        <v>111</v>
      </c>
      <c r="B113" s="68" t="s">
        <v>436</v>
      </c>
      <c r="C113" s="42" t="s">
        <v>35</v>
      </c>
      <c r="D113" s="42" t="s">
        <v>273</v>
      </c>
      <c r="E113" s="42" t="s">
        <v>2</v>
      </c>
      <c r="F113" s="43">
        <v>20</v>
      </c>
      <c r="G113" s="43">
        <v>7</v>
      </c>
      <c r="H113" s="43">
        <v>2</v>
      </c>
      <c r="I113" s="43">
        <v>16</v>
      </c>
      <c r="J113" s="43">
        <v>7</v>
      </c>
      <c r="K113" s="43">
        <v>12</v>
      </c>
      <c r="L113" s="43">
        <v>56</v>
      </c>
      <c r="M113" s="53">
        <v>288</v>
      </c>
      <c r="N113">
        <f>G113*82/F113</f>
        <v>28.7</v>
      </c>
      <c r="O113">
        <f>H113*82/F113</f>
        <v>8.1999999999999993</v>
      </c>
      <c r="P113">
        <f>I113*82/F113</f>
        <v>65.599999999999994</v>
      </c>
      <c r="Q113">
        <f>J113*82/F113</f>
        <v>28.7</v>
      </c>
      <c r="R113">
        <f>K113*82/F113</f>
        <v>49.2</v>
      </c>
      <c r="S113">
        <f>L113*82/F113</f>
        <v>229.6</v>
      </c>
      <c r="U113" s="10">
        <f>SUM(V113:X113)</f>
        <v>7.7841897044671491</v>
      </c>
      <c r="V113">
        <f>N113/MAX(N:N)*OFF_C</f>
        <v>3.0594827586206899</v>
      </c>
      <c r="W113">
        <f>O113/MAX(O:O)*PUN_C</f>
        <v>5.7333333333333333E-2</v>
      </c>
      <c r="X113">
        <f>SUM(Z113:AC113)</f>
        <v>4.667373612513126</v>
      </c>
      <c r="Y113">
        <f>X113/DEF_C*10</f>
        <v>7.77895602085521</v>
      </c>
      <c r="Z113">
        <f>(0.7*(HIT_F*DEF_C))+(P113/(MAX(P:P))*(0.3*(HIT_F*DEF_C)))</f>
        <v>1.1570631970260221</v>
      </c>
      <c r="AA113">
        <f>(0.7*(BkS_F*DEF_C))+(Q113/(MAX(Q:Q))*(0.3*(BkS_F*DEF_C)))</f>
        <v>0.70226470588235279</v>
      </c>
      <c r="AB113">
        <f>(0.7*(TkA_F*DEF_C))+(R113/(MAX(R:R))*(0.3*(TkA_F*DEF_C)))</f>
        <v>1.6667999999999998</v>
      </c>
      <c r="AC113">
        <f>(0.7*(SH_F*DEF_C))+(S113/(MAX(S:S))*(0.3*(SH_F*DEF_C)))</f>
        <v>1.141245709604751</v>
      </c>
    </row>
    <row r="114" spans="1:29" x14ac:dyDescent="0.25">
      <c r="A114" s="9">
        <v>112</v>
      </c>
      <c r="B114" s="68" t="s">
        <v>201</v>
      </c>
      <c r="C114" s="42" t="s">
        <v>31</v>
      </c>
      <c r="D114" s="42" t="s">
        <v>273</v>
      </c>
      <c r="E114" s="42" t="s">
        <v>2</v>
      </c>
      <c r="F114" s="43">
        <v>75</v>
      </c>
      <c r="G114" s="43">
        <v>25</v>
      </c>
      <c r="H114" s="43">
        <v>12</v>
      </c>
      <c r="I114" s="43">
        <v>34</v>
      </c>
      <c r="J114" s="43">
        <v>32</v>
      </c>
      <c r="K114" s="43">
        <v>34</v>
      </c>
      <c r="L114" s="43">
        <v>5748</v>
      </c>
      <c r="M114" s="53">
        <v>1131</v>
      </c>
      <c r="N114">
        <f>G114*82/F114</f>
        <v>27.333333333333332</v>
      </c>
      <c r="O114">
        <f>H114*82/F114</f>
        <v>13.12</v>
      </c>
      <c r="P114">
        <f>I114*82/F114</f>
        <v>37.173333333333332</v>
      </c>
      <c r="Q114">
        <f>J114*82/F114</f>
        <v>34.986666666666665</v>
      </c>
      <c r="R114">
        <f>K114*82/F114</f>
        <v>37.173333333333332</v>
      </c>
      <c r="S114">
        <f>L114*82/F114</f>
        <v>6284.48</v>
      </c>
      <c r="U114" s="10">
        <f>SUM(V114:X114)</f>
        <v>7.7647751223058421</v>
      </c>
      <c r="V114">
        <f>N114/MAX(N:N)*OFF_C</f>
        <v>2.9137931034482758</v>
      </c>
      <c r="W114">
        <f>O114/MAX(O:O)*PUN_C</f>
        <v>9.1733333333333333E-2</v>
      </c>
      <c r="X114">
        <f>SUM(Z114:AC114)</f>
        <v>4.7592486855242324</v>
      </c>
      <c r="Y114">
        <f>X114/DEF_C*10</f>
        <v>7.9320811425403868</v>
      </c>
      <c r="Z114">
        <f>(0.7*(HIT_F*DEF_C))+(P114/(MAX(P:P))*(0.3*(HIT_F*DEF_C)))</f>
        <v>1.1106691449814126</v>
      </c>
      <c r="AA114">
        <f>(0.7*(BkS_F*DEF_C))+(Q114/(MAX(Q:Q))*(0.3*(BkS_F*DEF_C)))</f>
        <v>0.71809411764705877</v>
      </c>
      <c r="AB114">
        <f>(0.7*(TkA_F*DEF_C))+(R114/(MAX(R:R))*(0.3*(TkA_F*DEF_C)))</f>
        <v>1.5981599999999998</v>
      </c>
      <c r="AC114">
        <f>(0.7*(SH_F*DEF_C))+(S114/(MAX(S:S))*(0.3*(SH_F*DEF_C)))</f>
        <v>1.3323254228957606</v>
      </c>
    </row>
    <row r="115" spans="1:29" x14ac:dyDescent="0.25">
      <c r="A115" s="9">
        <v>113</v>
      </c>
      <c r="B115" s="67" t="s">
        <v>538</v>
      </c>
      <c r="C115" s="40" t="s">
        <v>451</v>
      </c>
      <c r="D115" s="40" t="s">
        <v>273</v>
      </c>
      <c r="E115" s="40" t="s">
        <v>2</v>
      </c>
      <c r="F115" s="41">
        <v>79</v>
      </c>
      <c r="G115" s="41">
        <v>26</v>
      </c>
      <c r="H115" s="41">
        <v>12</v>
      </c>
      <c r="I115" s="41">
        <v>56</v>
      </c>
      <c r="J115" s="41">
        <v>22</v>
      </c>
      <c r="K115" s="41">
        <v>25</v>
      </c>
      <c r="L115" s="41">
        <v>8320</v>
      </c>
      <c r="M115" s="52">
        <v>1219</v>
      </c>
      <c r="N115">
        <f>G115*82/F115</f>
        <v>26.9873417721519</v>
      </c>
      <c r="O115">
        <f>H115*82/F115</f>
        <v>12.455696202531646</v>
      </c>
      <c r="P115">
        <f>I115*82/F115</f>
        <v>58.12658227848101</v>
      </c>
      <c r="Q115">
        <f>J115*82/F115</f>
        <v>22.835443037974684</v>
      </c>
      <c r="R115">
        <f>K115*82/F115</f>
        <v>25.949367088607595</v>
      </c>
      <c r="S115">
        <f>L115*82/F115</f>
        <v>8635.9493670886077</v>
      </c>
      <c r="U115" s="10">
        <f>SUM(V115:X115)</f>
        <v>7.7369968017948807</v>
      </c>
      <c r="V115">
        <f>N115/MAX(N:N)*OFF_C</f>
        <v>2.8769096464426016</v>
      </c>
      <c r="W115">
        <f>O115/MAX(O:O)*PUN_C</f>
        <v>8.7088607594936723E-2</v>
      </c>
      <c r="X115">
        <f>SUM(Z115:AC115)</f>
        <v>4.772998547757342</v>
      </c>
      <c r="Y115">
        <f>X115/DEF_C*10</f>
        <v>7.9549975795955694</v>
      </c>
      <c r="Z115">
        <f>(0.7*(HIT_F*DEF_C))+(P115/(MAX(P:P))*(0.3*(HIT_F*DEF_C)))</f>
        <v>1.1448661239471081</v>
      </c>
      <c r="AA115">
        <f>(0.7*(BkS_F*DEF_C))+(Q115/(MAX(Q:Q))*(0.3*(BkS_F*DEF_C)))</f>
        <v>0.68749813849590458</v>
      </c>
      <c r="AB115">
        <f>(0.7*(TkA_F*DEF_C))+(R115/(MAX(R:R))*(0.3*(TkA_F*DEF_C)))</f>
        <v>1.5341012658227846</v>
      </c>
      <c r="AC115">
        <f>(0.7*(SH_F*DEF_C))+(S115/(MAX(S:S))*(0.3*(SH_F*DEF_C)))</f>
        <v>1.4065330194915451</v>
      </c>
    </row>
    <row r="116" spans="1:29" x14ac:dyDescent="0.25">
      <c r="A116" s="9">
        <v>114</v>
      </c>
      <c r="B116" s="68" t="s">
        <v>622</v>
      </c>
      <c r="C116" s="42" t="s">
        <v>451</v>
      </c>
      <c r="D116" s="42" t="s">
        <v>273</v>
      </c>
      <c r="E116" s="42" t="s">
        <v>2</v>
      </c>
      <c r="F116" s="43">
        <v>80</v>
      </c>
      <c r="G116" s="43">
        <v>17</v>
      </c>
      <c r="H116" s="43">
        <v>80</v>
      </c>
      <c r="I116" s="43">
        <v>269</v>
      </c>
      <c r="J116" s="43">
        <v>61</v>
      </c>
      <c r="K116" s="43">
        <v>21</v>
      </c>
      <c r="L116" s="43">
        <v>9617</v>
      </c>
      <c r="M116" s="53">
        <v>960</v>
      </c>
      <c r="N116">
        <f>G116*82/F116</f>
        <v>17.425000000000001</v>
      </c>
      <c r="O116">
        <f>H116*82/F116</f>
        <v>82</v>
      </c>
      <c r="P116">
        <f>I116*82/F116</f>
        <v>275.72500000000002</v>
      </c>
      <c r="Q116">
        <f>J116*82/F116</f>
        <v>62.524999999999999</v>
      </c>
      <c r="R116">
        <f>K116*82/F116</f>
        <v>21.524999999999999</v>
      </c>
      <c r="S116">
        <f>L116*82/F116</f>
        <v>9857.4249999999993</v>
      </c>
      <c r="U116" s="10">
        <f>SUM(V116:X116)</f>
        <v>7.6722405695471458</v>
      </c>
      <c r="V116">
        <f>N116/MAX(N:N)*OFF_C</f>
        <v>1.8575431034482761</v>
      </c>
      <c r="W116">
        <f>O116/MAX(O:O)*PUN_C</f>
        <v>0.57333333333333336</v>
      </c>
      <c r="X116">
        <f>SUM(Z116:AC116)</f>
        <v>5.2413641327655363</v>
      </c>
      <c r="Y116">
        <f>X116/DEF_C*10</f>
        <v>8.735606887942561</v>
      </c>
      <c r="Z116">
        <f>(0.7*(HIT_F*DEF_C))+(P116/(MAX(P:P))*(0.3*(HIT_F*DEF_C)))</f>
        <v>1.4999999999999998</v>
      </c>
      <c r="AA116">
        <f>(0.7*(BkS_F*DEF_C))+(Q116/(MAX(Q:Q))*(0.3*(BkS_F*DEF_C)))</f>
        <v>0.7874338235294116</v>
      </c>
      <c r="AB116">
        <f>(0.7*(TkA_F*DEF_C))+(R116/(MAX(R:R))*(0.3*(TkA_F*DEF_C)))</f>
        <v>1.5088499999999998</v>
      </c>
      <c r="AC116">
        <f>(0.7*(SH_F*DEF_C))+(S116/(MAX(S:S))*(0.3*(SH_F*DEF_C)))</f>
        <v>1.4450803092361251</v>
      </c>
    </row>
    <row r="117" spans="1:29" x14ac:dyDescent="0.25">
      <c r="A117" s="9">
        <v>115</v>
      </c>
      <c r="B117" s="68" t="s">
        <v>392</v>
      </c>
      <c r="C117" s="42" t="s">
        <v>41</v>
      </c>
      <c r="D117" s="42" t="s">
        <v>273</v>
      </c>
      <c r="E117" s="42" t="s">
        <v>2</v>
      </c>
      <c r="F117" s="43">
        <v>50</v>
      </c>
      <c r="G117" s="43">
        <v>18</v>
      </c>
      <c r="H117" s="43">
        <v>4</v>
      </c>
      <c r="I117" s="43">
        <v>11</v>
      </c>
      <c r="J117" s="43">
        <v>12</v>
      </c>
      <c r="K117" s="43">
        <v>21</v>
      </c>
      <c r="L117" s="43">
        <v>62</v>
      </c>
      <c r="M117" s="53">
        <v>600</v>
      </c>
      <c r="N117">
        <f>G117*82/F117</f>
        <v>29.52</v>
      </c>
      <c r="O117">
        <f>H117*82/F117</f>
        <v>6.56</v>
      </c>
      <c r="P117">
        <f>I117*82/F117</f>
        <v>18.04</v>
      </c>
      <c r="Q117">
        <f>J117*82/F117</f>
        <v>19.68</v>
      </c>
      <c r="R117">
        <f>K117*82/F117</f>
        <v>34.44</v>
      </c>
      <c r="S117">
        <f>L117*82/F117</f>
        <v>101.68</v>
      </c>
      <c r="U117" s="10">
        <f>SUM(V117:X117)</f>
        <v>7.6715273530029631</v>
      </c>
      <c r="V117">
        <f>N117/MAX(N:N)*OFF_C</f>
        <v>3.1468965517241378</v>
      </c>
      <c r="W117">
        <f>O117/MAX(O:O)*PUN_C</f>
        <v>4.5866666666666667E-2</v>
      </c>
      <c r="X117">
        <f>SUM(Z117:AC117)</f>
        <v>4.4787641346121587</v>
      </c>
      <c r="Y117">
        <f>X117/DEF_C*10</f>
        <v>7.4646068910202645</v>
      </c>
      <c r="Z117">
        <f>(0.7*(HIT_F*DEF_C))+(P117/(MAX(P:P))*(0.3*(HIT_F*DEF_C)))</f>
        <v>1.0794423791821559</v>
      </c>
      <c r="AA117">
        <f>(0.7*(BkS_F*DEF_C))+(Q117/(MAX(Q:Q))*(0.3*(BkS_F*DEF_C)))</f>
        <v>0.67955294117647047</v>
      </c>
      <c r="AB117">
        <f>(0.7*(TkA_F*DEF_C))+(R117/(MAX(R:R))*(0.3*(TkA_F*DEF_C)))</f>
        <v>1.58256</v>
      </c>
      <c r="AC117">
        <f>(0.7*(SH_F*DEF_C))+(S117/(MAX(S:S))*(0.3*(SH_F*DEF_C)))</f>
        <v>1.1372088142535326</v>
      </c>
    </row>
    <row r="118" spans="1:29" x14ac:dyDescent="0.25">
      <c r="A118" s="9">
        <v>116</v>
      </c>
      <c r="B118" s="68" t="s">
        <v>605</v>
      </c>
      <c r="C118" s="42" t="s">
        <v>451</v>
      </c>
      <c r="D118" s="42" t="s">
        <v>273</v>
      </c>
      <c r="E118" s="42" t="s">
        <v>2</v>
      </c>
      <c r="F118" s="43">
        <v>63</v>
      </c>
      <c r="G118" s="43">
        <v>19</v>
      </c>
      <c r="H118" s="43">
        <v>14</v>
      </c>
      <c r="I118" s="43">
        <v>39</v>
      </c>
      <c r="J118" s="43">
        <v>30</v>
      </c>
      <c r="K118" s="43">
        <v>31</v>
      </c>
      <c r="L118" s="43">
        <v>7019</v>
      </c>
      <c r="M118" s="53">
        <v>877</v>
      </c>
      <c r="N118">
        <f>G118*82/F118</f>
        <v>24.730158730158731</v>
      </c>
      <c r="O118">
        <f>H118*82/F118</f>
        <v>18.222222222222221</v>
      </c>
      <c r="P118">
        <f>I118*82/F118</f>
        <v>50.761904761904759</v>
      </c>
      <c r="Q118">
        <f>J118*82/F118</f>
        <v>39.047619047619051</v>
      </c>
      <c r="R118">
        <f>K118*82/F118</f>
        <v>40.349206349206348</v>
      </c>
      <c r="S118">
        <f>L118*82/F118</f>
        <v>9135.8412698412703</v>
      </c>
      <c r="U118" s="10">
        <f>SUM(V118:X118)</f>
        <v>7.663456561783315</v>
      </c>
      <c r="V118">
        <f>N118/MAX(N:N)*OFF_C</f>
        <v>2.6362889983579643</v>
      </c>
      <c r="W118">
        <f>O118/MAX(O:O)*PUN_C</f>
        <v>0.12740740740740741</v>
      </c>
      <c r="X118">
        <f>SUM(Z118:AC118)</f>
        <v>4.8997601560179431</v>
      </c>
      <c r="Y118">
        <f>X118/DEF_C*10</f>
        <v>8.1662669266965722</v>
      </c>
      <c r="Z118">
        <f>(0.7*(HIT_F*DEF_C))+(P118/(MAX(P:P))*(0.3*(HIT_F*DEF_C)))</f>
        <v>1.1328465215082313</v>
      </c>
      <c r="AA118">
        <f>(0.7*(BkS_F*DEF_C))+(Q118/(MAX(Q:Q))*(0.3*(BkS_F*DEF_C)))</f>
        <v>0.72831932773109231</v>
      </c>
      <c r="AB118">
        <f>(0.7*(TkA_F*DEF_C))+(R118/(MAX(R:R))*(0.3*(TkA_F*DEF_C)))</f>
        <v>1.6162857142857141</v>
      </c>
      <c r="AC118">
        <f>(0.7*(SH_F*DEF_C))+(S118/(MAX(S:S))*(0.3*(SH_F*DEF_C)))</f>
        <v>1.4223085924929053</v>
      </c>
    </row>
    <row r="119" spans="1:29" x14ac:dyDescent="0.25">
      <c r="A119" s="9">
        <v>117</v>
      </c>
      <c r="B119" s="68" t="s">
        <v>637</v>
      </c>
      <c r="C119" s="42" t="s">
        <v>451</v>
      </c>
      <c r="D119" s="42" t="s">
        <v>273</v>
      </c>
      <c r="E119" s="42" t="s">
        <v>2</v>
      </c>
      <c r="F119" s="43">
        <v>50</v>
      </c>
      <c r="G119" s="43">
        <v>16</v>
      </c>
      <c r="H119" s="43">
        <v>14</v>
      </c>
      <c r="I119" s="43">
        <v>40</v>
      </c>
      <c r="J119" s="43">
        <v>21</v>
      </c>
      <c r="K119" s="43">
        <v>16</v>
      </c>
      <c r="L119" s="43">
        <v>1629</v>
      </c>
      <c r="M119" s="53">
        <v>644</v>
      </c>
      <c r="N119">
        <f>G119*82/F119</f>
        <v>26.24</v>
      </c>
      <c r="O119">
        <f>H119*82/F119</f>
        <v>22.96</v>
      </c>
      <c r="P119">
        <f>I119*82/F119</f>
        <v>65.599999999999994</v>
      </c>
      <c r="Q119">
        <f>J119*82/F119</f>
        <v>34.44</v>
      </c>
      <c r="R119">
        <f>K119*82/F119</f>
        <v>26.24</v>
      </c>
      <c r="S119">
        <f>L119*82/F119</f>
        <v>2671.56</v>
      </c>
      <c r="U119" s="10">
        <f>SUM(V119:X119)</f>
        <v>7.5856245634866646</v>
      </c>
      <c r="V119">
        <f>N119/MAX(N:N)*OFF_C</f>
        <v>2.797241379310345</v>
      </c>
      <c r="W119">
        <f>O119/MAX(O:O)*PUN_C</f>
        <v>0.16053333333333333</v>
      </c>
      <c r="X119">
        <f>SUM(Z119:AC119)</f>
        <v>4.6278498508429857</v>
      </c>
      <c r="Y119">
        <f>X119/DEF_C*10</f>
        <v>7.7130830847383089</v>
      </c>
      <c r="Z119">
        <f>(0.7*(HIT_F*DEF_C))+(P119/(MAX(P:P))*(0.3*(HIT_F*DEF_C)))</f>
        <v>1.1570631970260221</v>
      </c>
      <c r="AA119">
        <f>(0.7*(BkS_F*DEF_C))+(Q119/(MAX(Q:Q))*(0.3*(BkS_F*DEF_C)))</f>
        <v>0.71671764705882346</v>
      </c>
      <c r="AB119">
        <f>(0.7*(TkA_F*DEF_C))+(R119/(MAX(R:R))*(0.3*(TkA_F*DEF_C)))</f>
        <v>1.5357599999999998</v>
      </c>
      <c r="AC119">
        <f>(0.7*(SH_F*DEF_C))+(S119/(MAX(S:S))*(0.3*(SH_F*DEF_C)))</f>
        <v>1.2183090067581404</v>
      </c>
    </row>
    <row r="120" spans="1:29" x14ac:dyDescent="0.25">
      <c r="A120" s="9">
        <v>118</v>
      </c>
      <c r="B120" s="68" t="s">
        <v>578</v>
      </c>
      <c r="C120" s="42" t="s">
        <v>451</v>
      </c>
      <c r="D120" s="42" t="s">
        <v>273</v>
      </c>
      <c r="E120" s="42" t="s">
        <v>2</v>
      </c>
      <c r="F120" s="43">
        <v>63</v>
      </c>
      <c r="G120" s="43">
        <v>21</v>
      </c>
      <c r="H120" s="43">
        <v>18</v>
      </c>
      <c r="I120" s="43">
        <v>28</v>
      </c>
      <c r="J120" s="43">
        <v>26</v>
      </c>
      <c r="K120" s="43">
        <v>20</v>
      </c>
      <c r="L120" s="43">
        <v>22</v>
      </c>
      <c r="M120" s="53">
        <v>848</v>
      </c>
      <c r="N120">
        <f>G120*82/F120</f>
        <v>27.333333333333332</v>
      </c>
      <c r="O120">
        <f>H120*82/F120</f>
        <v>23.428571428571427</v>
      </c>
      <c r="P120">
        <f>I120*82/F120</f>
        <v>36.444444444444443</v>
      </c>
      <c r="Q120">
        <f>J120*82/F120</f>
        <v>33.841269841269842</v>
      </c>
      <c r="R120">
        <f>K120*82/F120</f>
        <v>26.031746031746032</v>
      </c>
      <c r="S120">
        <f>L120*82/F120</f>
        <v>28.634920634920636</v>
      </c>
      <c r="U120" s="10">
        <f>SUM(V120:X120)</f>
        <v>7.5717673536942165</v>
      </c>
      <c r="V120">
        <f>N120/MAX(N:N)*OFF_C</f>
        <v>2.9137931034482758</v>
      </c>
      <c r="W120">
        <f>O120/MAX(O:O)*PUN_C</f>
        <v>0.16380952380952379</v>
      </c>
      <c r="X120">
        <f>SUM(Z120:AC120)</f>
        <v>4.4941647264364173</v>
      </c>
      <c r="Y120">
        <f>X120/DEF_C*10</f>
        <v>7.4902745440606955</v>
      </c>
      <c r="Z120">
        <f>(0.7*(HIT_F*DEF_C))+(P120/(MAX(P:P))*(0.3*(HIT_F*DEF_C)))</f>
        <v>1.1094795539033455</v>
      </c>
      <c r="AA120">
        <f>(0.7*(BkS_F*DEF_C))+(Q120/(MAX(Q:Q))*(0.3*(BkS_F*DEF_C)))</f>
        <v>0.7152100840336133</v>
      </c>
      <c r="AB120">
        <f>(0.7*(TkA_F*DEF_C))+(R120/(MAX(R:R))*(0.3*(TkA_F*DEF_C)))</f>
        <v>1.5345714285714285</v>
      </c>
      <c r="AC120">
        <f>(0.7*(SH_F*DEF_C))+(S120/(MAX(S:S))*(0.3*(SH_F*DEF_C)))</f>
        <v>1.13490365992803</v>
      </c>
    </row>
    <row r="121" spans="1:29" x14ac:dyDescent="0.25">
      <c r="A121" s="9">
        <v>119</v>
      </c>
      <c r="B121" s="68" t="s">
        <v>567</v>
      </c>
      <c r="C121" s="42" t="s">
        <v>451</v>
      </c>
      <c r="D121" s="42" t="s">
        <v>273</v>
      </c>
      <c r="E121" s="42" t="s">
        <v>2</v>
      </c>
      <c r="F121" s="43">
        <v>77</v>
      </c>
      <c r="G121" s="43">
        <v>22</v>
      </c>
      <c r="H121" s="43">
        <v>20</v>
      </c>
      <c r="I121" s="43">
        <v>46</v>
      </c>
      <c r="J121" s="43">
        <v>24</v>
      </c>
      <c r="K121" s="43">
        <v>32</v>
      </c>
      <c r="L121" s="43">
        <v>11100</v>
      </c>
      <c r="M121" s="53">
        <v>1158</v>
      </c>
      <c r="N121">
        <f>G121*82/F121</f>
        <v>23.428571428571427</v>
      </c>
      <c r="O121">
        <f>H121*82/F121</f>
        <v>21.2987012987013</v>
      </c>
      <c r="P121">
        <f>I121*82/F121</f>
        <v>48.987012987012989</v>
      </c>
      <c r="Q121">
        <f>J121*82/F121</f>
        <v>25.558441558441558</v>
      </c>
      <c r="R121">
        <f>K121*82/F121</f>
        <v>34.077922077922075</v>
      </c>
      <c r="S121">
        <f>L121*82/F121</f>
        <v>11820.779220779221</v>
      </c>
      <c r="U121" s="10">
        <f>SUM(V121:X121)</f>
        <v>7.5582922404788837</v>
      </c>
      <c r="V121">
        <f>N121/MAX(N:N)*OFF_C</f>
        <v>2.4975369458128078</v>
      </c>
      <c r="W121">
        <f>O121/MAX(O:O)*PUN_C</f>
        <v>0.14891774891774892</v>
      </c>
      <c r="X121">
        <f>SUM(Z121:AC121)</f>
        <v>4.9118375457483268</v>
      </c>
      <c r="Y121">
        <f>X121/DEF_C*10</f>
        <v>8.1863959095805452</v>
      </c>
      <c r="Z121">
        <f>(0.7*(HIT_F*DEF_C))+(P121/(MAX(P:P))*(0.3*(HIT_F*DEF_C)))</f>
        <v>1.1299497899869646</v>
      </c>
      <c r="AA121">
        <f>(0.7*(BkS_F*DEF_C))+(Q121/(MAX(Q:Q))*(0.3*(BkS_F*DEF_C)))</f>
        <v>0.69435446906035125</v>
      </c>
      <c r="AB121">
        <f>(0.7*(TkA_F*DEF_C))+(R121/(MAX(R:R))*(0.3*(TkA_F*DEF_C)))</f>
        <v>1.5804935064935064</v>
      </c>
      <c r="AC121">
        <f>(0.7*(SH_F*DEF_C))+(S121/(MAX(S:S))*(0.3*(SH_F*DEF_C)))</f>
        <v>1.5070397802075048</v>
      </c>
    </row>
    <row r="122" spans="1:29" x14ac:dyDescent="0.25">
      <c r="A122" s="9">
        <v>120</v>
      </c>
      <c r="B122" s="67" t="s">
        <v>613</v>
      </c>
      <c r="C122" s="40" t="s">
        <v>451</v>
      </c>
      <c r="D122" s="40" t="s">
        <v>273</v>
      </c>
      <c r="E122" s="40" t="s">
        <v>2</v>
      </c>
      <c r="F122" s="41">
        <v>54</v>
      </c>
      <c r="G122" s="41">
        <v>18</v>
      </c>
      <c r="H122" s="41">
        <v>8</v>
      </c>
      <c r="I122" s="41">
        <v>10</v>
      </c>
      <c r="J122" s="41">
        <v>24</v>
      </c>
      <c r="K122" s="41">
        <v>24</v>
      </c>
      <c r="L122" s="41">
        <v>307</v>
      </c>
      <c r="M122" s="52">
        <v>612</v>
      </c>
      <c r="N122">
        <f>G122*82/F122</f>
        <v>27.333333333333332</v>
      </c>
      <c r="O122">
        <f>H122*82/F122</f>
        <v>12.148148148148149</v>
      </c>
      <c r="P122">
        <f>I122*82/F122</f>
        <v>15.185185185185185</v>
      </c>
      <c r="Q122">
        <f>J122*82/F122</f>
        <v>36.444444444444443</v>
      </c>
      <c r="R122">
        <f>K122*82/F122</f>
        <v>36.444444444444443</v>
      </c>
      <c r="S122">
        <f>L122*82/F122</f>
        <v>466.18518518518516</v>
      </c>
      <c r="U122" s="10">
        <f>SUM(V122:X122)</f>
        <v>7.5379910858599679</v>
      </c>
      <c r="V122">
        <f>N122/MAX(N:N)*OFF_C</f>
        <v>2.9137931034482758</v>
      </c>
      <c r="W122">
        <f>O122/MAX(O:O)*PUN_C</f>
        <v>8.4938271604938276E-2</v>
      </c>
      <c r="X122">
        <f>SUM(Z122:AC122)</f>
        <v>4.5392597108067534</v>
      </c>
      <c r="Y122">
        <f>X122/DEF_C*10</f>
        <v>7.565432851344589</v>
      </c>
      <c r="Z122">
        <f>(0.7*(HIT_F*DEF_C))+(P122/(MAX(P:P))*(0.3*(HIT_F*DEF_C)))</f>
        <v>1.0747831474597271</v>
      </c>
      <c r="AA122">
        <f>(0.7*(BkS_F*DEF_C))+(Q122/(MAX(Q:Q))*(0.3*(BkS_F*DEF_C)))</f>
        <v>0.72176470588235286</v>
      </c>
      <c r="AB122">
        <f>(0.7*(TkA_F*DEF_C))+(R122/(MAX(R:R))*(0.3*(TkA_F*DEF_C)))</f>
        <v>1.5939999999999999</v>
      </c>
      <c r="AC122">
        <f>(0.7*(SH_F*DEF_C))+(S122/(MAX(S:S))*(0.3*(SH_F*DEF_C)))</f>
        <v>1.1487118574646733</v>
      </c>
    </row>
    <row r="123" spans="1:29" x14ac:dyDescent="0.25">
      <c r="A123" s="9">
        <v>121</v>
      </c>
      <c r="B123" s="68" t="s">
        <v>397</v>
      </c>
      <c r="C123" s="42" t="s">
        <v>35</v>
      </c>
      <c r="D123" s="42" t="s">
        <v>273</v>
      </c>
      <c r="E123" s="42" t="s">
        <v>2</v>
      </c>
      <c r="F123" s="43">
        <v>42</v>
      </c>
      <c r="G123" s="43">
        <v>12</v>
      </c>
      <c r="H123" s="43">
        <v>16</v>
      </c>
      <c r="I123" s="43">
        <v>101</v>
      </c>
      <c r="J123" s="43">
        <v>25</v>
      </c>
      <c r="K123" s="43">
        <v>10</v>
      </c>
      <c r="L123" s="43">
        <v>0</v>
      </c>
      <c r="M123" s="53">
        <v>396</v>
      </c>
      <c r="N123">
        <f>G123*82/F123</f>
        <v>23.428571428571427</v>
      </c>
      <c r="O123">
        <f>H123*82/F123</f>
        <v>31.238095238095237</v>
      </c>
      <c r="P123">
        <f>I123*82/F123</f>
        <v>197.1904761904762</v>
      </c>
      <c r="Q123">
        <f>J123*82/F123</f>
        <v>48.80952380952381</v>
      </c>
      <c r="R123">
        <f>K123*82/F123</f>
        <v>19.523809523809526</v>
      </c>
      <c r="S123">
        <f>L123*82/F123</f>
        <v>0</v>
      </c>
      <c r="U123" s="10">
        <f>SUM(V123:X123)</f>
        <v>7.4721042473306891</v>
      </c>
      <c r="V123">
        <f>N123/MAX(N:N)*OFF_C</f>
        <v>2.4975369458128078</v>
      </c>
      <c r="W123">
        <f>O123/MAX(O:O)*PUN_C</f>
        <v>0.21841269841269842</v>
      </c>
      <c r="X123">
        <f>SUM(Z123:AC123)</f>
        <v>4.7561546031051822</v>
      </c>
      <c r="Y123">
        <f>X123/DEF_C*10</f>
        <v>7.9269243385086376</v>
      </c>
      <c r="Z123">
        <f>(0.7*(HIT_F*DEF_C))+(P123/(MAX(P:P))*(0.3*(HIT_F*DEF_C)))</f>
        <v>1.3718268720127453</v>
      </c>
      <c r="AA123">
        <f>(0.7*(BkS_F*DEF_C))+(Q123/(MAX(Q:Q))*(0.3*(BkS_F*DEF_C)))</f>
        <v>0.75289915966386545</v>
      </c>
      <c r="AB123">
        <f>(0.7*(TkA_F*DEF_C))+(R123/(MAX(R:R))*(0.3*(TkA_F*DEF_C)))</f>
        <v>1.4974285714285713</v>
      </c>
      <c r="AC123">
        <f>(0.7*(SH_F*DEF_C))+(S123/(MAX(S:S))*(0.3*(SH_F*DEF_C)))</f>
        <v>1.1339999999999999</v>
      </c>
    </row>
    <row r="124" spans="1:29" x14ac:dyDescent="0.25">
      <c r="A124" s="9">
        <v>122</v>
      </c>
      <c r="B124" s="68" t="s">
        <v>648</v>
      </c>
      <c r="C124" s="42" t="s">
        <v>451</v>
      </c>
      <c r="D124" s="42" t="s">
        <v>273</v>
      </c>
      <c r="E124" s="42" t="s">
        <v>2</v>
      </c>
      <c r="F124" s="43">
        <v>59</v>
      </c>
      <c r="G124" s="43">
        <v>15</v>
      </c>
      <c r="H124" s="43">
        <v>15</v>
      </c>
      <c r="I124" s="43">
        <v>89</v>
      </c>
      <c r="J124" s="43">
        <v>58</v>
      </c>
      <c r="K124" s="43">
        <v>18</v>
      </c>
      <c r="L124" s="43">
        <v>7156</v>
      </c>
      <c r="M124" s="53">
        <v>725</v>
      </c>
      <c r="N124">
        <f>G124*82/F124</f>
        <v>20.847457627118644</v>
      </c>
      <c r="O124">
        <f>H124*82/F124</f>
        <v>20.847457627118644</v>
      </c>
      <c r="P124">
        <f>I124*82/F124</f>
        <v>123.69491525423729</v>
      </c>
      <c r="Q124">
        <f>J124*82/F124</f>
        <v>80.610169491525426</v>
      </c>
      <c r="R124">
        <f>K124*82/F124</f>
        <v>25.016949152542374</v>
      </c>
      <c r="S124">
        <f>L124*82/F124</f>
        <v>9945.6271186440681</v>
      </c>
      <c r="U124" s="10">
        <f>SUM(V124:X124)</f>
        <v>7.4296394574400715</v>
      </c>
      <c r="V124">
        <f>N124/MAX(N:N)*OFF_C</f>
        <v>2.2223845704266512</v>
      </c>
      <c r="W124">
        <f>O124/MAX(O:O)*PUN_C</f>
        <v>0.14576271186440679</v>
      </c>
      <c r="X124">
        <f>SUM(Z124:AC124)</f>
        <v>5.061492175149013</v>
      </c>
      <c r="Y124">
        <f>X124/DEF_C*10</f>
        <v>8.4358202919150216</v>
      </c>
      <c r="Z124">
        <f>(0.7*(HIT_F*DEF_C))+(P124/(MAX(P:P))*(0.3*(HIT_F*DEF_C)))</f>
        <v>1.2518776384600843</v>
      </c>
      <c r="AA124">
        <f>(0.7*(BkS_F*DEF_C))+(Q124/(MAX(Q:Q))*(0.3*(BkS_F*DEF_C)))</f>
        <v>0.8329710867397806</v>
      </c>
      <c r="AB124">
        <f>(0.7*(TkA_F*DEF_C))+(R124/(MAX(R:R))*(0.3*(TkA_F*DEF_C)))</f>
        <v>1.5287796610169491</v>
      </c>
      <c r="AC124">
        <f>(0.7*(SH_F*DEF_C))+(S124/(MAX(S:S))*(0.3*(SH_F*DEF_C)))</f>
        <v>1.4478637889321999</v>
      </c>
    </row>
    <row r="125" spans="1:29" x14ac:dyDescent="0.25">
      <c r="A125" s="9">
        <v>123</v>
      </c>
      <c r="B125" s="68" t="s">
        <v>585</v>
      </c>
      <c r="C125" s="42" t="s">
        <v>451</v>
      </c>
      <c r="D125" s="42" t="s">
        <v>273</v>
      </c>
      <c r="E125" s="42" t="s">
        <v>2</v>
      </c>
      <c r="F125" s="43">
        <v>71</v>
      </c>
      <c r="G125" s="43">
        <v>20</v>
      </c>
      <c r="H125" s="43">
        <v>14</v>
      </c>
      <c r="I125" s="43">
        <v>32</v>
      </c>
      <c r="J125" s="43">
        <v>31</v>
      </c>
      <c r="K125" s="43">
        <v>24</v>
      </c>
      <c r="L125" s="43">
        <v>9480</v>
      </c>
      <c r="M125" s="53">
        <v>817</v>
      </c>
      <c r="N125">
        <f>G125*82/F125</f>
        <v>23.098591549295776</v>
      </c>
      <c r="O125">
        <f>H125*82/F125</f>
        <v>16.169014084507044</v>
      </c>
      <c r="P125">
        <f>I125*82/F125</f>
        <v>36.95774647887324</v>
      </c>
      <c r="Q125">
        <f>J125*82/F125</f>
        <v>35.802816901408448</v>
      </c>
      <c r="R125">
        <f>K125*82/F125</f>
        <v>27.718309859154928</v>
      </c>
      <c r="S125">
        <f>L125*82/F125</f>
        <v>10948.732394366198</v>
      </c>
      <c r="U125" s="10">
        <f>SUM(V125:X125)</f>
        <v>7.4295953733639637</v>
      </c>
      <c r="V125">
        <f>N125/MAX(N:N)*OFF_C</f>
        <v>2.4623603691112192</v>
      </c>
      <c r="W125">
        <f>O125/MAX(O:O)*PUN_C</f>
        <v>0.11305164319248828</v>
      </c>
      <c r="X125">
        <f>SUM(Z125:AC125)</f>
        <v>4.8541833610602563</v>
      </c>
      <c r="Y125">
        <f>X125/DEF_C*10</f>
        <v>8.0903056017670938</v>
      </c>
      <c r="Z125">
        <f>(0.7*(HIT_F*DEF_C))+(P125/(MAX(P:P))*(0.3*(HIT_F*DEF_C)))</f>
        <v>1.1103172940991672</v>
      </c>
      <c r="AA125">
        <f>(0.7*(BkS_F*DEF_C))+(Q125/(MAX(Q:Q))*(0.3*(BkS_F*DEF_C)))</f>
        <v>0.72014913007456494</v>
      </c>
      <c r="AB125">
        <f>(0.7*(TkA_F*DEF_C))+(R125/(MAX(R:R))*(0.3*(TkA_F*DEF_C)))</f>
        <v>1.5441971830985914</v>
      </c>
      <c r="AC125">
        <f>(0.7*(SH_F*DEF_C))+(S125/(MAX(S:S))*(0.3*(SH_F*DEF_C)))</f>
        <v>1.4795197537879332</v>
      </c>
    </row>
    <row r="126" spans="1:29" x14ac:dyDescent="0.25">
      <c r="A126" s="9">
        <v>124</v>
      </c>
      <c r="B126" s="67" t="s">
        <v>381</v>
      </c>
      <c r="C126" s="40" t="s">
        <v>41</v>
      </c>
      <c r="D126" s="40" t="s">
        <v>273</v>
      </c>
      <c r="E126" s="40" t="s">
        <v>2</v>
      </c>
      <c r="F126" s="41">
        <v>77</v>
      </c>
      <c r="G126" s="41">
        <v>25</v>
      </c>
      <c r="H126" s="41">
        <v>10</v>
      </c>
      <c r="I126" s="41">
        <v>30</v>
      </c>
      <c r="J126" s="41">
        <v>16</v>
      </c>
      <c r="K126" s="41">
        <v>31</v>
      </c>
      <c r="L126" s="41">
        <v>50</v>
      </c>
      <c r="M126" s="52">
        <v>1036</v>
      </c>
      <c r="N126">
        <f>G126*82/F126</f>
        <v>26.623376623376622</v>
      </c>
      <c r="O126">
        <f>H126*82/F126</f>
        <v>10.64935064935065</v>
      </c>
      <c r="P126">
        <f>I126*82/F126</f>
        <v>31.948051948051948</v>
      </c>
      <c r="Q126">
        <f>J126*82/F126</f>
        <v>17.038961038961038</v>
      </c>
      <c r="R126">
        <f>K126*82/F126</f>
        <v>33.012987012987011</v>
      </c>
      <c r="S126">
        <f>L126*82/F126</f>
        <v>53.246753246753244</v>
      </c>
      <c r="U126" s="10">
        <f>SUM(V126:X126)</f>
        <v>7.3977091306975051</v>
      </c>
      <c r="V126">
        <f>N126/MAX(N:N)*OFF_C</f>
        <v>2.8381101656963725</v>
      </c>
      <c r="W126">
        <f>O126/MAX(O:O)*PUN_C</f>
        <v>7.4458874458874461E-2</v>
      </c>
      <c r="X126">
        <f>SUM(Z126:AC126)</f>
        <v>4.4851400905422585</v>
      </c>
      <c r="Y126">
        <f>X126/DEF_C*10</f>
        <v>7.4752334842370969</v>
      </c>
      <c r="Z126">
        <f>(0.7*(HIT_F*DEF_C))+(P126/(MAX(P:P))*(0.3*(HIT_F*DEF_C)))</f>
        <v>1.102141167382803</v>
      </c>
      <c r="AA126">
        <f>(0.7*(BkS_F*DEF_C))+(Q126/(MAX(Q:Q))*(0.3*(BkS_F*DEF_C)))</f>
        <v>0.67290297937356747</v>
      </c>
      <c r="AB126">
        <f>(0.7*(TkA_F*DEF_C))+(R126/(MAX(R:R))*(0.3*(TkA_F*DEF_C)))</f>
        <v>1.5744155844155843</v>
      </c>
      <c r="AC126">
        <f>(0.7*(SH_F*DEF_C))+(S126/(MAX(S:S))*(0.3*(SH_F*DEF_C)))</f>
        <v>1.135680359370304</v>
      </c>
    </row>
    <row r="127" spans="1:29" x14ac:dyDescent="0.25">
      <c r="A127" s="9">
        <v>125</v>
      </c>
      <c r="B127" s="67" t="s">
        <v>380</v>
      </c>
      <c r="C127" s="40" t="s">
        <v>35</v>
      </c>
      <c r="D127" s="40" t="s">
        <v>273</v>
      </c>
      <c r="E127" s="40" t="s">
        <v>2</v>
      </c>
      <c r="F127" s="41">
        <v>81</v>
      </c>
      <c r="G127" s="41">
        <v>24</v>
      </c>
      <c r="H127" s="41">
        <v>29</v>
      </c>
      <c r="I127" s="41">
        <v>57</v>
      </c>
      <c r="J127" s="41">
        <v>40</v>
      </c>
      <c r="K127" s="41">
        <v>34</v>
      </c>
      <c r="L127" s="41">
        <v>129</v>
      </c>
      <c r="M127" s="52">
        <v>1104</v>
      </c>
      <c r="N127">
        <f>G127*82/F127</f>
        <v>24.296296296296298</v>
      </c>
      <c r="O127">
        <f>H127*82/F127</f>
        <v>29.358024691358025</v>
      </c>
      <c r="P127">
        <f>I127*82/F127</f>
        <v>57.703703703703702</v>
      </c>
      <c r="Q127">
        <f>J127*82/F127</f>
        <v>40.493827160493829</v>
      </c>
      <c r="R127">
        <f>K127*82/F127</f>
        <v>34.419753086419753</v>
      </c>
      <c r="S127">
        <f>L127*82/F127</f>
        <v>130.59259259259258</v>
      </c>
      <c r="U127" s="10">
        <f>SUM(V127:X127)</f>
        <v>7.3920082299378151</v>
      </c>
      <c r="V127">
        <f>N127/MAX(N:N)*OFF_C</f>
        <v>2.5900383141762453</v>
      </c>
      <c r="W127">
        <f>O127/MAX(O:O)*PUN_C</f>
        <v>0.20526748971193418</v>
      </c>
      <c r="X127">
        <f>SUM(Z127:AC127)</f>
        <v>4.5967024260496352</v>
      </c>
      <c r="Y127">
        <f>X127/DEF_C*10</f>
        <v>7.6611707100827253</v>
      </c>
      <c r="Z127">
        <f>(0.7*(HIT_F*DEF_C))+(P127/(MAX(P:P))*(0.3*(HIT_F*DEF_C)))</f>
        <v>1.1441759603469639</v>
      </c>
      <c r="AA127">
        <f>(0.7*(BkS_F*DEF_C))+(Q127/(MAX(Q:Q))*(0.3*(BkS_F*DEF_C)))</f>
        <v>0.73196078431372535</v>
      </c>
      <c r="AB127">
        <f>(0.7*(TkA_F*DEF_C))+(R127/(MAX(R:R))*(0.3*(TkA_F*DEF_C)))</f>
        <v>1.5824444444444443</v>
      </c>
      <c r="AC127">
        <f>(0.7*(SH_F*DEF_C))+(S127/(MAX(S:S))*(0.3*(SH_F*DEF_C)))</f>
        <v>1.1381212369445013</v>
      </c>
    </row>
    <row r="128" spans="1:29" x14ac:dyDescent="0.25">
      <c r="A128" s="9">
        <v>126</v>
      </c>
      <c r="B128" s="67" t="s">
        <v>615</v>
      </c>
      <c r="C128" s="40" t="s">
        <v>451</v>
      </c>
      <c r="D128" s="40" t="s">
        <v>273</v>
      </c>
      <c r="E128" s="40" t="s">
        <v>2</v>
      </c>
      <c r="F128" s="41">
        <v>72</v>
      </c>
      <c r="G128" s="41">
        <v>18</v>
      </c>
      <c r="H128" s="41">
        <v>17</v>
      </c>
      <c r="I128" s="41">
        <v>144</v>
      </c>
      <c r="J128" s="41">
        <v>29</v>
      </c>
      <c r="K128" s="41">
        <v>21</v>
      </c>
      <c r="L128" s="41">
        <v>10378</v>
      </c>
      <c r="M128" s="52">
        <v>980</v>
      </c>
      <c r="N128">
        <f>G128*82/F128</f>
        <v>20.5</v>
      </c>
      <c r="O128">
        <f>H128*82/F128</f>
        <v>19.361111111111111</v>
      </c>
      <c r="P128">
        <f>I128*82/F128</f>
        <v>164</v>
      </c>
      <c r="Q128">
        <f>J128*82/F128</f>
        <v>33.027777777777779</v>
      </c>
      <c r="R128">
        <f>K128*82/F128</f>
        <v>23.916666666666668</v>
      </c>
      <c r="S128">
        <f>L128*82/F128</f>
        <v>11819.388888888889</v>
      </c>
      <c r="U128" s="10">
        <f>SUM(V128:X128)</f>
        <v>7.3810308593847953</v>
      </c>
      <c r="V128">
        <f>N128/MAX(N:N)*OFF_C</f>
        <v>2.1853448275862069</v>
      </c>
      <c r="W128">
        <f>O128/MAX(O:O)*PUN_C</f>
        <v>0.13537037037037036</v>
      </c>
      <c r="X128">
        <f>SUM(Z128:AC128)</f>
        <v>5.0603156614282181</v>
      </c>
      <c r="Y128">
        <f>X128/DEF_C*10</f>
        <v>8.4338594357136962</v>
      </c>
      <c r="Z128">
        <f>(0.7*(HIT_F*DEF_C))+(P128/(MAX(P:P))*(0.3*(HIT_F*DEF_C)))</f>
        <v>1.3176579925650556</v>
      </c>
      <c r="AA128">
        <f>(0.7*(BkS_F*DEF_C))+(Q128/(MAX(Q:Q))*(0.3*(BkS_F*DEF_C)))</f>
        <v>0.71316176470588222</v>
      </c>
      <c r="AB128">
        <f>(0.7*(TkA_F*DEF_C))+(R128/(MAX(R:R))*(0.3*(TkA_F*DEF_C)))</f>
        <v>1.5225</v>
      </c>
      <c r="AC128">
        <f>(0.7*(SH_F*DEF_C))+(S128/(MAX(S:S))*(0.3*(SH_F*DEF_C)))</f>
        <v>1.5069959041572802</v>
      </c>
    </row>
    <row r="129" spans="1:29" x14ac:dyDescent="0.25">
      <c r="A129" s="9">
        <v>127</v>
      </c>
      <c r="B129" s="67" t="s">
        <v>390</v>
      </c>
      <c r="C129" s="40" t="s">
        <v>31</v>
      </c>
      <c r="D129" s="40" t="s">
        <v>273</v>
      </c>
      <c r="E129" s="40" t="s">
        <v>2</v>
      </c>
      <c r="F129" s="41">
        <v>28</v>
      </c>
      <c r="G129" s="41">
        <v>9</v>
      </c>
      <c r="H129" s="41">
        <v>2</v>
      </c>
      <c r="I129" s="41">
        <v>14</v>
      </c>
      <c r="J129" s="41">
        <v>9</v>
      </c>
      <c r="K129" s="41">
        <v>9</v>
      </c>
      <c r="L129" s="41">
        <v>465</v>
      </c>
      <c r="M129" s="52">
        <v>330</v>
      </c>
      <c r="N129">
        <f>G129*82/F129</f>
        <v>26.357142857142858</v>
      </c>
      <c r="O129">
        <f>H129*82/F129</f>
        <v>5.8571428571428568</v>
      </c>
      <c r="P129">
        <f>I129*82/F129</f>
        <v>41</v>
      </c>
      <c r="Q129">
        <f>J129*82/F129</f>
        <v>26.357142857142858</v>
      </c>
      <c r="R129">
        <f>K129*82/F129</f>
        <v>26.357142857142858</v>
      </c>
      <c r="S129">
        <f>L129*82/F129</f>
        <v>1361.7857142857142</v>
      </c>
      <c r="U129" s="10">
        <f>SUM(V129:X129)</f>
        <v>7.3773652516756396</v>
      </c>
      <c r="V129">
        <f>N129/MAX(N:N)*OFF_C</f>
        <v>2.8097290640394093</v>
      </c>
      <c r="W129">
        <f>O129/MAX(O:O)*PUN_C</f>
        <v>4.0952380952380948E-2</v>
      </c>
      <c r="X129">
        <f>SUM(Z129:AC129)</f>
        <v>4.5266838066838488</v>
      </c>
      <c r="Y129">
        <f>X129/DEF_C*10</f>
        <v>7.5444730111397487</v>
      </c>
      <c r="Z129">
        <f>(0.7*(HIT_F*DEF_C))+(P129/(MAX(P:P))*(0.3*(HIT_F*DEF_C)))</f>
        <v>1.1169144981412638</v>
      </c>
      <c r="AA129">
        <f>(0.7*(BkS_F*DEF_C))+(Q129/(MAX(Q:Q))*(0.3*(BkS_F*DEF_C)))</f>
        <v>0.69636554621848723</v>
      </c>
      <c r="AB129">
        <f>(0.7*(TkA_F*DEF_C))+(R129/(MAX(R:R))*(0.3*(TkA_F*DEF_C)))</f>
        <v>1.5364285714285713</v>
      </c>
      <c r="AC129">
        <f>(0.7*(SH_F*DEF_C))+(S129/(MAX(S:S))*(0.3*(SH_F*DEF_C)))</f>
        <v>1.1769751908955266</v>
      </c>
    </row>
    <row r="130" spans="1:29" x14ac:dyDescent="0.25">
      <c r="A130" s="9">
        <v>128</v>
      </c>
      <c r="B130" s="67" t="s">
        <v>713</v>
      </c>
      <c r="C130" s="40" t="s">
        <v>451</v>
      </c>
      <c r="D130" s="40" t="s">
        <v>273</v>
      </c>
      <c r="E130" s="40" t="s">
        <v>2</v>
      </c>
      <c r="F130" s="41">
        <v>41</v>
      </c>
      <c r="G130" s="41">
        <v>10</v>
      </c>
      <c r="H130" s="41">
        <v>15</v>
      </c>
      <c r="I130" s="41">
        <v>77</v>
      </c>
      <c r="J130" s="41">
        <v>22</v>
      </c>
      <c r="K130" s="41">
        <v>15</v>
      </c>
      <c r="L130" s="41">
        <v>4713</v>
      </c>
      <c r="M130" s="52">
        <v>517</v>
      </c>
      <c r="N130">
        <f>G130*82/F130</f>
        <v>20</v>
      </c>
      <c r="O130">
        <f>H130*82/F130</f>
        <v>30</v>
      </c>
      <c r="P130">
        <f>I130*82/F130</f>
        <v>154</v>
      </c>
      <c r="Q130">
        <f>J130*82/F130</f>
        <v>44</v>
      </c>
      <c r="R130">
        <f>K130*82/F130</f>
        <v>30</v>
      </c>
      <c r="S130">
        <f>L130*82/F130</f>
        <v>9426</v>
      </c>
      <c r="U130" s="10">
        <f>SUM(V130:X130)</f>
        <v>7.3726112359813119</v>
      </c>
      <c r="V130">
        <f>N130/MAX(N:N)*OFF_C</f>
        <v>2.1320437342304461</v>
      </c>
      <c r="W130">
        <f>O130/MAX(O:O)*PUN_C</f>
        <v>0.20975609756097563</v>
      </c>
      <c r="X130">
        <f>SUM(Z130:AC130)</f>
        <v>5.0308114041898904</v>
      </c>
      <c r="Y130">
        <f>X130/DEF_C*10</f>
        <v>8.3846856736498179</v>
      </c>
      <c r="Z130">
        <f>(0.7*(HIT_F*DEF_C))+(P130/(MAX(P:P))*(0.3*(HIT_F*DEF_C)))</f>
        <v>1.3013373832623083</v>
      </c>
      <c r="AA130">
        <f>(0.7*(BkS_F*DEF_C))+(Q130/(MAX(Q:Q))*(0.3*(BkS_F*DEF_C)))</f>
        <v>0.74078909612625532</v>
      </c>
      <c r="AB130">
        <f>(0.7*(TkA_F*DEF_C))+(R130/(MAX(R:R))*(0.3*(TkA_F*DEF_C)))</f>
        <v>1.5572195121951218</v>
      </c>
      <c r="AC130">
        <f>(0.7*(SH_F*DEF_C))+(S130/(MAX(S:S))*(0.3*(SH_F*DEF_C)))</f>
        <v>1.4314654126062045</v>
      </c>
    </row>
    <row r="131" spans="1:29" x14ac:dyDescent="0.25">
      <c r="A131" s="9">
        <v>129</v>
      </c>
      <c r="B131" s="68" t="s">
        <v>696</v>
      </c>
      <c r="C131" s="42" t="s">
        <v>451</v>
      </c>
      <c r="D131" s="42" t="s">
        <v>273</v>
      </c>
      <c r="E131" s="42" t="s">
        <v>2</v>
      </c>
      <c r="F131" s="43">
        <v>44</v>
      </c>
      <c r="G131" s="43">
        <v>12</v>
      </c>
      <c r="H131" s="43">
        <v>9</v>
      </c>
      <c r="I131" s="43">
        <v>53</v>
      </c>
      <c r="J131" s="43">
        <v>25</v>
      </c>
      <c r="K131" s="43">
        <v>12</v>
      </c>
      <c r="L131" s="43">
        <v>3818</v>
      </c>
      <c r="M131" s="53">
        <v>617</v>
      </c>
      <c r="N131">
        <f>G131*82/F131</f>
        <v>22.363636363636363</v>
      </c>
      <c r="O131">
        <f>H131*82/F131</f>
        <v>16.772727272727273</v>
      </c>
      <c r="P131">
        <f>I131*82/F131</f>
        <v>98.772727272727266</v>
      </c>
      <c r="Q131">
        <f>J131*82/F131</f>
        <v>46.590909090909093</v>
      </c>
      <c r="R131">
        <f>K131*82/F131</f>
        <v>22.363636363636363</v>
      </c>
      <c r="S131">
        <f>L131*82/F131</f>
        <v>7115.363636363636</v>
      </c>
      <c r="U131" s="10">
        <f>SUM(V131:X131)</f>
        <v>7.3319839961308757</v>
      </c>
      <c r="V131">
        <f>N131/MAX(N:N)*OFF_C</f>
        <v>2.3840125391849529</v>
      </c>
      <c r="W131">
        <f>O131/MAX(O:O)*PUN_C</f>
        <v>0.11727272727272728</v>
      </c>
      <c r="X131">
        <f>SUM(Z131:AC131)</f>
        <v>4.8306987296731956</v>
      </c>
      <c r="Y131">
        <f>X131/DEF_C*10</f>
        <v>8.0511645494553257</v>
      </c>
      <c r="Z131">
        <f>(0.7*(HIT_F*DEF_C))+(P131/(MAX(P:P))*(0.3*(HIT_F*DEF_C)))</f>
        <v>1.2112031091584994</v>
      </c>
      <c r="AA131">
        <f>(0.7*(BkS_F*DEF_C))+(Q131/(MAX(Q:Q))*(0.3*(BkS_F*DEF_C)))</f>
        <v>0.74731283422459882</v>
      </c>
      <c r="AB131">
        <f>(0.7*(TkA_F*DEF_C))+(R131/(MAX(R:R))*(0.3*(TkA_F*DEF_C)))</f>
        <v>1.5136363636363634</v>
      </c>
      <c r="AC131">
        <f>(0.7*(SH_F*DEF_C))+(S131/(MAX(S:S))*(0.3*(SH_F*DEF_C)))</f>
        <v>1.3585464226537336</v>
      </c>
    </row>
    <row r="132" spans="1:29" x14ac:dyDescent="0.25">
      <c r="A132" s="9">
        <v>130</v>
      </c>
      <c r="B132" s="67" t="s">
        <v>701</v>
      </c>
      <c r="C132" s="40" t="s">
        <v>451</v>
      </c>
      <c r="D132" s="40" t="s">
        <v>273</v>
      </c>
      <c r="E132" s="40" t="s">
        <v>2</v>
      </c>
      <c r="F132" s="41">
        <v>36</v>
      </c>
      <c r="G132" s="41">
        <v>11</v>
      </c>
      <c r="H132" s="41">
        <v>6</v>
      </c>
      <c r="I132" s="41">
        <v>29</v>
      </c>
      <c r="J132" s="41">
        <v>9</v>
      </c>
      <c r="K132" s="41">
        <v>14</v>
      </c>
      <c r="L132" s="41">
        <v>0</v>
      </c>
      <c r="M132" s="52">
        <v>385</v>
      </c>
      <c r="N132">
        <f>G132*82/F132</f>
        <v>25.055555555555557</v>
      </c>
      <c r="O132">
        <f>H132*82/F132</f>
        <v>13.666666666666666</v>
      </c>
      <c r="P132">
        <f>I132*82/F132</f>
        <v>66.055555555555557</v>
      </c>
      <c r="Q132">
        <f>J132*82/F132</f>
        <v>20.5</v>
      </c>
      <c r="R132">
        <f>K132*82/F132</f>
        <v>31.888888888888889</v>
      </c>
      <c r="S132">
        <f>L132*82/F132</f>
        <v>0</v>
      </c>
      <c r="U132" s="10">
        <f>SUM(V132:X132)</f>
        <v>7.3079569055584459</v>
      </c>
      <c r="V132">
        <f>N132/MAX(N:N)*OFF_C</f>
        <v>2.6709770114942533</v>
      </c>
      <c r="W132">
        <f>O132/MAX(O:O)*PUN_C</f>
        <v>9.555555555555556E-2</v>
      </c>
      <c r="X132">
        <f>SUM(Z132:AC132)</f>
        <v>4.5414243385086372</v>
      </c>
      <c r="Y132">
        <f>X132/DEF_C*10</f>
        <v>7.5690405641810621</v>
      </c>
      <c r="Z132">
        <f>(0.7*(HIT_F*DEF_C))+(P132/(MAX(P:P))*(0.3*(HIT_F*DEF_C)))</f>
        <v>1.157806691449814</v>
      </c>
      <c r="AA132">
        <f>(0.7*(BkS_F*DEF_C))+(Q132/(MAX(Q:Q))*(0.3*(BkS_F*DEF_C)))</f>
        <v>0.68161764705882344</v>
      </c>
      <c r="AB132">
        <f>(0.7*(TkA_F*DEF_C))+(R132/(MAX(R:R))*(0.3*(TkA_F*DEF_C)))</f>
        <v>1.5679999999999998</v>
      </c>
      <c r="AC132">
        <f>(0.7*(SH_F*DEF_C))+(S132/(MAX(S:S))*(0.3*(SH_F*DEF_C)))</f>
        <v>1.1339999999999999</v>
      </c>
    </row>
    <row r="133" spans="1:29" x14ac:dyDescent="0.25">
      <c r="A133" s="9">
        <v>131</v>
      </c>
      <c r="B133" s="67" t="s">
        <v>656</v>
      </c>
      <c r="C133" s="40" t="s">
        <v>451</v>
      </c>
      <c r="D133" s="40" t="s">
        <v>273</v>
      </c>
      <c r="E133" s="40" t="s">
        <v>2</v>
      </c>
      <c r="F133" s="41">
        <v>61</v>
      </c>
      <c r="G133" s="41">
        <v>14</v>
      </c>
      <c r="H133" s="41">
        <v>36</v>
      </c>
      <c r="I133" s="41">
        <v>147</v>
      </c>
      <c r="J133" s="41">
        <v>28</v>
      </c>
      <c r="K133" s="41">
        <v>16</v>
      </c>
      <c r="L133" s="41">
        <v>4738</v>
      </c>
      <c r="M133" s="52">
        <v>754</v>
      </c>
      <c r="N133">
        <f>G133*82/F133</f>
        <v>18.819672131147541</v>
      </c>
      <c r="O133">
        <f>H133*82/F133</f>
        <v>48.393442622950822</v>
      </c>
      <c r="P133">
        <f>I133*82/F133</f>
        <v>197.60655737704917</v>
      </c>
      <c r="Q133">
        <f>J133*82/F133</f>
        <v>37.639344262295083</v>
      </c>
      <c r="R133">
        <f>K133*82/F133</f>
        <v>21.508196721311474</v>
      </c>
      <c r="S133">
        <f>L133*82/F133</f>
        <v>6369.1147540983602</v>
      </c>
      <c r="U133" s="10">
        <f>SUM(V133:X133)</f>
        <v>7.2856086069107944</v>
      </c>
      <c r="V133">
        <f>N133/MAX(N:N)*OFF_C</f>
        <v>2.0062182023742228</v>
      </c>
      <c r="W133">
        <f>O133/MAX(O:O)*PUN_C</f>
        <v>0.33836065573770496</v>
      </c>
      <c r="X133">
        <f>SUM(Z133:AC133)</f>
        <v>4.9410297487988668</v>
      </c>
      <c r="Y133">
        <f>X133/DEF_C*10</f>
        <v>8.2350495813314453</v>
      </c>
      <c r="Z133">
        <f>(0.7*(HIT_F*DEF_C))+(P133/(MAX(P:P))*(0.3*(HIT_F*DEF_C)))</f>
        <v>1.3725059418611734</v>
      </c>
      <c r="AA133">
        <f>(0.7*(BkS_F*DEF_C))+(Q133/(MAX(Q:Q))*(0.3*(BkS_F*DEF_C)))</f>
        <v>0.72477338476374142</v>
      </c>
      <c r="AB133">
        <f>(0.7*(TkA_F*DEF_C))+(R133/(MAX(R:R))*(0.3*(TkA_F*DEF_C)))</f>
        <v>1.5087540983606555</v>
      </c>
      <c r="AC133">
        <f>(0.7*(SH_F*DEF_C))+(S133/(MAX(S:S))*(0.3*(SH_F*DEF_C)))</f>
        <v>1.3349963238132967</v>
      </c>
    </row>
    <row r="134" spans="1:29" x14ac:dyDescent="0.25">
      <c r="A134" s="9">
        <v>132</v>
      </c>
      <c r="B134" s="68" t="s">
        <v>616</v>
      </c>
      <c r="C134" s="42" t="s">
        <v>451</v>
      </c>
      <c r="D134" s="42" t="s">
        <v>273</v>
      </c>
      <c r="E134" s="42" t="s">
        <v>2</v>
      </c>
      <c r="F134" s="43">
        <v>68</v>
      </c>
      <c r="G134" s="43">
        <v>18</v>
      </c>
      <c r="H134" s="43">
        <v>8</v>
      </c>
      <c r="I134" s="43">
        <v>126</v>
      </c>
      <c r="J134" s="43">
        <v>17</v>
      </c>
      <c r="K134" s="43">
        <v>30</v>
      </c>
      <c r="L134" s="43">
        <v>5107</v>
      </c>
      <c r="M134" s="53">
        <v>858</v>
      </c>
      <c r="N134">
        <f>G134*82/F134</f>
        <v>21.705882352941178</v>
      </c>
      <c r="O134">
        <f>H134*82/F134</f>
        <v>9.6470588235294112</v>
      </c>
      <c r="P134">
        <f>I134*82/F134</f>
        <v>151.94117647058823</v>
      </c>
      <c r="Q134">
        <f>J134*82/F134</f>
        <v>20.5</v>
      </c>
      <c r="R134">
        <f>K134*82/F134</f>
        <v>36.176470588235297</v>
      </c>
      <c r="S134">
        <f>L134*82/F134</f>
        <v>6158.4411764705883</v>
      </c>
      <c r="U134" s="10">
        <f>SUM(V134:X134)</f>
        <v>7.2817588904831201</v>
      </c>
      <c r="V134">
        <f>N134/MAX(N:N)*OFF_C</f>
        <v>2.3138945233265722</v>
      </c>
      <c r="W134">
        <f>O134/MAX(O:O)*PUN_C</f>
        <v>6.7450980392156856E-2</v>
      </c>
      <c r="X134">
        <f>SUM(Z134:AC134)</f>
        <v>4.9004133867643915</v>
      </c>
      <c r="Y134">
        <f>X134/DEF_C*10</f>
        <v>8.1673556446073192</v>
      </c>
      <c r="Z134">
        <f>(0.7*(HIT_F*DEF_C))+(P134/(MAX(P:P))*(0.3*(HIT_F*DEF_C)))</f>
        <v>1.297977257817625</v>
      </c>
      <c r="AA134">
        <f>(0.7*(BkS_F*DEF_C))+(Q134/(MAX(Q:Q))*(0.3*(BkS_F*DEF_C)))</f>
        <v>0.68161764705882344</v>
      </c>
      <c r="AB134">
        <f>(0.7*(TkA_F*DEF_C))+(R134/(MAX(R:R))*(0.3*(TkA_F*DEF_C)))</f>
        <v>1.5924705882352941</v>
      </c>
      <c r="AC134">
        <f>(0.7*(SH_F*DEF_C))+(S134/(MAX(S:S))*(0.3*(SH_F*DEF_C)))</f>
        <v>1.3283478936526483</v>
      </c>
    </row>
    <row r="135" spans="1:29" x14ac:dyDescent="0.25">
      <c r="A135" s="9">
        <v>133</v>
      </c>
      <c r="B135" s="67" t="s">
        <v>784</v>
      </c>
      <c r="C135" s="40" t="s">
        <v>451</v>
      </c>
      <c r="D135" s="40" t="s">
        <v>273</v>
      </c>
      <c r="E135" s="40" t="s">
        <v>2</v>
      </c>
      <c r="F135" s="41">
        <v>23</v>
      </c>
      <c r="G135" s="41">
        <v>6</v>
      </c>
      <c r="H135" s="41">
        <v>8</v>
      </c>
      <c r="I135" s="41">
        <v>21</v>
      </c>
      <c r="J135" s="41">
        <v>12</v>
      </c>
      <c r="K135" s="41">
        <v>13</v>
      </c>
      <c r="L135" s="41">
        <v>869</v>
      </c>
      <c r="M135" s="52">
        <v>236</v>
      </c>
      <c r="N135">
        <f>G135*82/F135</f>
        <v>21.391304347826086</v>
      </c>
      <c r="O135">
        <f>H135*82/F135</f>
        <v>28.521739130434781</v>
      </c>
      <c r="P135">
        <f>I135*82/F135</f>
        <v>74.869565217391298</v>
      </c>
      <c r="Q135">
        <f>J135*82/F135</f>
        <v>42.782608695652172</v>
      </c>
      <c r="R135">
        <f>K135*82/F135</f>
        <v>46.347826086956523</v>
      </c>
      <c r="S135">
        <f>L135*82/F135</f>
        <v>3098.1739130434785</v>
      </c>
      <c r="U135" s="10">
        <f>SUM(V135:X135)</f>
        <v>7.2719894017563202</v>
      </c>
      <c r="V135">
        <f>N135/MAX(N:N)*OFF_C</f>
        <v>2.2803598200899553</v>
      </c>
      <c r="W135">
        <f>O135/MAX(O:O)*PUN_C</f>
        <v>0.19942028985507246</v>
      </c>
      <c r="X135">
        <f>SUM(Z135:AC135)</f>
        <v>4.7922092918112931</v>
      </c>
      <c r="Y135">
        <f>X135/DEF_C*10</f>
        <v>7.9870154863521545</v>
      </c>
      <c r="Z135">
        <f>(0.7*(HIT_F*DEF_C))+(P135/(MAX(P:P))*(0.3*(HIT_F*DEF_C)))</f>
        <v>1.17219169225796</v>
      </c>
      <c r="AA135">
        <f>(0.7*(BkS_F*DEF_C))+(Q135/(MAX(Q:Q))*(0.3*(BkS_F*DEF_C)))</f>
        <v>0.73772378516624026</v>
      </c>
      <c r="AB135">
        <f>(0.7*(TkA_F*DEF_C))+(R135/(MAX(R:R))*(0.3*(TkA_F*DEF_C)))</f>
        <v>1.6505217391304348</v>
      </c>
      <c r="AC135">
        <f>(0.7*(SH_F*DEF_C))+(S135/(MAX(S:S))*(0.3*(SH_F*DEF_C)))</f>
        <v>1.2317720752566579</v>
      </c>
    </row>
    <row r="136" spans="1:29" x14ac:dyDescent="0.25">
      <c r="A136" s="9">
        <v>134</v>
      </c>
      <c r="B136" s="68" t="s">
        <v>661</v>
      </c>
      <c r="C136" s="42" t="s">
        <v>451</v>
      </c>
      <c r="D136" s="42" t="s">
        <v>273</v>
      </c>
      <c r="E136" s="42" t="s">
        <v>2</v>
      </c>
      <c r="F136" s="43">
        <v>56</v>
      </c>
      <c r="G136" s="43">
        <v>14</v>
      </c>
      <c r="H136" s="43">
        <v>14</v>
      </c>
      <c r="I136" s="43">
        <v>92</v>
      </c>
      <c r="J136" s="43">
        <v>29</v>
      </c>
      <c r="K136" s="43">
        <v>19</v>
      </c>
      <c r="L136" s="43">
        <v>5504</v>
      </c>
      <c r="M136" s="53">
        <v>654</v>
      </c>
      <c r="N136">
        <f>G136*82/F136</f>
        <v>20.5</v>
      </c>
      <c r="O136">
        <f>H136*82/F136</f>
        <v>20.5</v>
      </c>
      <c r="P136">
        <f>I136*82/F136</f>
        <v>134.71428571428572</v>
      </c>
      <c r="Q136">
        <f>J136*82/F136</f>
        <v>42.464285714285715</v>
      </c>
      <c r="R136">
        <f>K136*82/F136</f>
        <v>27.821428571428573</v>
      </c>
      <c r="S136">
        <f>L136*82/F136</f>
        <v>8059.4285714285716</v>
      </c>
      <c r="U136" s="10">
        <f>SUM(V136:X136)</f>
        <v>7.2685872608661946</v>
      </c>
      <c r="V136">
        <f>N136/MAX(N:N)*OFF_C</f>
        <v>2.1853448275862069</v>
      </c>
      <c r="W136">
        <f>O136/MAX(O:O)*PUN_C</f>
        <v>0.14333333333333334</v>
      </c>
      <c r="X136">
        <f>SUM(Z136:AC136)</f>
        <v>4.9399090999466546</v>
      </c>
      <c r="Y136">
        <f>X136/DEF_C*10</f>
        <v>8.2331818332444247</v>
      </c>
      <c r="Z136">
        <f>(0.7*(HIT_F*DEF_C))+(P136/(MAX(P:P))*(0.3*(HIT_F*DEF_C)))</f>
        <v>1.2698619224641527</v>
      </c>
      <c r="AA136">
        <f>(0.7*(BkS_F*DEF_C))+(Q136/(MAX(Q:Q))*(0.3*(BkS_F*DEF_C)))</f>
        <v>0.73692226890756296</v>
      </c>
      <c r="AB136">
        <f>(0.7*(TkA_F*DEF_C))+(R136/(MAX(R:R))*(0.3*(TkA_F*DEF_C)))</f>
        <v>1.5447857142857142</v>
      </c>
      <c r="AC136">
        <f>(0.7*(SH_F*DEF_C))+(S136/(MAX(S:S))*(0.3*(SH_F*DEF_C)))</f>
        <v>1.3883391942892249</v>
      </c>
    </row>
    <row r="137" spans="1:29" x14ac:dyDescent="0.25">
      <c r="A137" s="9">
        <v>135</v>
      </c>
      <c r="B137" s="68" t="s">
        <v>655</v>
      </c>
      <c r="C137" s="42" t="s">
        <v>451</v>
      </c>
      <c r="D137" s="42" t="s">
        <v>273</v>
      </c>
      <c r="E137" s="42" t="s">
        <v>2</v>
      </c>
      <c r="F137" s="43">
        <v>72</v>
      </c>
      <c r="G137" s="43">
        <v>14</v>
      </c>
      <c r="H137" s="43">
        <v>47</v>
      </c>
      <c r="I137" s="43">
        <v>221</v>
      </c>
      <c r="J137" s="43">
        <v>36</v>
      </c>
      <c r="K137" s="43">
        <v>35</v>
      </c>
      <c r="L137" s="43">
        <v>6762</v>
      </c>
      <c r="M137" s="53">
        <v>935</v>
      </c>
      <c r="N137">
        <f>G137*82/F137</f>
        <v>15.944444444444445</v>
      </c>
      <c r="O137">
        <f>H137*82/F137</f>
        <v>53.527777777777779</v>
      </c>
      <c r="P137">
        <f>I137*82/F137</f>
        <v>251.69444444444446</v>
      </c>
      <c r="Q137">
        <f>J137*82/F137</f>
        <v>41</v>
      </c>
      <c r="R137">
        <f>K137*82/F137</f>
        <v>39.861111111111114</v>
      </c>
      <c r="S137">
        <f>L137*82/F137</f>
        <v>7701.166666666667</v>
      </c>
      <c r="U137" s="10">
        <f>SUM(V137:X137)</f>
        <v>7.2585210425260778</v>
      </c>
      <c r="V137">
        <f>N137/MAX(N:N)*OFF_C</f>
        <v>1.6997126436781611</v>
      </c>
      <c r="W137">
        <f>O137/MAX(O:O)*PUN_C</f>
        <v>0.37425925925925929</v>
      </c>
      <c r="X137">
        <f>SUM(Z137:AC137)</f>
        <v>5.1845491395886576</v>
      </c>
      <c r="Y137">
        <f>X137/DEF_C*10</f>
        <v>8.6409152326477621</v>
      </c>
      <c r="Z137">
        <f>(0.7*(HIT_F*DEF_C))+(P137/(MAX(P:P))*(0.3*(HIT_F*DEF_C)))</f>
        <v>1.4607806691449812</v>
      </c>
      <c r="AA137">
        <f>(0.7*(BkS_F*DEF_C))+(Q137/(MAX(Q:Q))*(0.3*(BkS_F*DEF_C)))</f>
        <v>0.73323529411764699</v>
      </c>
      <c r="AB137">
        <f>(0.7*(TkA_F*DEF_C))+(R137/(MAX(R:R))*(0.3*(TkA_F*DEF_C)))</f>
        <v>1.6134999999999999</v>
      </c>
      <c r="AC137">
        <f>(0.7*(SH_F*DEF_C))+(S137/(MAX(S:S))*(0.3*(SH_F*DEF_C)))</f>
        <v>1.3770331763260291</v>
      </c>
    </row>
    <row r="138" spans="1:29" x14ac:dyDescent="0.25">
      <c r="A138" s="9">
        <v>136</v>
      </c>
      <c r="B138" s="67" t="s">
        <v>681</v>
      </c>
      <c r="C138" s="40" t="s">
        <v>451</v>
      </c>
      <c r="D138" s="40" t="s">
        <v>273</v>
      </c>
      <c r="E138" s="40" t="s">
        <v>2</v>
      </c>
      <c r="F138" s="41">
        <v>57</v>
      </c>
      <c r="G138" s="41">
        <v>13</v>
      </c>
      <c r="H138" s="41">
        <v>18</v>
      </c>
      <c r="I138" s="41">
        <v>102</v>
      </c>
      <c r="J138" s="41">
        <v>33</v>
      </c>
      <c r="K138" s="41">
        <v>13</v>
      </c>
      <c r="L138" s="41">
        <v>9156</v>
      </c>
      <c r="M138" s="52">
        <v>778</v>
      </c>
      <c r="N138">
        <f>G138*82/F138</f>
        <v>18.701754385964911</v>
      </c>
      <c r="O138">
        <f>H138*82/F138</f>
        <v>25.894736842105264</v>
      </c>
      <c r="P138">
        <f>I138*82/F138</f>
        <v>146.73684210526315</v>
      </c>
      <c r="Q138">
        <f>J138*82/F138</f>
        <v>47.473684210526315</v>
      </c>
      <c r="R138">
        <f>K138*82/F138</f>
        <v>18.701754385964911</v>
      </c>
      <c r="S138">
        <f>L138*82/F138</f>
        <v>13171.78947368421</v>
      </c>
      <c r="U138" s="10">
        <f>SUM(V138:X138)</f>
        <v>7.2561313767473976</v>
      </c>
      <c r="V138">
        <f>N138/MAX(N:N)*OFF_C</f>
        <v>1.9936479128856623</v>
      </c>
      <c r="W138">
        <f>O138/MAX(O:O)*PUN_C</f>
        <v>0.18105263157894738</v>
      </c>
      <c r="X138">
        <f>SUM(Z138:AC138)</f>
        <v>5.0814308322827877</v>
      </c>
      <c r="Y138">
        <f>X138/DEF_C*10</f>
        <v>8.4690513871379789</v>
      </c>
      <c r="Z138">
        <f>(0.7*(HIT_F*DEF_C))+(P138/(MAX(P:P))*(0.3*(HIT_F*DEF_C)))</f>
        <v>1.2894834670318918</v>
      </c>
      <c r="AA138">
        <f>(0.7*(BkS_F*DEF_C))+(Q138/(MAX(Q:Q))*(0.3*(BkS_F*DEF_C)))</f>
        <v>0.74953560371517014</v>
      </c>
      <c r="AB138">
        <f>(0.7*(TkA_F*DEF_C))+(R138/(MAX(R:R))*(0.3*(TkA_F*DEF_C)))</f>
        <v>1.4927368421052631</v>
      </c>
      <c r="AC138">
        <f>(0.7*(SH_F*DEF_C))+(S138/(MAX(S:S))*(0.3*(SH_F*DEF_C)))</f>
        <v>1.5496749194304622</v>
      </c>
    </row>
    <row r="139" spans="1:29" x14ac:dyDescent="0.25">
      <c r="A139" s="9">
        <v>137</v>
      </c>
      <c r="B139" s="68" t="s">
        <v>785</v>
      </c>
      <c r="C139" s="42" t="s">
        <v>451</v>
      </c>
      <c r="D139" s="42" t="s">
        <v>273</v>
      </c>
      <c r="E139" s="42" t="s">
        <v>2</v>
      </c>
      <c r="F139" s="43">
        <v>26</v>
      </c>
      <c r="G139" s="43">
        <v>6</v>
      </c>
      <c r="H139" s="43">
        <v>6</v>
      </c>
      <c r="I139" s="43">
        <v>33</v>
      </c>
      <c r="J139" s="43">
        <v>13</v>
      </c>
      <c r="K139" s="43">
        <v>8</v>
      </c>
      <c r="L139" s="43">
        <v>4883</v>
      </c>
      <c r="M139" s="53">
        <v>454</v>
      </c>
      <c r="N139">
        <f>G139*82/F139</f>
        <v>18.923076923076923</v>
      </c>
      <c r="O139">
        <f>H139*82/F139</f>
        <v>18.923076923076923</v>
      </c>
      <c r="P139">
        <f>I139*82/F139</f>
        <v>104.07692307692308</v>
      </c>
      <c r="Q139">
        <f>J139*82/F139</f>
        <v>41</v>
      </c>
      <c r="R139">
        <f>K139*82/F139</f>
        <v>25.23076923076923</v>
      </c>
      <c r="S139">
        <f>L139*82/F139</f>
        <v>15400.23076923077</v>
      </c>
      <c r="U139" s="10">
        <f>SUM(V139:X139)</f>
        <v>7.2526442456327382</v>
      </c>
      <c r="V139">
        <f>N139/MAX(N:N)*OFF_C</f>
        <v>2.0172413793103448</v>
      </c>
      <c r="W139">
        <f>O139/MAX(O:O)*PUN_C</f>
        <v>0.13230769230769232</v>
      </c>
      <c r="X139">
        <f>SUM(Z139:AC139)</f>
        <v>5.103095174014701</v>
      </c>
      <c r="Y139">
        <f>X139/DEF_C*10</f>
        <v>8.5051586233578345</v>
      </c>
      <c r="Z139">
        <f>(0.7*(HIT_F*DEF_C))+(P139/(MAX(P:P))*(0.3*(HIT_F*DEF_C)))</f>
        <v>1.2198598798970544</v>
      </c>
      <c r="AA139">
        <f>(0.7*(BkS_F*DEF_C))+(Q139/(MAX(Q:Q))*(0.3*(BkS_F*DEF_C)))</f>
        <v>0.73323529411764699</v>
      </c>
      <c r="AB139">
        <f>(0.7*(TkA_F*DEF_C))+(R139/(MAX(R:R))*(0.3*(TkA_F*DEF_C)))</f>
        <v>1.5299999999999998</v>
      </c>
      <c r="AC139">
        <f>(0.7*(SH_F*DEF_C))+(S139/(MAX(S:S))*(0.3*(SH_F*DEF_C)))</f>
        <v>1.6199999999999999</v>
      </c>
    </row>
    <row r="140" spans="1:29" x14ac:dyDescent="0.25">
      <c r="A140" s="9">
        <v>138</v>
      </c>
      <c r="B140" s="68" t="s">
        <v>670</v>
      </c>
      <c r="C140" s="42" t="s">
        <v>451</v>
      </c>
      <c r="D140" s="42" t="s">
        <v>273</v>
      </c>
      <c r="E140" s="42" t="s">
        <v>2</v>
      </c>
      <c r="F140" s="43">
        <v>43</v>
      </c>
      <c r="G140" s="43">
        <v>13</v>
      </c>
      <c r="H140" s="43">
        <v>6</v>
      </c>
      <c r="I140" s="43">
        <v>16</v>
      </c>
      <c r="J140" s="43">
        <v>13</v>
      </c>
      <c r="K140" s="43">
        <v>19</v>
      </c>
      <c r="L140" s="43">
        <v>9</v>
      </c>
      <c r="M140" s="53">
        <v>439</v>
      </c>
      <c r="N140">
        <f>G140*82/F140</f>
        <v>24.790697674418606</v>
      </c>
      <c r="O140">
        <f>H140*82/F140</f>
        <v>11.44186046511628</v>
      </c>
      <c r="P140">
        <f>I140*82/F140</f>
        <v>30.511627906976745</v>
      </c>
      <c r="Q140">
        <f>J140*82/F140</f>
        <v>24.790697674418606</v>
      </c>
      <c r="R140">
        <f>K140*82/F140</f>
        <v>36.232558139534881</v>
      </c>
      <c r="S140">
        <f>L140*82/F140</f>
        <v>17.162790697674417</v>
      </c>
      <c r="U140" s="10">
        <f>SUM(V140:X140)</f>
        <v>7.24229307913801</v>
      </c>
      <c r="V140">
        <f>N140/MAX(N:N)*OFF_C</f>
        <v>2.6427425821972736</v>
      </c>
      <c r="W140">
        <f>O140/MAX(O:O)*PUN_C</f>
        <v>0.08</v>
      </c>
      <c r="X140">
        <f>SUM(Z140:AC140)</f>
        <v>4.5195504969407363</v>
      </c>
      <c r="Y140">
        <f>X140/DEF_C*10</f>
        <v>7.5325841615678932</v>
      </c>
      <c r="Z140">
        <f>(0.7*(HIT_F*DEF_C))+(P140/(MAX(P:P))*(0.3*(HIT_F*DEF_C)))</f>
        <v>1.0997968358260568</v>
      </c>
      <c r="AA140">
        <f>(0.7*(BkS_F*DEF_C))+(Q140/(MAX(Q:Q))*(0.3*(BkS_F*DEF_C)))</f>
        <v>0.69242134062927485</v>
      </c>
      <c r="AB140">
        <f>(0.7*(TkA_F*DEF_C))+(R140/(MAX(R:R))*(0.3*(TkA_F*DEF_C)))</f>
        <v>1.5927906976744184</v>
      </c>
      <c r="AC140">
        <f>(0.7*(SH_F*DEF_C))+(S140/(MAX(S:S))*(0.3*(SH_F*DEF_C)))</f>
        <v>1.1345416228109864</v>
      </c>
    </row>
    <row r="141" spans="1:29" x14ac:dyDescent="0.25">
      <c r="A141" s="9">
        <v>139</v>
      </c>
      <c r="B141" s="67" t="s">
        <v>317</v>
      </c>
      <c r="C141" s="40" t="s">
        <v>35</v>
      </c>
      <c r="D141" s="40" t="s">
        <v>273</v>
      </c>
      <c r="E141" s="40" t="s">
        <v>2</v>
      </c>
      <c r="F141" s="41">
        <v>58</v>
      </c>
      <c r="G141" s="41">
        <v>14</v>
      </c>
      <c r="H141" s="41">
        <v>20</v>
      </c>
      <c r="I141" s="41">
        <v>117</v>
      </c>
      <c r="J141" s="41">
        <v>24</v>
      </c>
      <c r="K141" s="41">
        <v>18</v>
      </c>
      <c r="L141" s="41">
        <v>4765</v>
      </c>
      <c r="M141" s="52">
        <v>783</v>
      </c>
      <c r="N141">
        <f>G141*82/F141</f>
        <v>19.793103448275861</v>
      </c>
      <c r="O141">
        <f>H141*82/F141</f>
        <v>28.275862068965516</v>
      </c>
      <c r="P141">
        <f>I141*82/F141</f>
        <v>165.41379310344828</v>
      </c>
      <c r="Q141">
        <f>J141*82/F141</f>
        <v>33.931034482758619</v>
      </c>
      <c r="R141">
        <f>K141*82/F141</f>
        <v>25.448275862068964</v>
      </c>
      <c r="S141">
        <f>L141*82/F141</f>
        <v>6736.7241379310344</v>
      </c>
      <c r="U141" s="10">
        <f>SUM(V141:X141)</f>
        <v>7.2209294618866444</v>
      </c>
      <c r="V141">
        <f>N141/MAX(N:N)*OFF_C</f>
        <v>2.1099881093935791</v>
      </c>
      <c r="W141">
        <f>O141/MAX(O:O)*PUN_C</f>
        <v>0.19770114942528735</v>
      </c>
      <c r="X141">
        <f>SUM(Z141:AC141)</f>
        <v>4.9132402030677786</v>
      </c>
      <c r="Y141">
        <f>X141/DEF_C*10</f>
        <v>8.1887336717796302</v>
      </c>
      <c r="Z141">
        <f>(0.7*(HIT_F*DEF_C))+(P141/(MAX(P:P))*(0.3*(HIT_F*DEF_C)))</f>
        <v>1.3199653890526855</v>
      </c>
      <c r="AA141">
        <f>(0.7*(BkS_F*DEF_C))+(Q141/(MAX(Q:Q))*(0.3*(BkS_F*DEF_C)))</f>
        <v>0.71543610547667336</v>
      </c>
      <c r="AB141">
        <f>(0.7*(TkA_F*DEF_C))+(R141/(MAX(R:R))*(0.3*(TkA_F*DEF_C)))</f>
        <v>1.5312413793103448</v>
      </c>
      <c r="AC141">
        <f>(0.7*(SH_F*DEF_C))+(S141/(MAX(S:S))*(0.3*(SH_F*DEF_C)))</f>
        <v>1.3465973292280748</v>
      </c>
    </row>
    <row r="142" spans="1:29" x14ac:dyDescent="0.25">
      <c r="A142" s="9">
        <v>140</v>
      </c>
      <c r="B142" s="67" t="s">
        <v>336</v>
      </c>
      <c r="C142" s="40" t="s">
        <v>35</v>
      </c>
      <c r="D142" s="40" t="s">
        <v>273</v>
      </c>
      <c r="E142" s="40" t="s">
        <v>2</v>
      </c>
      <c r="F142" s="41">
        <v>75</v>
      </c>
      <c r="G142" s="41">
        <v>23</v>
      </c>
      <c r="H142" s="41">
        <v>8</v>
      </c>
      <c r="I142" s="41">
        <v>29</v>
      </c>
      <c r="J142" s="41">
        <v>21</v>
      </c>
      <c r="K142" s="41">
        <v>25</v>
      </c>
      <c r="L142" s="41">
        <v>12</v>
      </c>
      <c r="M142" s="52">
        <v>1034</v>
      </c>
      <c r="N142">
        <f>G142*82/F142</f>
        <v>25.146666666666668</v>
      </c>
      <c r="O142">
        <f>H142*82/F142</f>
        <v>8.7466666666666661</v>
      </c>
      <c r="P142">
        <f>I142*82/F142</f>
        <v>31.706666666666667</v>
      </c>
      <c r="Q142">
        <f>J142*82/F142</f>
        <v>22.96</v>
      </c>
      <c r="R142">
        <f>K142*82/F142</f>
        <v>27.333333333333332</v>
      </c>
      <c r="S142">
        <f>L142*82/F142</f>
        <v>13.12</v>
      </c>
      <c r="U142" s="10">
        <f>SUM(V142:X142)</f>
        <v>7.2078182278786054</v>
      </c>
      <c r="V142">
        <f>N142/MAX(N:N)*OFF_C</f>
        <v>2.6806896551724142</v>
      </c>
      <c r="W142">
        <f>O142/MAX(O:O)*PUN_C</f>
        <v>6.1155555555555553E-2</v>
      </c>
      <c r="X142">
        <f>SUM(Z142:AC142)</f>
        <v>4.4659730171506355</v>
      </c>
      <c r="Y142">
        <f>X142/DEF_C*10</f>
        <v>7.4432883619177259</v>
      </c>
      <c r="Z142">
        <f>(0.7*(HIT_F*DEF_C))+(P142/(MAX(P:P))*(0.3*(HIT_F*DEF_C)))</f>
        <v>1.1017472118959106</v>
      </c>
      <c r="AA142">
        <f>(0.7*(BkS_F*DEF_C))+(Q142/(MAX(Q:Q))*(0.3*(BkS_F*DEF_C)))</f>
        <v>0.68781176470588223</v>
      </c>
      <c r="AB142">
        <f>(0.7*(TkA_F*DEF_C))+(R142/(MAX(R:R))*(0.3*(TkA_F*DEF_C)))</f>
        <v>1.5419999999999998</v>
      </c>
      <c r="AC142">
        <f>(0.7*(SH_F*DEF_C))+(S142/(MAX(S:S))*(0.3*(SH_F*DEF_C)))</f>
        <v>1.1344140405488428</v>
      </c>
    </row>
    <row r="143" spans="1:29" x14ac:dyDescent="0.25">
      <c r="A143" s="9">
        <v>141</v>
      </c>
      <c r="B143" s="68" t="s">
        <v>599</v>
      </c>
      <c r="C143" s="42" t="s">
        <v>451</v>
      </c>
      <c r="D143" s="42" t="s">
        <v>273</v>
      </c>
      <c r="E143" s="42" t="s">
        <v>2</v>
      </c>
      <c r="F143" s="43">
        <v>82</v>
      </c>
      <c r="G143" s="43">
        <v>19</v>
      </c>
      <c r="H143" s="43">
        <v>17</v>
      </c>
      <c r="I143" s="43">
        <v>72</v>
      </c>
      <c r="J143" s="43">
        <v>44</v>
      </c>
      <c r="K143" s="43">
        <v>49</v>
      </c>
      <c r="L143" s="43">
        <v>9797</v>
      </c>
      <c r="M143" s="53">
        <v>1104</v>
      </c>
      <c r="N143">
        <f>G143*82/F143</f>
        <v>19</v>
      </c>
      <c r="O143">
        <f>H143*82/F143</f>
        <v>17</v>
      </c>
      <c r="P143">
        <f>I143*82/F143</f>
        <v>72</v>
      </c>
      <c r="Q143">
        <f>J143*82/F143</f>
        <v>44</v>
      </c>
      <c r="R143">
        <f>K143*82/F143</f>
        <v>49</v>
      </c>
      <c r="S143">
        <f>L143*82/F143</f>
        <v>9797</v>
      </c>
      <c r="U143" s="10">
        <f>SUM(V143:X143)</f>
        <v>7.1614327748079463</v>
      </c>
      <c r="V143">
        <f>N143/MAX(N:N)*OFF_C</f>
        <v>2.0254415475189238</v>
      </c>
      <c r="W143">
        <f>O143/MAX(O:O)*PUN_C</f>
        <v>0.11886178861788618</v>
      </c>
      <c r="X143">
        <f>SUM(Z143:AC143)</f>
        <v>5.0171294386711365</v>
      </c>
      <c r="Y143">
        <f>X143/DEF_C*10</f>
        <v>8.3618823977852266</v>
      </c>
      <c r="Z143">
        <f>(0.7*(HIT_F*DEF_C))+(P143/(MAX(P:P))*(0.3*(HIT_F*DEF_C)))</f>
        <v>1.1675083869797804</v>
      </c>
      <c r="AA143">
        <f>(0.7*(BkS_F*DEF_C))+(Q143/(MAX(Q:Q))*(0.3*(BkS_F*DEF_C)))</f>
        <v>0.74078909612625532</v>
      </c>
      <c r="AB143">
        <f>(0.7*(TkA_F*DEF_C))+(R143/(MAX(R:R))*(0.3*(TkA_F*DEF_C)))</f>
        <v>1.6656585365853658</v>
      </c>
      <c r="AC143">
        <f>(0.7*(SH_F*DEF_C))+(S143/(MAX(S:S))*(0.3*(SH_F*DEF_C)))</f>
        <v>1.4431734189797354</v>
      </c>
    </row>
    <row r="144" spans="1:29" x14ac:dyDescent="0.25">
      <c r="A144" s="9">
        <v>142</v>
      </c>
      <c r="B144" s="68" t="s">
        <v>685</v>
      </c>
      <c r="C144" s="42" t="s">
        <v>451</v>
      </c>
      <c r="D144" s="42" t="s">
        <v>273</v>
      </c>
      <c r="E144" s="42" t="s">
        <v>2</v>
      </c>
      <c r="F144" s="43">
        <v>47</v>
      </c>
      <c r="G144" s="43">
        <v>12</v>
      </c>
      <c r="H144" s="43">
        <v>6</v>
      </c>
      <c r="I144" s="43">
        <v>93</v>
      </c>
      <c r="J144" s="43">
        <v>27</v>
      </c>
      <c r="K144" s="43">
        <v>11</v>
      </c>
      <c r="L144" s="43">
        <v>2295</v>
      </c>
      <c r="M144" s="53">
        <v>629</v>
      </c>
      <c r="N144">
        <f>G144*82/F144</f>
        <v>20.936170212765958</v>
      </c>
      <c r="O144">
        <f>H144*82/F144</f>
        <v>10.468085106382979</v>
      </c>
      <c r="P144">
        <f>I144*82/F144</f>
        <v>162.25531914893617</v>
      </c>
      <c r="Q144">
        <f>J144*82/F144</f>
        <v>47.106382978723403</v>
      </c>
      <c r="R144">
        <f>K144*82/F144</f>
        <v>19.191489361702128</v>
      </c>
      <c r="S144">
        <f>L144*82/F144</f>
        <v>4004.0425531914893</v>
      </c>
      <c r="U144" s="10">
        <f>SUM(V144:X144)</f>
        <v>7.1243457102815242</v>
      </c>
      <c r="V144">
        <f>N144/MAX(N:N)*OFF_C</f>
        <v>2.2318415260454882</v>
      </c>
      <c r="W144">
        <f>O144/MAX(O:O)*PUN_C</f>
        <v>7.3191489361702139E-2</v>
      </c>
      <c r="X144">
        <f>SUM(Z144:AC144)</f>
        <v>4.8193126948743341</v>
      </c>
      <c r="Y144">
        <f>X144/DEF_C*10</f>
        <v>8.0321878247905563</v>
      </c>
      <c r="Z144">
        <f>(0.7*(HIT_F*DEF_C))+(P144/(MAX(P:P))*(0.3*(HIT_F*DEF_C)))</f>
        <v>1.3148105671122359</v>
      </c>
      <c r="AA144">
        <f>(0.7*(BkS_F*DEF_C))+(Q144/(MAX(Q:Q))*(0.3*(BkS_F*DEF_C)))</f>
        <v>0.74861076345431776</v>
      </c>
      <c r="AB144">
        <f>(0.7*(TkA_F*DEF_C))+(R144/(MAX(R:R))*(0.3*(TkA_F*DEF_C)))</f>
        <v>1.4955319148936168</v>
      </c>
      <c r="AC144">
        <f>(0.7*(SH_F*DEF_C))+(S144/(MAX(S:S))*(0.3*(SH_F*DEF_C)))</f>
        <v>1.2603594494141637</v>
      </c>
    </row>
    <row r="145" spans="1:29" x14ac:dyDescent="0.25">
      <c r="A145" s="9">
        <v>143</v>
      </c>
      <c r="B145" s="67" t="s">
        <v>748</v>
      </c>
      <c r="C145" s="40" t="s">
        <v>451</v>
      </c>
      <c r="D145" s="40" t="s">
        <v>273</v>
      </c>
      <c r="E145" s="40" t="s">
        <v>2</v>
      </c>
      <c r="F145" s="41">
        <v>27</v>
      </c>
      <c r="G145" s="41">
        <v>8</v>
      </c>
      <c r="H145" s="41">
        <v>4</v>
      </c>
      <c r="I145" s="41">
        <v>10</v>
      </c>
      <c r="J145" s="41">
        <v>11</v>
      </c>
      <c r="K145" s="41">
        <v>5</v>
      </c>
      <c r="L145" s="41">
        <v>130</v>
      </c>
      <c r="M145" s="52">
        <v>306</v>
      </c>
      <c r="N145">
        <f>G145*82/F145</f>
        <v>24.296296296296298</v>
      </c>
      <c r="O145">
        <f>H145*82/F145</f>
        <v>12.148148148148149</v>
      </c>
      <c r="P145">
        <f>I145*82/F145</f>
        <v>30.37037037037037</v>
      </c>
      <c r="Q145">
        <f>J145*82/F145</f>
        <v>33.407407407407405</v>
      </c>
      <c r="R145">
        <f>K145*82/F145</f>
        <v>15.185185185185185</v>
      </c>
      <c r="S145">
        <f>L145*82/F145</f>
        <v>394.81481481481484</v>
      </c>
      <c r="U145" s="10">
        <f>SUM(V145:X145)</f>
        <v>7.1077867479792713</v>
      </c>
      <c r="V145">
        <f>N145/MAX(N:N)*OFF_C</f>
        <v>2.5900383141762453</v>
      </c>
      <c r="W145">
        <f>O145/MAX(O:O)*PUN_C</f>
        <v>8.4938271604938276E-2</v>
      </c>
      <c r="X145">
        <f>SUM(Z145:AC145)</f>
        <v>4.4328101621980878</v>
      </c>
      <c r="Y145">
        <f>X145/DEF_C*10</f>
        <v>7.3880169369968129</v>
      </c>
      <c r="Z145">
        <f>(0.7*(HIT_F*DEF_C))+(P145/(MAX(P:P))*(0.3*(HIT_F*DEF_C)))</f>
        <v>1.0995662949194547</v>
      </c>
      <c r="AA145">
        <f>(0.7*(BkS_F*DEF_C))+(Q145/(MAX(Q:Q))*(0.3*(BkS_F*DEF_C)))</f>
        <v>0.71411764705882341</v>
      </c>
      <c r="AB145">
        <f>(0.7*(TkA_F*DEF_C))+(R145/(MAX(R:R))*(0.3*(TkA_F*DEF_C)))</f>
        <v>1.4726666666666666</v>
      </c>
      <c r="AC145">
        <f>(0.7*(SH_F*DEF_C))+(S145/(MAX(S:S))*(0.3*(SH_F*DEF_C)))</f>
        <v>1.1464595535531434</v>
      </c>
    </row>
    <row r="146" spans="1:29" x14ac:dyDescent="0.25">
      <c r="A146" s="9">
        <v>144</v>
      </c>
      <c r="B146" s="68" t="s">
        <v>719</v>
      </c>
      <c r="C146" s="42" t="s">
        <v>451</v>
      </c>
      <c r="D146" s="42" t="s">
        <v>273</v>
      </c>
      <c r="E146" s="42" t="s">
        <v>2</v>
      </c>
      <c r="F146" s="43">
        <v>39</v>
      </c>
      <c r="G146" s="43">
        <v>10</v>
      </c>
      <c r="H146" s="43">
        <v>4</v>
      </c>
      <c r="I146" s="43">
        <v>33</v>
      </c>
      <c r="J146" s="43">
        <v>21</v>
      </c>
      <c r="K146" s="43">
        <v>12</v>
      </c>
      <c r="L146" s="43">
        <v>2916</v>
      </c>
      <c r="M146" s="53">
        <v>410</v>
      </c>
      <c r="N146">
        <f>G146*82/F146</f>
        <v>21.025641025641026</v>
      </c>
      <c r="O146">
        <f>H146*82/F146</f>
        <v>8.4102564102564106</v>
      </c>
      <c r="P146">
        <f>I146*82/F146</f>
        <v>69.384615384615387</v>
      </c>
      <c r="Q146">
        <f>J146*82/F146</f>
        <v>44.153846153846153</v>
      </c>
      <c r="R146">
        <f>K146*82/F146</f>
        <v>25.23076923076923</v>
      </c>
      <c r="S146">
        <f>L146*82/F146</f>
        <v>6131.0769230769229</v>
      </c>
      <c r="U146" s="10">
        <f>SUM(V146:X146)</f>
        <v>7.0620834530694481</v>
      </c>
      <c r="V146">
        <f>N146/MAX(N:N)*OFF_C</f>
        <v>2.2413793103448278</v>
      </c>
      <c r="W146">
        <f>O146/MAX(O:O)*PUN_C</f>
        <v>5.8803418803418807E-2</v>
      </c>
      <c r="X146">
        <f>SUM(Z146:AC146)</f>
        <v>4.7619007239212019</v>
      </c>
      <c r="Y146">
        <f>X146/DEF_C*10</f>
        <v>7.9365012065353371</v>
      </c>
      <c r="Z146">
        <f>(0.7*(HIT_F*DEF_C))+(P146/(MAX(P:P))*(0.3*(HIT_F*DEF_C)))</f>
        <v>1.1632399199313697</v>
      </c>
      <c r="AA146">
        <f>(0.7*(BkS_F*DEF_C))+(Q146/(MAX(Q:Q))*(0.3*(BkS_F*DEF_C)))</f>
        <v>0.74117647058823521</v>
      </c>
      <c r="AB146">
        <f>(0.7*(TkA_F*DEF_C))+(R146/(MAX(R:R))*(0.3*(TkA_F*DEF_C)))</f>
        <v>1.5299999999999998</v>
      </c>
      <c r="AC146">
        <f>(0.7*(SH_F*DEF_C))+(S146/(MAX(S:S))*(0.3*(SH_F*DEF_C)))</f>
        <v>1.3274843334015973</v>
      </c>
    </row>
    <row r="147" spans="1:29" x14ac:dyDescent="0.25">
      <c r="A147" s="9">
        <v>145</v>
      </c>
      <c r="B147" s="68" t="s">
        <v>657</v>
      </c>
      <c r="C147" s="42" t="s">
        <v>451</v>
      </c>
      <c r="D147" s="42" t="s">
        <v>273</v>
      </c>
      <c r="E147" s="42" t="s">
        <v>2</v>
      </c>
      <c r="F147" s="43">
        <v>73</v>
      </c>
      <c r="G147" s="43">
        <v>14</v>
      </c>
      <c r="H147" s="43">
        <v>37</v>
      </c>
      <c r="I147" s="43">
        <v>112</v>
      </c>
      <c r="J147" s="43">
        <v>44</v>
      </c>
      <c r="K147" s="43">
        <v>29</v>
      </c>
      <c r="L147" s="43">
        <v>10308</v>
      </c>
      <c r="M147" s="53">
        <v>1043</v>
      </c>
      <c r="N147">
        <f>G147*82/F147</f>
        <v>15.726027397260275</v>
      </c>
      <c r="O147">
        <f>H147*82/F147</f>
        <v>41.561643835616437</v>
      </c>
      <c r="P147">
        <f>I147*82/F147</f>
        <v>125.8082191780822</v>
      </c>
      <c r="Q147">
        <f>J147*82/F147</f>
        <v>49.424657534246577</v>
      </c>
      <c r="R147">
        <f>K147*82/F147</f>
        <v>32.575342465753423</v>
      </c>
      <c r="S147">
        <f>L147*82/F147</f>
        <v>11578.849315068494</v>
      </c>
      <c r="U147" s="10">
        <f>SUM(V147:X147)</f>
        <v>7.0481199931967451</v>
      </c>
      <c r="V147">
        <f>N147/MAX(N:N)*OFF_C</f>
        <v>1.6764289088332547</v>
      </c>
      <c r="W147">
        <f>O147/MAX(O:O)*PUN_C</f>
        <v>0.29059360730593609</v>
      </c>
      <c r="X147">
        <f>SUM(Z147:AC147)</f>
        <v>5.0810974770575541</v>
      </c>
      <c r="Y147">
        <f>X147/DEF_C*10</f>
        <v>8.4684957950959241</v>
      </c>
      <c r="Z147">
        <f>(0.7*(HIT_F*DEF_C))+(P147/(MAX(P:P))*(0.3*(HIT_F*DEF_C)))</f>
        <v>1.2553266792279878</v>
      </c>
      <c r="AA147">
        <f>(0.7*(BkS_F*DEF_C))+(Q147/(MAX(Q:Q))*(0.3*(BkS_F*DEF_C)))</f>
        <v>0.75444802578565662</v>
      </c>
      <c r="AB147">
        <f>(0.7*(TkA_F*DEF_C))+(R147/(MAX(R:R))*(0.3*(TkA_F*DEF_C)))</f>
        <v>1.571917808219178</v>
      </c>
      <c r="AC147">
        <f>(0.7*(SH_F*DEF_C))+(S147/(MAX(S:S))*(0.3*(SH_F*DEF_C)))</f>
        <v>1.4994049638247315</v>
      </c>
    </row>
    <row r="148" spans="1:29" x14ac:dyDescent="0.25">
      <c r="A148" s="9">
        <v>146</v>
      </c>
      <c r="B148" s="68" t="s">
        <v>702</v>
      </c>
      <c r="C148" s="42" t="s">
        <v>451</v>
      </c>
      <c r="D148" s="42" t="s">
        <v>273</v>
      </c>
      <c r="E148" s="42" t="s">
        <v>2</v>
      </c>
      <c r="F148" s="43">
        <v>41</v>
      </c>
      <c r="G148" s="43">
        <v>11</v>
      </c>
      <c r="H148" s="43">
        <v>8</v>
      </c>
      <c r="I148" s="43">
        <v>30</v>
      </c>
      <c r="J148" s="43">
        <v>18</v>
      </c>
      <c r="K148" s="43">
        <v>14</v>
      </c>
      <c r="L148" s="43">
        <v>89</v>
      </c>
      <c r="M148" s="53">
        <v>437</v>
      </c>
      <c r="N148">
        <f>G148*82/F148</f>
        <v>22</v>
      </c>
      <c r="O148">
        <f>H148*82/F148</f>
        <v>16</v>
      </c>
      <c r="P148">
        <f>I148*82/F148</f>
        <v>60</v>
      </c>
      <c r="Q148">
        <f>J148*82/F148</f>
        <v>36</v>
      </c>
      <c r="R148">
        <f>K148*82/F148</f>
        <v>28</v>
      </c>
      <c r="S148">
        <f>L148*82/F148</f>
        <v>178</v>
      </c>
      <c r="U148" s="10">
        <f>SUM(V148:X148)</f>
        <v>7.011109502743043</v>
      </c>
      <c r="V148">
        <f>N148/MAX(N:N)*OFF_C</f>
        <v>2.3452481076534903</v>
      </c>
      <c r="W148">
        <f>O148/MAX(O:O)*PUN_C</f>
        <v>0.111869918699187</v>
      </c>
      <c r="X148">
        <f>SUM(Z148:AC148)</f>
        <v>4.5539914763903653</v>
      </c>
      <c r="Y148">
        <f>X148/DEF_C*10</f>
        <v>7.5899857939839421</v>
      </c>
      <c r="Z148">
        <f>(0.7*(HIT_F*DEF_C))+(P148/(MAX(P:P))*(0.3*(HIT_F*DEF_C)))</f>
        <v>1.1479236558164836</v>
      </c>
      <c r="AA148">
        <f>(0.7*(BkS_F*DEF_C))+(Q148/(MAX(Q:Q))*(0.3*(BkS_F*DEF_C)))</f>
        <v>0.72064562410329969</v>
      </c>
      <c r="AB148">
        <f>(0.7*(TkA_F*DEF_C))+(R148/(MAX(R:R))*(0.3*(TkA_F*DEF_C)))</f>
        <v>1.5458048780487803</v>
      </c>
      <c r="AC148">
        <f>(0.7*(SH_F*DEF_C))+(S148/(MAX(S:S))*(0.3*(SH_F*DEF_C)))</f>
        <v>1.1396173184218017</v>
      </c>
    </row>
    <row r="149" spans="1:29" x14ac:dyDescent="0.25">
      <c r="A149" s="9">
        <v>147</v>
      </c>
      <c r="B149" s="68" t="s">
        <v>646</v>
      </c>
      <c r="C149" s="42" t="s">
        <v>451</v>
      </c>
      <c r="D149" s="42" t="s">
        <v>273</v>
      </c>
      <c r="E149" s="42" t="s">
        <v>2</v>
      </c>
      <c r="F149" s="43">
        <v>72</v>
      </c>
      <c r="G149" s="43">
        <v>15</v>
      </c>
      <c r="H149" s="43">
        <v>30</v>
      </c>
      <c r="I149" s="43">
        <v>40</v>
      </c>
      <c r="J149" s="43">
        <v>48</v>
      </c>
      <c r="K149" s="43">
        <v>32</v>
      </c>
      <c r="L149" s="43">
        <v>8148</v>
      </c>
      <c r="M149" s="53">
        <v>795</v>
      </c>
      <c r="N149">
        <f>G149*82/F149</f>
        <v>17.083333333333332</v>
      </c>
      <c r="O149">
        <f>H149*82/F149</f>
        <v>34.166666666666664</v>
      </c>
      <c r="P149">
        <f>I149*82/F149</f>
        <v>45.555555555555557</v>
      </c>
      <c r="Q149">
        <f>J149*82/F149</f>
        <v>54.666666666666664</v>
      </c>
      <c r="R149">
        <f>K149*82/F149</f>
        <v>36.444444444444443</v>
      </c>
      <c r="S149">
        <f>L149*82/F149</f>
        <v>9279.6666666666661</v>
      </c>
      <c r="U149" s="10">
        <f>SUM(V149:X149)</f>
        <v>6.972853509605466</v>
      </c>
      <c r="V149">
        <f>N149/MAX(N:N)*OFF_C</f>
        <v>1.8211206896551722</v>
      </c>
      <c r="W149">
        <f>O149/MAX(O:O)*PUN_C</f>
        <v>0.23888888888888887</v>
      </c>
      <c r="X149">
        <f>SUM(Z149:AC149)</f>
        <v>4.9128439310614045</v>
      </c>
      <c r="Y149">
        <f>X149/DEF_C*10</f>
        <v>8.1880732184356741</v>
      </c>
      <c r="Z149">
        <f>(0.7*(HIT_F*DEF_C))+(P149/(MAX(P:P))*(0.3*(HIT_F*DEF_C)))</f>
        <v>1.124349442379182</v>
      </c>
      <c r="AA149">
        <f>(0.7*(BkS_F*DEF_C))+(Q149/(MAX(Q:Q))*(0.3*(BkS_F*DEF_C)))</f>
        <v>0.76764705882352924</v>
      </c>
      <c r="AB149">
        <f>(0.7*(TkA_F*DEF_C))+(R149/(MAX(R:R))*(0.3*(TkA_F*DEF_C)))</f>
        <v>1.5939999999999999</v>
      </c>
      <c r="AC149">
        <f>(0.7*(SH_F*DEF_C))+(S149/(MAX(S:S))*(0.3*(SH_F*DEF_C)))</f>
        <v>1.4268474298586933</v>
      </c>
    </row>
    <row r="150" spans="1:29" x14ac:dyDescent="0.25">
      <c r="A150" s="9">
        <v>148</v>
      </c>
      <c r="B150" s="67" t="s">
        <v>720</v>
      </c>
      <c r="C150" s="40" t="s">
        <v>451</v>
      </c>
      <c r="D150" s="40" t="s">
        <v>273</v>
      </c>
      <c r="E150" s="40" t="s">
        <v>2</v>
      </c>
      <c r="F150" s="41">
        <v>36</v>
      </c>
      <c r="G150" s="41">
        <v>10</v>
      </c>
      <c r="H150" s="41">
        <v>4</v>
      </c>
      <c r="I150" s="41">
        <v>28</v>
      </c>
      <c r="J150" s="41">
        <v>12</v>
      </c>
      <c r="K150" s="41">
        <v>4</v>
      </c>
      <c r="L150" s="41">
        <v>531</v>
      </c>
      <c r="M150" s="52">
        <v>295</v>
      </c>
      <c r="N150">
        <f>G150*82/F150</f>
        <v>22.777777777777779</v>
      </c>
      <c r="O150">
        <f>H150*82/F150</f>
        <v>9.1111111111111107</v>
      </c>
      <c r="P150">
        <f>I150*82/F150</f>
        <v>63.777777777777779</v>
      </c>
      <c r="Q150">
        <f>J150*82/F150</f>
        <v>27.333333333333332</v>
      </c>
      <c r="R150">
        <f>K150*82/F150</f>
        <v>9.1111111111111107</v>
      </c>
      <c r="S150">
        <f>L150*82/F150</f>
        <v>1209.5</v>
      </c>
      <c r="U150" s="10">
        <f>SUM(V150:X150)</f>
        <v>6.954946735083011</v>
      </c>
      <c r="V150">
        <f>N150/MAX(N:N)*OFF_C</f>
        <v>2.4281609195402303</v>
      </c>
      <c r="W150">
        <f>O150/MAX(O:O)*PUN_C</f>
        <v>6.3703703703703707E-2</v>
      </c>
      <c r="X150">
        <f>SUM(Z150:AC150)</f>
        <v>4.4630821118390767</v>
      </c>
      <c r="Y150">
        <f>X150/DEF_C*10</f>
        <v>7.4384701863984617</v>
      </c>
      <c r="Z150">
        <f>(0.7*(HIT_F*DEF_C))+(P150/(MAX(P:P))*(0.3*(HIT_F*DEF_C)))</f>
        <v>1.1540892193308547</v>
      </c>
      <c r="AA150">
        <f>(0.7*(BkS_F*DEF_C))+(Q150/(MAX(Q:Q))*(0.3*(BkS_F*DEF_C)))</f>
        <v>0.69882352941176462</v>
      </c>
      <c r="AB150">
        <f>(0.7*(TkA_F*DEF_C))+(R150/(MAX(R:R))*(0.3*(TkA_F*DEF_C)))</f>
        <v>1.4379999999999999</v>
      </c>
      <c r="AC150">
        <f>(0.7*(SH_F*DEF_C))+(S150/(MAX(S:S))*(0.3*(SH_F*DEF_C)))</f>
        <v>1.1721693630964569</v>
      </c>
    </row>
    <row r="151" spans="1:29" x14ac:dyDescent="0.25">
      <c r="A151" s="9">
        <v>149</v>
      </c>
      <c r="B151" s="68" t="s">
        <v>806</v>
      </c>
      <c r="C151" s="42" t="s">
        <v>451</v>
      </c>
      <c r="D151" s="42" t="s">
        <v>273</v>
      </c>
      <c r="E151" s="42" t="s">
        <v>2</v>
      </c>
      <c r="F151" s="43">
        <v>21</v>
      </c>
      <c r="G151" s="43">
        <v>5</v>
      </c>
      <c r="H151" s="43">
        <v>2</v>
      </c>
      <c r="I151" s="43">
        <v>19</v>
      </c>
      <c r="J151" s="43">
        <v>9</v>
      </c>
      <c r="K151" s="43">
        <v>4</v>
      </c>
      <c r="L151" s="43">
        <v>2505</v>
      </c>
      <c r="M151" s="53">
        <v>253</v>
      </c>
      <c r="N151">
        <f>G151*82/F151</f>
        <v>19.523809523809526</v>
      </c>
      <c r="O151">
        <f>H151*82/F151</f>
        <v>7.8095238095238093</v>
      </c>
      <c r="P151">
        <f>I151*82/F151</f>
        <v>74.19047619047619</v>
      </c>
      <c r="Q151">
        <f>J151*82/F151</f>
        <v>35.142857142857146</v>
      </c>
      <c r="R151">
        <f>K151*82/F151</f>
        <v>15.619047619047619</v>
      </c>
      <c r="S151">
        <f>L151*82/F151</f>
        <v>9781.4285714285706</v>
      </c>
      <c r="U151" s="10">
        <f>SUM(V151:X151)</f>
        <v>6.9432796087951676</v>
      </c>
      <c r="V151">
        <f>N151/MAX(N:N)*OFF_C</f>
        <v>2.0812807881773403</v>
      </c>
      <c r="W151">
        <f>O151/MAX(O:O)*PUN_C</f>
        <v>5.4603174603174605E-2</v>
      </c>
      <c r="X151">
        <f>SUM(Z151:AC151)</f>
        <v>4.807395646014653</v>
      </c>
      <c r="Y151">
        <f>X151/DEF_C*10</f>
        <v>8.0123260766910889</v>
      </c>
      <c r="Z151">
        <f>(0.7*(HIT_F*DEF_C))+(P151/(MAX(P:P))*(0.3*(HIT_F*DEF_C)))</f>
        <v>1.1710833775889535</v>
      </c>
      <c r="AA151">
        <f>(0.7*(BkS_F*DEF_C))+(Q151/(MAX(Q:Q))*(0.3*(BkS_F*DEF_C)))</f>
        <v>0.71848739495798308</v>
      </c>
      <c r="AB151">
        <f>(0.7*(TkA_F*DEF_C))+(R151/(MAX(R:R))*(0.3*(TkA_F*DEF_C)))</f>
        <v>1.4751428571428571</v>
      </c>
      <c r="AC151">
        <f>(0.7*(SH_F*DEF_C))+(S151/(MAX(S:S))*(0.3*(SH_F*DEF_C)))</f>
        <v>1.4426820163248588</v>
      </c>
    </row>
    <row r="152" spans="1:29" x14ac:dyDescent="0.25">
      <c r="A152" s="9">
        <v>150</v>
      </c>
      <c r="B152" s="68" t="s">
        <v>684</v>
      </c>
      <c r="C152" s="42" t="s">
        <v>451</v>
      </c>
      <c r="D152" s="42" t="s">
        <v>273</v>
      </c>
      <c r="E152" s="42" t="s">
        <v>2</v>
      </c>
      <c r="F152" s="43">
        <v>65</v>
      </c>
      <c r="G152" s="43">
        <v>13</v>
      </c>
      <c r="H152" s="43">
        <v>18</v>
      </c>
      <c r="I152" s="43">
        <v>58</v>
      </c>
      <c r="J152" s="43">
        <v>55</v>
      </c>
      <c r="K152" s="43">
        <v>30</v>
      </c>
      <c r="L152" s="43">
        <v>6190</v>
      </c>
      <c r="M152" s="53">
        <v>738</v>
      </c>
      <c r="N152">
        <f>G152*82/F152</f>
        <v>16.399999999999999</v>
      </c>
      <c r="O152">
        <f>H152*82/F152</f>
        <v>22.707692307692309</v>
      </c>
      <c r="P152">
        <f>I152*82/F152</f>
        <v>73.169230769230765</v>
      </c>
      <c r="Q152">
        <f>J152*82/F152</f>
        <v>69.384615384615387</v>
      </c>
      <c r="R152">
        <f>K152*82/F152</f>
        <v>37.846153846153847</v>
      </c>
      <c r="S152">
        <f>L152*82/F152</f>
        <v>7808.9230769230771</v>
      </c>
      <c r="U152" s="10">
        <f>SUM(V152:X152)</f>
        <v>6.8636013677718637</v>
      </c>
      <c r="V152">
        <f>N152/MAX(N:N)*OFF_C</f>
        <v>1.7482758620689653</v>
      </c>
      <c r="W152">
        <f>O152/MAX(O:O)*PUN_C</f>
        <v>0.15876923076923077</v>
      </c>
      <c r="X152">
        <f>SUM(Z152:AC152)</f>
        <v>4.9565562749336678</v>
      </c>
      <c r="Y152">
        <f>X152/DEF_C*10</f>
        <v>8.2609271248894469</v>
      </c>
      <c r="Z152">
        <f>(0.7*(HIT_F*DEF_C))+(P152/(MAX(P:P))*(0.3*(HIT_F*DEF_C)))</f>
        <v>1.169416642836717</v>
      </c>
      <c r="AA152">
        <f>(0.7*(BkS_F*DEF_C))+(Q152/(MAX(Q:Q))*(0.3*(BkS_F*DEF_C)))</f>
        <v>0.80470588235294105</v>
      </c>
      <c r="AB152">
        <f>(0.7*(TkA_F*DEF_C))+(R152/(MAX(R:R))*(0.3*(TkA_F*DEF_C)))</f>
        <v>1.6019999999999999</v>
      </c>
      <c r="AC152">
        <f>(0.7*(SH_F*DEF_C))+(S152/(MAX(S:S))*(0.3*(SH_F*DEF_C)))</f>
        <v>1.3804337497440098</v>
      </c>
    </row>
    <row r="153" spans="1:29" x14ac:dyDescent="0.25">
      <c r="A153" s="9">
        <v>151</v>
      </c>
      <c r="B153" s="67" t="s">
        <v>671</v>
      </c>
      <c r="C153" s="40" t="s">
        <v>451</v>
      </c>
      <c r="D153" s="40" t="s">
        <v>273</v>
      </c>
      <c r="E153" s="40" t="s">
        <v>2</v>
      </c>
      <c r="F153" s="41">
        <v>53</v>
      </c>
      <c r="G153" s="41">
        <v>13</v>
      </c>
      <c r="H153" s="41">
        <v>10</v>
      </c>
      <c r="I153" s="41">
        <v>32</v>
      </c>
      <c r="J153" s="41">
        <v>20</v>
      </c>
      <c r="K153" s="41">
        <v>27</v>
      </c>
      <c r="L153" s="41">
        <v>56</v>
      </c>
      <c r="M153" s="52">
        <v>530</v>
      </c>
      <c r="N153">
        <f>G153*82/F153</f>
        <v>20.113207547169811</v>
      </c>
      <c r="O153">
        <f>H153*82/F153</f>
        <v>15.471698113207546</v>
      </c>
      <c r="P153">
        <f>I153*82/F153</f>
        <v>49.509433962264154</v>
      </c>
      <c r="Q153">
        <f>J153*82/F153</f>
        <v>30.943396226415093</v>
      </c>
      <c r="R153">
        <f>K153*82/F153</f>
        <v>41.773584905660378</v>
      </c>
      <c r="S153">
        <f>L153*82/F153</f>
        <v>86.64150943396227</v>
      </c>
      <c r="U153" s="10">
        <f>SUM(V153:X153)</f>
        <v>6.852153173691657</v>
      </c>
      <c r="V153">
        <f>N153/MAX(N:N)*OFF_C</f>
        <v>2.1441119063109952</v>
      </c>
      <c r="W153">
        <f>O153/MAX(O:O)*PUN_C</f>
        <v>0.10817610062893082</v>
      </c>
      <c r="X153">
        <f>SUM(Z153:AC153)</f>
        <v>4.599865166751731</v>
      </c>
      <c r="Y153">
        <f>X153/DEF_C*10</f>
        <v>7.6664419445862189</v>
      </c>
      <c r="Z153">
        <f>(0.7*(HIT_F*DEF_C))+(P153/(MAX(P:P))*(0.3*(HIT_F*DEF_C)))</f>
        <v>1.130802412849828</v>
      </c>
      <c r="AA153">
        <f>(0.7*(BkS_F*DEF_C))+(Q153/(MAX(Q:Q))*(0.3*(BkS_F*DEF_C)))</f>
        <v>0.70791342952275238</v>
      </c>
      <c r="AB153">
        <f>(0.7*(TkA_F*DEF_C))+(R153/(MAX(R:R))*(0.3*(TkA_F*DEF_C)))</f>
        <v>1.6244150943396225</v>
      </c>
      <c r="AC153">
        <f>(0.7*(SH_F*DEF_C))+(S153/(MAX(S:S))*(0.3*(SH_F*DEF_C)))</f>
        <v>1.1367342300395287</v>
      </c>
    </row>
    <row r="154" spans="1:29" x14ac:dyDescent="0.25">
      <c r="A154" s="9">
        <v>152</v>
      </c>
      <c r="B154" s="67" t="s">
        <v>626</v>
      </c>
      <c r="C154" s="40" t="s">
        <v>451</v>
      </c>
      <c r="D154" s="40" t="s">
        <v>273</v>
      </c>
      <c r="E154" s="40" t="s">
        <v>2</v>
      </c>
      <c r="F154" s="41">
        <v>78</v>
      </c>
      <c r="G154" s="41">
        <v>17</v>
      </c>
      <c r="H154" s="41">
        <v>22</v>
      </c>
      <c r="I154" s="41">
        <v>68</v>
      </c>
      <c r="J154" s="41">
        <v>32</v>
      </c>
      <c r="K154" s="41">
        <v>22</v>
      </c>
      <c r="L154" s="41">
        <v>6414</v>
      </c>
      <c r="M154" s="52">
        <v>982</v>
      </c>
      <c r="N154">
        <f>G154*82/F154</f>
        <v>17.871794871794872</v>
      </c>
      <c r="O154">
        <f>H154*82/F154</f>
        <v>23.128205128205128</v>
      </c>
      <c r="P154">
        <f>I154*82/F154</f>
        <v>71.487179487179489</v>
      </c>
      <c r="Q154">
        <f>J154*82/F154</f>
        <v>33.641025641025642</v>
      </c>
      <c r="R154">
        <f>K154*82/F154</f>
        <v>23.128205128205128</v>
      </c>
      <c r="S154">
        <f>L154*82/F154</f>
        <v>6742.9230769230771</v>
      </c>
      <c r="U154" s="10">
        <f>SUM(V154:X154)</f>
        <v>6.8130520856625303</v>
      </c>
      <c r="V154">
        <f>N154/MAX(N:N)*OFF_C</f>
        <v>1.9051724137931036</v>
      </c>
      <c r="W154">
        <f>O154/MAX(O:O)*PUN_C</f>
        <v>0.16170940170940171</v>
      </c>
      <c r="X154">
        <f>SUM(Z154:AC154)</f>
        <v>4.7461702701600252</v>
      </c>
      <c r="Y154">
        <f>X154/DEF_C*10</f>
        <v>7.9102837836000415</v>
      </c>
      <c r="Z154">
        <f>(0.7*(HIT_F*DEF_C))+(P154/(MAX(P:P))*(0.3*(HIT_F*DEF_C)))</f>
        <v>1.1666714326565626</v>
      </c>
      <c r="AA154">
        <f>(0.7*(BkS_F*DEF_C))+(Q154/(MAX(Q:Q))*(0.3*(BkS_F*DEF_C)))</f>
        <v>0.71470588235294108</v>
      </c>
      <c r="AB154">
        <f>(0.7*(TkA_F*DEF_C))+(R154/(MAX(R:R))*(0.3*(TkA_F*DEF_C)))</f>
        <v>1.5179999999999998</v>
      </c>
      <c r="AC154">
        <f>(0.7*(SH_F*DEF_C))+(S154/(MAX(S:S))*(0.3*(SH_F*DEF_C)))</f>
        <v>1.346792955150522</v>
      </c>
    </row>
    <row r="155" spans="1:29" x14ac:dyDescent="0.25">
      <c r="A155" s="9">
        <v>153</v>
      </c>
      <c r="B155" s="68" t="s">
        <v>721</v>
      </c>
      <c r="C155" s="42" t="s">
        <v>451</v>
      </c>
      <c r="D155" s="42" t="s">
        <v>273</v>
      </c>
      <c r="E155" s="42" t="s">
        <v>2</v>
      </c>
      <c r="F155" s="43">
        <v>47</v>
      </c>
      <c r="G155" s="43">
        <v>10</v>
      </c>
      <c r="H155" s="43">
        <v>9</v>
      </c>
      <c r="I155" s="43">
        <v>66</v>
      </c>
      <c r="J155" s="43">
        <v>18</v>
      </c>
      <c r="K155" s="43">
        <v>14</v>
      </c>
      <c r="L155" s="43">
        <v>3761</v>
      </c>
      <c r="M155" s="53">
        <v>501</v>
      </c>
      <c r="N155">
        <f>G155*82/F155</f>
        <v>17.446808510638299</v>
      </c>
      <c r="O155">
        <f>H155*82/F155</f>
        <v>15.702127659574469</v>
      </c>
      <c r="P155">
        <f>I155*82/F155</f>
        <v>115.14893617021276</v>
      </c>
      <c r="Q155">
        <f>J155*82/F155</f>
        <v>31.404255319148938</v>
      </c>
      <c r="R155">
        <f>K155*82/F155</f>
        <v>24.425531914893618</v>
      </c>
      <c r="S155">
        <f>L155*82/F155</f>
        <v>6561.744680851064</v>
      </c>
      <c r="U155" s="10">
        <f>SUM(V155:X155)</f>
        <v>6.7831386829270084</v>
      </c>
      <c r="V155">
        <f>N155/MAX(N:N)*OFF_C</f>
        <v>1.8598679383712402</v>
      </c>
      <c r="W155">
        <f>O155/MAX(O:O)*PUN_C</f>
        <v>0.10978723404255319</v>
      </c>
      <c r="X155">
        <f>SUM(Z155:AC155)</f>
        <v>4.8134835105132154</v>
      </c>
      <c r="Y155">
        <f>X155/DEF_C*10</f>
        <v>8.0224725175220257</v>
      </c>
      <c r="Z155">
        <f>(0.7*(HIT_F*DEF_C))+(P155/(MAX(P:P))*(0.3*(HIT_F*DEF_C)))</f>
        <v>1.2379300798861028</v>
      </c>
      <c r="AA155">
        <f>(0.7*(BkS_F*DEF_C))+(Q155/(MAX(Q:Q))*(0.3*(BkS_F*DEF_C)))</f>
        <v>0.70907384230287851</v>
      </c>
      <c r="AB155">
        <f>(0.7*(TkA_F*DEF_C))+(R155/(MAX(R:R))*(0.3*(TkA_F*DEF_C)))</f>
        <v>1.5254042553191489</v>
      </c>
      <c r="AC155">
        <f>(0.7*(SH_F*DEF_C))+(S155/(MAX(S:S))*(0.3*(SH_F*DEF_C)))</f>
        <v>1.3410753330050849</v>
      </c>
    </row>
    <row r="156" spans="1:29" x14ac:dyDescent="0.25">
      <c r="A156" s="9">
        <v>154</v>
      </c>
      <c r="B156" s="68" t="s">
        <v>633</v>
      </c>
      <c r="C156" s="42" t="s">
        <v>451</v>
      </c>
      <c r="D156" s="42" t="s">
        <v>273</v>
      </c>
      <c r="E156" s="42" t="s">
        <v>2</v>
      </c>
      <c r="F156" s="43">
        <v>79</v>
      </c>
      <c r="G156" s="43">
        <v>16</v>
      </c>
      <c r="H156" s="43">
        <v>26</v>
      </c>
      <c r="I156" s="43">
        <v>67</v>
      </c>
      <c r="J156" s="43">
        <v>39</v>
      </c>
      <c r="K156" s="43">
        <v>30</v>
      </c>
      <c r="L156" s="43">
        <v>6982</v>
      </c>
      <c r="M156" s="53">
        <v>908</v>
      </c>
      <c r="N156">
        <f>G156*82/F156</f>
        <v>16.60759493670886</v>
      </c>
      <c r="O156">
        <f>H156*82/F156</f>
        <v>26.9873417721519</v>
      </c>
      <c r="P156">
        <f>I156*82/F156</f>
        <v>69.544303797468359</v>
      </c>
      <c r="Q156">
        <f>J156*82/F156</f>
        <v>40.481012658227847</v>
      </c>
      <c r="R156">
        <f>K156*82/F156</f>
        <v>31.139240506329113</v>
      </c>
      <c r="S156">
        <f>L156*82/F156</f>
        <v>7247.1392405063289</v>
      </c>
      <c r="U156" s="10">
        <f>SUM(V156:X156)</f>
        <v>6.7809534908154792</v>
      </c>
      <c r="V156">
        <f>N156/MAX(N:N)*OFF_C</f>
        <v>1.7704059362723703</v>
      </c>
      <c r="W156">
        <f>O156/MAX(O:O)*PUN_C</f>
        <v>0.18869198312236288</v>
      </c>
      <c r="X156">
        <f>SUM(Z156:AC156)</f>
        <v>4.8218555714207456</v>
      </c>
      <c r="Y156">
        <f>X156/DEF_C*10</f>
        <v>8.0364259523679102</v>
      </c>
      <c r="Z156">
        <f>(0.7*(HIT_F*DEF_C))+(P156/(MAX(P:P))*(0.3*(HIT_F*DEF_C)))</f>
        <v>1.1635005411510044</v>
      </c>
      <c r="AA156">
        <f>(0.7*(BkS_F*DEF_C))+(Q156/(MAX(Q:Q))*(0.3*(BkS_F*DEF_C)))</f>
        <v>0.73192851824273997</v>
      </c>
      <c r="AB156">
        <f>(0.7*(TkA_F*DEF_C))+(R156/(MAX(R:R))*(0.3*(TkA_F*DEF_C)))</f>
        <v>1.5637215189873417</v>
      </c>
      <c r="AC156">
        <f>(0.7*(SH_F*DEF_C))+(S156/(MAX(S:S))*(0.3*(SH_F*DEF_C)))</f>
        <v>1.3627049930396595</v>
      </c>
    </row>
    <row r="157" spans="1:29" x14ac:dyDescent="0.25">
      <c r="A157" s="9">
        <v>155</v>
      </c>
      <c r="B157" s="67" t="s">
        <v>647</v>
      </c>
      <c r="C157" s="40" t="s">
        <v>451</v>
      </c>
      <c r="D157" s="40" t="s">
        <v>273</v>
      </c>
      <c r="E157" s="40" t="s">
        <v>2</v>
      </c>
      <c r="F157" s="41">
        <v>76</v>
      </c>
      <c r="G157" s="41">
        <v>15</v>
      </c>
      <c r="H157" s="41">
        <v>6</v>
      </c>
      <c r="I157" s="41">
        <v>71</v>
      </c>
      <c r="J157" s="41">
        <v>51</v>
      </c>
      <c r="K157" s="41">
        <v>38</v>
      </c>
      <c r="L157" s="41">
        <v>8874</v>
      </c>
      <c r="M157" s="52">
        <v>945</v>
      </c>
      <c r="N157">
        <f>G157*82/F157</f>
        <v>16.184210526315791</v>
      </c>
      <c r="O157">
        <f>H157*82/F157</f>
        <v>6.4736842105263159</v>
      </c>
      <c r="P157">
        <f>I157*82/F157</f>
        <v>76.60526315789474</v>
      </c>
      <c r="Q157">
        <f>J157*82/F157</f>
        <v>55.026315789473685</v>
      </c>
      <c r="R157">
        <f>K157*82/F157</f>
        <v>41</v>
      </c>
      <c r="S157">
        <f>L157*82/F157</f>
        <v>9574.5789473684217</v>
      </c>
      <c r="U157" s="10">
        <f>SUM(V157:X157)</f>
        <v>6.770266741203061</v>
      </c>
      <c r="V157">
        <f>N157/MAX(N:N)*OFF_C</f>
        <v>1.7252722323049003</v>
      </c>
      <c r="W157">
        <f>O157/MAX(O:O)*PUN_C</f>
        <v>4.5263157894736845E-2</v>
      </c>
      <c r="X157">
        <f>SUM(Z157:AC157)</f>
        <v>4.9997313510034234</v>
      </c>
      <c r="Y157">
        <f>X157/DEF_C*10</f>
        <v>8.3328855850057053</v>
      </c>
      <c r="Z157">
        <f>(0.7*(HIT_F*DEF_C))+(P157/(MAX(P:P))*(0.3*(HIT_F*DEF_C)))</f>
        <v>1.1750244570534141</v>
      </c>
      <c r="AA157">
        <f>(0.7*(BkS_F*DEF_C))+(Q157/(MAX(Q:Q))*(0.3*(BkS_F*DEF_C)))</f>
        <v>0.76855263157894727</v>
      </c>
      <c r="AB157">
        <f>(0.7*(TkA_F*DEF_C))+(R157/(MAX(R:R))*(0.3*(TkA_F*DEF_C)))</f>
        <v>1.6199999999999999</v>
      </c>
      <c r="AC157">
        <f>(0.7*(SH_F*DEF_C))+(S157/(MAX(S:S))*(0.3*(SH_F*DEF_C)))</f>
        <v>1.4361542623710617</v>
      </c>
    </row>
    <row r="158" spans="1:29" x14ac:dyDescent="0.25">
      <c r="A158" s="9">
        <v>156</v>
      </c>
      <c r="B158" s="68" t="s">
        <v>791</v>
      </c>
      <c r="C158" s="42" t="s">
        <v>451</v>
      </c>
      <c r="D158" s="42" t="s">
        <v>273</v>
      </c>
      <c r="E158" s="42" t="s">
        <v>2</v>
      </c>
      <c r="F158" s="43">
        <v>43</v>
      </c>
      <c r="G158" s="43">
        <v>6</v>
      </c>
      <c r="H158" s="43">
        <v>75</v>
      </c>
      <c r="I158" s="43">
        <v>76</v>
      </c>
      <c r="J158" s="43">
        <v>16</v>
      </c>
      <c r="K158" s="43">
        <v>3</v>
      </c>
      <c r="L158" s="43">
        <v>31</v>
      </c>
      <c r="M158" s="53">
        <v>348</v>
      </c>
      <c r="N158">
        <f>G158*82/F158</f>
        <v>11.44186046511628</v>
      </c>
      <c r="O158">
        <f>H158*82/F158</f>
        <v>143.02325581395348</v>
      </c>
      <c r="P158">
        <f>I158*82/F158</f>
        <v>144.93023255813952</v>
      </c>
      <c r="Q158">
        <f>J158*82/F158</f>
        <v>30.511627906976745</v>
      </c>
      <c r="R158">
        <f>K158*82/F158</f>
        <v>5.7209302325581399</v>
      </c>
      <c r="S158">
        <f>L158*82/F158</f>
        <v>59.116279069767444</v>
      </c>
      <c r="U158" s="10">
        <f>SUM(V158:X158)</f>
        <v>6.7676053336661415</v>
      </c>
      <c r="V158">
        <f>N158/MAX(N:N)*OFF_C</f>
        <v>1.219727345629511</v>
      </c>
      <c r="W158">
        <f>O158/MAX(O:O)*PUN_C</f>
        <v>1</v>
      </c>
      <c r="X158">
        <f>SUM(Z158:AC158)</f>
        <v>4.5478779880366309</v>
      </c>
      <c r="Y158">
        <f>X158/DEF_C*10</f>
        <v>7.5797966467277176</v>
      </c>
      <c r="Z158">
        <f>(0.7*(HIT_F*DEF_C))+(P158/(MAX(P:P))*(0.3*(HIT_F*DEF_C)))</f>
        <v>1.2865349701737701</v>
      </c>
      <c r="AA158">
        <f>(0.7*(BkS_F*DEF_C))+(Q158/(MAX(Q:Q))*(0.3*(BkS_F*DEF_C)))</f>
        <v>0.70682626538987681</v>
      </c>
      <c r="AB158">
        <f>(0.7*(TkA_F*DEF_C))+(R158/(MAX(R:R))*(0.3*(TkA_F*DEF_C)))</f>
        <v>1.4186511627906975</v>
      </c>
      <c r="AC158">
        <f>(0.7*(SH_F*DEF_C))+(S158/(MAX(S:S))*(0.3*(SH_F*DEF_C)))</f>
        <v>1.1358655896822862</v>
      </c>
    </row>
    <row r="159" spans="1:29" x14ac:dyDescent="0.25">
      <c r="A159" s="9">
        <v>157</v>
      </c>
      <c r="B159" s="67" t="s">
        <v>716</v>
      </c>
      <c r="C159" s="40" t="s">
        <v>451</v>
      </c>
      <c r="D159" s="40" t="s">
        <v>273</v>
      </c>
      <c r="E159" s="40" t="s">
        <v>2</v>
      </c>
      <c r="F159" s="41">
        <v>43</v>
      </c>
      <c r="G159" s="41">
        <v>10</v>
      </c>
      <c r="H159" s="41">
        <v>8</v>
      </c>
      <c r="I159" s="41">
        <v>33</v>
      </c>
      <c r="J159" s="41">
        <v>18</v>
      </c>
      <c r="K159" s="41">
        <v>12</v>
      </c>
      <c r="L159" s="41">
        <v>1444</v>
      </c>
      <c r="M159" s="52">
        <v>415</v>
      </c>
      <c r="N159">
        <f>G159*82/F159</f>
        <v>19.069767441860463</v>
      </c>
      <c r="O159">
        <f>H159*82/F159</f>
        <v>15.255813953488373</v>
      </c>
      <c r="P159">
        <f>I159*82/F159</f>
        <v>62.930232558139537</v>
      </c>
      <c r="Q159">
        <f>J159*82/F159</f>
        <v>34.325581395348834</v>
      </c>
      <c r="R159">
        <f>K159*82/F159</f>
        <v>22.88372093023256</v>
      </c>
      <c r="S159">
        <f>L159*82/F159</f>
        <v>2753.6744186046512</v>
      </c>
      <c r="U159" s="10">
        <f>SUM(V159:X159)</f>
        <v>6.7461861206739773</v>
      </c>
      <c r="V159">
        <f>N159/MAX(N:N)*OFF_C</f>
        <v>2.0328789093825179</v>
      </c>
      <c r="W159">
        <f>O159/MAX(O:O)*PUN_C</f>
        <v>0.10666666666666667</v>
      </c>
      <c r="X159">
        <f>SUM(Z159:AC159)</f>
        <v>4.6066405446247929</v>
      </c>
      <c r="Y159">
        <f>X159/DEF_C*10</f>
        <v>7.6777342410413221</v>
      </c>
      <c r="Z159">
        <f>(0.7*(HIT_F*DEF_C))+(P159/(MAX(P:P))*(0.3*(HIT_F*DEF_C)))</f>
        <v>1.1527059738912422</v>
      </c>
      <c r="AA159">
        <f>(0.7*(BkS_F*DEF_C))+(Q159/(MAX(Q:Q))*(0.3*(BkS_F*DEF_C)))</f>
        <v>0.71642954856361141</v>
      </c>
      <c r="AB159">
        <f>(0.7*(TkA_F*DEF_C))+(R159/(MAX(R:R))*(0.3*(TkA_F*DEF_C)))</f>
        <v>1.5166046511627906</v>
      </c>
      <c r="AC159">
        <f>(0.7*(SH_F*DEF_C))+(S159/(MAX(S:S))*(0.3*(SH_F*DEF_C)))</f>
        <v>1.2209003710071487</v>
      </c>
    </row>
    <row r="160" spans="1:29" x14ac:dyDescent="0.25">
      <c r="A160" s="9">
        <v>158</v>
      </c>
      <c r="B160" s="67" t="s">
        <v>406</v>
      </c>
      <c r="C160" s="40" t="s">
        <v>41</v>
      </c>
      <c r="D160" s="40" t="s">
        <v>273</v>
      </c>
      <c r="E160" s="40" t="s">
        <v>2</v>
      </c>
      <c r="F160" s="41">
        <v>33</v>
      </c>
      <c r="G160" s="41">
        <v>8</v>
      </c>
      <c r="H160" s="41">
        <v>0</v>
      </c>
      <c r="I160" s="41">
        <v>3</v>
      </c>
      <c r="J160" s="41">
        <v>10</v>
      </c>
      <c r="K160" s="41">
        <v>23</v>
      </c>
      <c r="L160" s="41">
        <v>0</v>
      </c>
      <c r="M160" s="52">
        <v>372</v>
      </c>
      <c r="N160">
        <f>G160*82/F160</f>
        <v>19.878787878787879</v>
      </c>
      <c r="O160">
        <f>H160*82/F160</f>
        <v>0</v>
      </c>
      <c r="P160">
        <f>I160*82/F160</f>
        <v>7.4545454545454541</v>
      </c>
      <c r="Q160">
        <f>J160*82/F160</f>
        <v>24.848484848484848</v>
      </c>
      <c r="R160">
        <f>K160*82/F160</f>
        <v>57.151515151515149</v>
      </c>
      <c r="S160">
        <f>L160*82/F160</f>
        <v>0</v>
      </c>
      <c r="U160" s="10">
        <f>SUM(V160:X160)</f>
        <v>6.7200371925442166</v>
      </c>
      <c r="V160">
        <f>N160/MAX(N:N)*OFF_C</f>
        <v>2.1191222570532919</v>
      </c>
      <c r="W160">
        <f>O160/MAX(O:O)*PUN_C</f>
        <v>0</v>
      </c>
      <c r="X160">
        <f>SUM(Z160:AC160)</f>
        <v>4.6009149354909251</v>
      </c>
      <c r="Y160">
        <f>X160/DEF_C*10</f>
        <v>7.6681915591515413</v>
      </c>
      <c r="Z160">
        <f>(0.7*(HIT_F*DEF_C))+(P160/(MAX(P:P))*(0.3*(HIT_F*DEF_C)))</f>
        <v>1.0621662723893206</v>
      </c>
      <c r="AA160">
        <f>(0.7*(BkS_F*DEF_C))+(Q160/(MAX(Q:Q))*(0.3*(BkS_F*DEF_C)))</f>
        <v>0.69256684491978593</v>
      </c>
      <c r="AB160">
        <f>(0.7*(TkA_F*DEF_C))+(R160/(MAX(R:R))*(0.3*(TkA_F*DEF_C)))</f>
        <v>1.712181818181818</v>
      </c>
      <c r="AC160">
        <f>(0.7*(SH_F*DEF_C))+(S160/(MAX(S:S))*(0.3*(SH_F*DEF_C)))</f>
        <v>1.1339999999999999</v>
      </c>
    </row>
    <row r="161" spans="1:29" x14ac:dyDescent="0.25">
      <c r="A161" s="9">
        <v>159</v>
      </c>
      <c r="B161" s="68" t="s">
        <v>674</v>
      </c>
      <c r="C161" s="42" t="s">
        <v>451</v>
      </c>
      <c r="D161" s="42" t="s">
        <v>273</v>
      </c>
      <c r="E161" s="42" t="s">
        <v>2</v>
      </c>
      <c r="F161" s="43">
        <v>69</v>
      </c>
      <c r="G161" s="43">
        <v>13</v>
      </c>
      <c r="H161" s="43">
        <v>26</v>
      </c>
      <c r="I161" s="43">
        <v>87</v>
      </c>
      <c r="J161" s="43">
        <v>30</v>
      </c>
      <c r="K161" s="43">
        <v>12</v>
      </c>
      <c r="L161" s="43">
        <v>7831</v>
      </c>
      <c r="M161" s="53">
        <v>979</v>
      </c>
      <c r="N161">
        <f>G161*82/F161</f>
        <v>15.44927536231884</v>
      </c>
      <c r="O161">
        <f>H161*82/F161</f>
        <v>30.89855072463768</v>
      </c>
      <c r="P161">
        <f>I161*82/F161</f>
        <v>103.39130434782609</v>
      </c>
      <c r="Q161">
        <f>J161*82/F161</f>
        <v>35.652173913043477</v>
      </c>
      <c r="R161">
        <f>K161*82/F161</f>
        <v>14.260869565217391</v>
      </c>
      <c r="S161">
        <f>L161*82/F161</f>
        <v>9306.4057971014499</v>
      </c>
      <c r="U161" s="10">
        <f>SUM(V161:X161)</f>
        <v>6.6965584802495508</v>
      </c>
      <c r="V161">
        <f>N161/MAX(N:N)*OFF_C</f>
        <v>1.6469265367316344</v>
      </c>
      <c r="W161">
        <f>O161/MAX(O:O)*PUN_C</f>
        <v>0.21603864734299516</v>
      </c>
      <c r="X161">
        <f>SUM(Z161:AC161)</f>
        <v>4.8335932961749215</v>
      </c>
      <c r="Y161">
        <f>X161/DEF_C*10</f>
        <v>8.0559888269582025</v>
      </c>
      <c r="Z161">
        <f>(0.7*(HIT_F*DEF_C))+(P161/(MAX(P:P))*(0.3*(HIT_F*DEF_C)))</f>
        <v>1.2187409083562306</v>
      </c>
      <c r="AA161">
        <f>(0.7*(BkS_F*DEF_C))+(Q161/(MAX(Q:Q))*(0.3*(BkS_F*DEF_C)))</f>
        <v>0.71976982097186692</v>
      </c>
      <c r="AB161">
        <f>(0.7*(TkA_F*DEF_C))+(R161/(MAX(R:R))*(0.3*(TkA_F*DEF_C)))</f>
        <v>1.4673913043478259</v>
      </c>
      <c r="AC161">
        <f>(0.7*(SH_F*DEF_C))+(S161/(MAX(S:S))*(0.3*(SH_F*DEF_C)))</f>
        <v>1.4276912624989981</v>
      </c>
    </row>
    <row r="162" spans="1:29" x14ac:dyDescent="0.25">
      <c r="A162" s="9">
        <v>160</v>
      </c>
      <c r="B162" s="68" t="s">
        <v>744</v>
      </c>
      <c r="C162" s="42" t="s">
        <v>451</v>
      </c>
      <c r="D162" s="42" t="s">
        <v>273</v>
      </c>
      <c r="E162" s="42" t="s">
        <v>2</v>
      </c>
      <c r="F162" s="43">
        <v>60</v>
      </c>
      <c r="G162" s="43">
        <v>8</v>
      </c>
      <c r="H162" s="43">
        <v>44</v>
      </c>
      <c r="I162" s="43">
        <v>93</v>
      </c>
      <c r="J162" s="43">
        <v>56</v>
      </c>
      <c r="K162" s="43">
        <v>18</v>
      </c>
      <c r="L162" s="43">
        <v>8104</v>
      </c>
      <c r="M162" s="53">
        <v>990</v>
      </c>
      <c r="N162">
        <f>G162*82/F162</f>
        <v>10.933333333333334</v>
      </c>
      <c r="O162">
        <f>H162*82/F162</f>
        <v>60.133333333333333</v>
      </c>
      <c r="P162">
        <f>I162*82/F162</f>
        <v>127.1</v>
      </c>
      <c r="Q162">
        <f>J162*82/F162</f>
        <v>76.533333333333331</v>
      </c>
      <c r="R162">
        <f>K162*82/F162</f>
        <v>24.6</v>
      </c>
      <c r="S162">
        <f>L162*82/F162</f>
        <v>11075.466666666667</v>
      </c>
      <c r="U162" s="10">
        <f>SUM(V162:X162)</f>
        <v>6.6760217423961823</v>
      </c>
      <c r="V162">
        <f>N162/MAX(N:N)*OFF_C</f>
        <v>1.1655172413793105</v>
      </c>
      <c r="W162">
        <f>O162/MAX(O:O)*PUN_C</f>
        <v>0.42044444444444445</v>
      </c>
      <c r="X162">
        <f>SUM(Z162:AC162)</f>
        <v>5.0900600565724279</v>
      </c>
      <c r="Y162">
        <f>X162/DEF_C*10</f>
        <v>8.4834334276207137</v>
      </c>
      <c r="Z162">
        <f>(0.7*(HIT_F*DEF_C))+(P162/(MAX(P:P))*(0.3*(HIT_F*DEF_C)))</f>
        <v>1.257434944237918</v>
      </c>
      <c r="AA162">
        <f>(0.7*(BkS_F*DEF_C))+(Q162/(MAX(Q:Q))*(0.3*(BkS_F*DEF_C)))</f>
        <v>0.82270588235294106</v>
      </c>
      <c r="AB162">
        <f>(0.7*(TkA_F*DEF_C))+(R162/(MAX(R:R))*(0.3*(TkA_F*DEF_C)))</f>
        <v>1.5264</v>
      </c>
      <c r="AC162">
        <f>(0.7*(SH_F*DEF_C))+(S162/(MAX(S:S))*(0.3*(SH_F*DEF_C)))</f>
        <v>1.4835192299815687</v>
      </c>
    </row>
    <row r="163" spans="1:29" x14ac:dyDescent="0.25">
      <c r="A163" s="9">
        <v>161</v>
      </c>
      <c r="B163" s="68" t="s">
        <v>822</v>
      </c>
      <c r="C163" s="42" t="s">
        <v>451</v>
      </c>
      <c r="D163" s="42" t="s">
        <v>273</v>
      </c>
      <c r="E163" s="42" t="s">
        <v>2</v>
      </c>
      <c r="F163" s="43">
        <v>32</v>
      </c>
      <c r="G163" s="43">
        <v>5</v>
      </c>
      <c r="H163" s="43">
        <v>14</v>
      </c>
      <c r="I163" s="43">
        <v>53</v>
      </c>
      <c r="J163" s="43">
        <v>17</v>
      </c>
      <c r="K163" s="43">
        <v>7</v>
      </c>
      <c r="L163" s="43">
        <v>3794</v>
      </c>
      <c r="M163" s="53">
        <v>359</v>
      </c>
      <c r="N163">
        <f>G163*82/F163</f>
        <v>12.8125</v>
      </c>
      <c r="O163">
        <f>H163*82/F163</f>
        <v>35.875</v>
      </c>
      <c r="P163">
        <f>I163*82/F163</f>
        <v>135.8125</v>
      </c>
      <c r="Q163">
        <f>J163*82/F163</f>
        <v>43.5625</v>
      </c>
      <c r="R163">
        <f>K163*82/F163</f>
        <v>17.9375</v>
      </c>
      <c r="S163">
        <f>L163*82/F163</f>
        <v>9722.125</v>
      </c>
      <c r="U163" s="10">
        <f>SUM(V163:X163)</f>
        <v>6.5572011417438318</v>
      </c>
      <c r="V163">
        <f>N163/MAX(N:N)*OFF_C</f>
        <v>1.3658405172413794</v>
      </c>
      <c r="W163">
        <f>O163/MAX(O:O)*PUN_C</f>
        <v>0.25083333333333335</v>
      </c>
      <c r="X163">
        <f>SUM(Z163:AC163)</f>
        <v>4.9405272911691185</v>
      </c>
      <c r="Y163">
        <f>X163/DEF_C*10</f>
        <v>8.2342121519485314</v>
      </c>
      <c r="Z163">
        <f>(0.7*(HIT_F*DEF_C))+(P163/(MAX(P:P))*(0.3*(HIT_F*DEF_C)))</f>
        <v>1.2716542750929367</v>
      </c>
      <c r="AA163">
        <f>(0.7*(BkS_F*DEF_C))+(Q163/(MAX(Q:Q))*(0.3*(BkS_F*DEF_C)))</f>
        <v>0.73968749999999983</v>
      </c>
      <c r="AB163">
        <f>(0.7*(TkA_F*DEF_C))+(R163/(MAX(R:R))*(0.3*(TkA_F*DEF_C)))</f>
        <v>1.4883749999999998</v>
      </c>
      <c r="AC163">
        <f>(0.7*(SH_F*DEF_C))+(S163/(MAX(S:S))*(0.3*(SH_F*DEF_C)))</f>
        <v>1.4408105160761826</v>
      </c>
    </row>
    <row r="164" spans="1:29" x14ac:dyDescent="0.25">
      <c r="A164" s="9">
        <v>162</v>
      </c>
      <c r="B164" s="67" t="s">
        <v>686</v>
      </c>
      <c r="C164" s="40" t="s">
        <v>451</v>
      </c>
      <c r="D164" s="40" t="s">
        <v>273</v>
      </c>
      <c r="E164" s="40" t="s">
        <v>2</v>
      </c>
      <c r="F164" s="41">
        <v>70</v>
      </c>
      <c r="G164" s="41">
        <v>12</v>
      </c>
      <c r="H164" s="41">
        <v>13</v>
      </c>
      <c r="I164" s="41">
        <v>86</v>
      </c>
      <c r="J164" s="41">
        <v>52</v>
      </c>
      <c r="K164" s="41">
        <v>26</v>
      </c>
      <c r="L164" s="41">
        <v>6909</v>
      </c>
      <c r="M164" s="52">
        <v>944</v>
      </c>
      <c r="N164">
        <f>G164*82/F164</f>
        <v>14.057142857142857</v>
      </c>
      <c r="O164">
        <f>H164*82/F164</f>
        <v>15.228571428571428</v>
      </c>
      <c r="P164">
        <f>I164*82/F164</f>
        <v>100.74285714285715</v>
      </c>
      <c r="Q164">
        <f>J164*82/F164</f>
        <v>60.914285714285711</v>
      </c>
      <c r="R164">
        <f>K164*82/F164</f>
        <v>30.457142857142856</v>
      </c>
      <c r="S164">
        <f>L164*82/F164</f>
        <v>8093.4</v>
      </c>
      <c r="U164" s="10">
        <f>SUM(V164:X164)</f>
        <v>6.5520348253675351</v>
      </c>
      <c r="V164">
        <f>N164/MAX(N:N)*OFF_C</f>
        <v>1.4985221674876847</v>
      </c>
      <c r="W164">
        <f>O164/MAX(O:O)*PUN_C</f>
        <v>0.10647619047619047</v>
      </c>
      <c r="X164">
        <f>SUM(Z164:AC164)</f>
        <v>4.9470364674036595</v>
      </c>
      <c r="Y164">
        <f>X164/DEF_C*10</f>
        <v>8.2450607790060992</v>
      </c>
      <c r="Z164">
        <f>(0.7*(HIT_F*DEF_C))+(P164/(MAX(P:P))*(0.3*(HIT_F*DEF_C)))</f>
        <v>1.2144184811471055</v>
      </c>
      <c r="AA164">
        <f>(0.7*(BkS_F*DEF_C))+(Q164/(MAX(Q:Q))*(0.3*(BkS_F*DEF_C)))</f>
        <v>0.78337815126050403</v>
      </c>
      <c r="AB164">
        <f>(0.7*(TkA_F*DEF_C))+(R164/(MAX(R:R))*(0.3*(TkA_F*DEF_C)))</f>
        <v>1.5598285714285713</v>
      </c>
      <c r="AC164">
        <f>(0.7*(SH_F*DEF_C))+(S164/(MAX(S:S))*(0.3*(SH_F*DEF_C)))</f>
        <v>1.3894112635674789</v>
      </c>
    </row>
    <row r="165" spans="1:29" x14ac:dyDescent="0.25">
      <c r="A165" s="9">
        <v>163</v>
      </c>
      <c r="B165" s="67" t="s">
        <v>673</v>
      </c>
      <c r="C165" s="40" t="s">
        <v>451</v>
      </c>
      <c r="D165" s="40" t="s">
        <v>273</v>
      </c>
      <c r="E165" s="40" t="s">
        <v>2</v>
      </c>
      <c r="F165" s="41">
        <v>78</v>
      </c>
      <c r="G165" s="41">
        <v>13</v>
      </c>
      <c r="H165" s="41">
        <v>17</v>
      </c>
      <c r="I165" s="41">
        <v>87</v>
      </c>
      <c r="J165" s="41">
        <v>44</v>
      </c>
      <c r="K165" s="41">
        <v>31</v>
      </c>
      <c r="L165" s="41">
        <v>8575</v>
      </c>
      <c r="M165" s="52">
        <v>1014</v>
      </c>
      <c r="N165">
        <f>G165*82/F165</f>
        <v>13.666666666666666</v>
      </c>
      <c r="O165">
        <f>H165*82/F165</f>
        <v>17.871794871794872</v>
      </c>
      <c r="P165">
        <f>I165*82/F165</f>
        <v>91.461538461538467</v>
      </c>
      <c r="Q165">
        <f>J165*82/F165</f>
        <v>46.256410256410255</v>
      </c>
      <c r="R165">
        <f>K165*82/F165</f>
        <v>32.589743589743591</v>
      </c>
      <c r="S165">
        <f>L165*82/F165</f>
        <v>9014.7435897435898</v>
      </c>
      <c r="U165" s="10">
        <f>SUM(V165:X165)</f>
        <v>6.5180822041619582</v>
      </c>
      <c r="V165">
        <f>N165/MAX(N:N)*OFF_C</f>
        <v>1.4568965517241379</v>
      </c>
      <c r="W165">
        <f>O165/MAX(O:O)*PUN_C</f>
        <v>0.12495726495726496</v>
      </c>
      <c r="X165">
        <f>SUM(Z165:AC165)</f>
        <v>4.936228387480555</v>
      </c>
      <c r="Y165">
        <f>X165/DEF_C*10</f>
        <v>8.227047312467592</v>
      </c>
      <c r="Z165">
        <f>(0.7*(HIT_F*DEF_C))+(P165/(MAX(P:P))*(0.3*(HIT_F*DEF_C)))</f>
        <v>1.1992708035458963</v>
      </c>
      <c r="AA165">
        <f>(0.7*(BkS_F*DEF_C))+(Q165/(MAX(Q:Q))*(0.3*(BkS_F*DEF_C)))</f>
        <v>0.746470588235294</v>
      </c>
      <c r="AB165">
        <f>(0.7*(TkA_F*DEF_C))+(R165/(MAX(R:R))*(0.3*(TkA_F*DEF_C)))</f>
        <v>1.5719999999999998</v>
      </c>
      <c r="AC165">
        <f>(0.7*(SH_F*DEF_C))+(S165/(MAX(S:S))*(0.3*(SH_F*DEF_C)))</f>
        <v>1.4184869956993651</v>
      </c>
    </row>
    <row r="166" spans="1:29" x14ac:dyDescent="0.25">
      <c r="A166" s="9">
        <v>164</v>
      </c>
      <c r="B166" s="67" t="s">
        <v>688</v>
      </c>
      <c r="C166" s="40" t="s">
        <v>451</v>
      </c>
      <c r="D166" s="40" t="s">
        <v>273</v>
      </c>
      <c r="E166" s="40" t="s">
        <v>2</v>
      </c>
      <c r="F166" s="41">
        <v>56</v>
      </c>
      <c r="G166" s="41">
        <v>12</v>
      </c>
      <c r="H166" s="41">
        <v>18</v>
      </c>
      <c r="I166" s="41">
        <v>48</v>
      </c>
      <c r="J166" s="41">
        <v>15</v>
      </c>
      <c r="K166" s="41">
        <v>10</v>
      </c>
      <c r="L166" s="41">
        <v>5</v>
      </c>
      <c r="M166" s="52">
        <v>613</v>
      </c>
      <c r="N166">
        <f>G166*82/F166</f>
        <v>17.571428571428573</v>
      </c>
      <c r="O166">
        <f>H166*82/F166</f>
        <v>26.357142857142858</v>
      </c>
      <c r="P166">
        <f>I166*82/F166</f>
        <v>70.285714285714292</v>
      </c>
      <c r="Q166">
        <f>J166*82/F166</f>
        <v>21.964285714285715</v>
      </c>
      <c r="R166">
        <f>K166*82/F166</f>
        <v>14.642857142857142</v>
      </c>
      <c r="S166">
        <f>L166*82/F166</f>
        <v>7.3214285714285712</v>
      </c>
      <c r="U166" s="10">
        <f>SUM(V166:X166)</f>
        <v>6.5112560917210729</v>
      </c>
      <c r="V166">
        <f>N166/MAX(N:N)*OFF_C</f>
        <v>1.8731527093596061</v>
      </c>
      <c r="W166">
        <f>O166/MAX(O:O)*PUN_C</f>
        <v>0.1842857142857143</v>
      </c>
      <c r="X166">
        <f>SUM(Z166:AC166)</f>
        <v>4.453817668075752</v>
      </c>
      <c r="Y166">
        <f>X166/DEF_C*10</f>
        <v>7.4230294467929205</v>
      </c>
      <c r="Z166">
        <f>(0.7*(HIT_F*DEF_C))+(P166/(MAX(P:P))*(0.3*(HIT_F*DEF_C)))</f>
        <v>1.1647105682421666</v>
      </c>
      <c r="AA166">
        <f>(0.7*(BkS_F*DEF_C))+(Q166/(MAX(Q:Q))*(0.3*(BkS_F*DEF_C)))</f>
        <v>0.68530462184873941</v>
      </c>
      <c r="AB166">
        <f>(0.7*(TkA_F*DEF_C))+(R166/(MAX(R:R))*(0.3*(TkA_F*DEF_C)))</f>
        <v>1.4695714285714285</v>
      </c>
      <c r="AC166">
        <f>(0.7*(SH_F*DEF_C))+(S166/(MAX(S:S))*(0.3*(SH_F*DEF_C)))</f>
        <v>1.1342310494134167</v>
      </c>
    </row>
    <row r="167" spans="1:29" x14ac:dyDescent="0.25">
      <c r="A167" s="9">
        <v>165</v>
      </c>
      <c r="B167" s="68" t="s">
        <v>826</v>
      </c>
      <c r="C167" s="42" t="s">
        <v>451</v>
      </c>
      <c r="D167" s="42" t="s">
        <v>273</v>
      </c>
      <c r="E167" s="42" t="s">
        <v>2</v>
      </c>
      <c r="F167" s="43">
        <v>23</v>
      </c>
      <c r="G167" s="43">
        <v>4</v>
      </c>
      <c r="H167" s="43">
        <v>6</v>
      </c>
      <c r="I167" s="43">
        <v>25</v>
      </c>
      <c r="J167" s="43">
        <v>16</v>
      </c>
      <c r="K167" s="43">
        <v>6</v>
      </c>
      <c r="L167" s="43">
        <v>1548</v>
      </c>
      <c r="M167" s="53">
        <v>300</v>
      </c>
      <c r="N167">
        <f>G167*82/F167</f>
        <v>14.260869565217391</v>
      </c>
      <c r="O167">
        <f>H167*82/F167</f>
        <v>21.391304347826086</v>
      </c>
      <c r="P167">
        <f>I167*82/F167</f>
        <v>89.130434782608702</v>
      </c>
      <c r="Q167">
        <f>J167*82/F167</f>
        <v>57.043478260869563</v>
      </c>
      <c r="R167">
        <f>K167*82/F167</f>
        <v>21.391304347826086</v>
      </c>
      <c r="S167">
        <f>L167*82/F167</f>
        <v>5518.95652173913</v>
      </c>
      <c r="U167" s="10">
        <f>SUM(V167:X167)</f>
        <v>6.455157124794022</v>
      </c>
      <c r="V167">
        <f>N167/MAX(N:N)*OFF_C</f>
        <v>1.5202398800599701</v>
      </c>
      <c r="W167">
        <f>O167/MAX(O:O)*PUN_C</f>
        <v>0.14956521739130435</v>
      </c>
      <c r="X167">
        <f>SUM(Z167:AC167)</f>
        <v>4.7853520273427472</v>
      </c>
      <c r="Y167">
        <f>X167/DEF_C*10</f>
        <v>7.975586712237912</v>
      </c>
      <c r="Z167">
        <f>(0.7*(HIT_F*DEF_C))+(P167/(MAX(P:P))*(0.3*(HIT_F*DEF_C)))</f>
        <v>1.1954663003070953</v>
      </c>
      <c r="AA167">
        <f>(0.7*(BkS_F*DEF_C))+(Q167/(MAX(Q:Q))*(0.3*(BkS_F*DEF_C)))</f>
        <v>0.77363171355498705</v>
      </c>
      <c r="AB167">
        <f>(0.7*(TkA_F*DEF_C))+(R167/(MAX(R:R))*(0.3*(TkA_F*DEF_C)))</f>
        <v>1.508086956521739</v>
      </c>
      <c r="AC167">
        <f>(0.7*(SH_F*DEF_C))+(S167/(MAX(S:S))*(0.3*(SH_F*DEF_C)))</f>
        <v>1.3081670569589257</v>
      </c>
    </row>
    <row r="168" spans="1:29" x14ac:dyDescent="0.25">
      <c r="A168" s="9">
        <v>166</v>
      </c>
      <c r="B168" s="68" t="s">
        <v>789</v>
      </c>
      <c r="C168" s="42" t="s">
        <v>451</v>
      </c>
      <c r="D168" s="42" t="s">
        <v>273</v>
      </c>
      <c r="E168" s="42" t="s">
        <v>2</v>
      </c>
      <c r="F168" s="43">
        <v>40</v>
      </c>
      <c r="G168" s="43">
        <v>6</v>
      </c>
      <c r="H168" s="43">
        <v>26</v>
      </c>
      <c r="I168" s="43">
        <v>66</v>
      </c>
      <c r="J168" s="43">
        <v>20</v>
      </c>
      <c r="K168" s="43">
        <v>7</v>
      </c>
      <c r="L168" s="43">
        <v>2352</v>
      </c>
      <c r="M168" s="53">
        <v>363</v>
      </c>
      <c r="N168">
        <f>G168*82/F168</f>
        <v>12.3</v>
      </c>
      <c r="O168">
        <f>H168*82/F168</f>
        <v>53.3</v>
      </c>
      <c r="P168">
        <f>I168*82/F168</f>
        <v>135.30000000000001</v>
      </c>
      <c r="Q168">
        <f>J168*82/F168</f>
        <v>41</v>
      </c>
      <c r="R168">
        <f>K168*82/F168</f>
        <v>14.35</v>
      </c>
      <c r="S168">
        <f>L168*82/F168</f>
        <v>4821.6000000000004</v>
      </c>
      <c r="U168" s="10">
        <f>SUM(V168:X168)</f>
        <v>6.4419866029019843</v>
      </c>
      <c r="V168">
        <f>N168/MAX(N:N)*OFF_C</f>
        <v>1.3112068965517243</v>
      </c>
      <c r="W168">
        <f>O168/MAX(O:O)*PUN_C</f>
        <v>0.37266666666666665</v>
      </c>
      <c r="X168">
        <f>SUM(Z168:AC168)</f>
        <v>4.7581130396835931</v>
      </c>
      <c r="Y168">
        <f>X168/DEF_C*10</f>
        <v>7.9301883994726552</v>
      </c>
      <c r="Z168">
        <f>(0.7*(HIT_F*DEF_C))+(P168/(MAX(P:P))*(0.3*(HIT_F*DEF_C)))</f>
        <v>1.2708178438661708</v>
      </c>
      <c r="AA168">
        <f>(0.7*(BkS_F*DEF_C))+(Q168/(MAX(Q:Q))*(0.3*(BkS_F*DEF_C)))</f>
        <v>0.73323529411764699</v>
      </c>
      <c r="AB168">
        <f>(0.7*(TkA_F*DEF_C))+(R168/(MAX(R:R))*(0.3*(TkA_F*DEF_C)))</f>
        <v>1.4679</v>
      </c>
      <c r="AC168">
        <f>(0.7*(SH_F*DEF_C))+(S168/(MAX(S:S))*(0.3*(SH_F*DEF_C)))</f>
        <v>1.2861599016997747</v>
      </c>
    </row>
    <row r="169" spans="1:29" x14ac:dyDescent="0.25">
      <c r="A169" s="9">
        <v>167</v>
      </c>
      <c r="B169" s="67" t="s">
        <v>663</v>
      </c>
      <c r="C169" s="40" t="s">
        <v>451</v>
      </c>
      <c r="D169" s="40" t="s">
        <v>273</v>
      </c>
      <c r="E169" s="40" t="s">
        <v>2</v>
      </c>
      <c r="F169" s="41">
        <v>70</v>
      </c>
      <c r="G169" s="41">
        <v>14</v>
      </c>
      <c r="H169" s="41">
        <v>12</v>
      </c>
      <c r="I169" s="41">
        <v>98</v>
      </c>
      <c r="J169" s="41">
        <v>28</v>
      </c>
      <c r="K169" s="41">
        <v>12</v>
      </c>
      <c r="L169" s="41">
        <v>782</v>
      </c>
      <c r="M169" s="52">
        <v>586</v>
      </c>
      <c r="N169">
        <f>G169*82/F169</f>
        <v>16.399999999999999</v>
      </c>
      <c r="O169">
        <f>H169*82/F169</f>
        <v>14.057142857142857</v>
      </c>
      <c r="P169">
        <f>I169*82/F169</f>
        <v>114.8</v>
      </c>
      <c r="Q169">
        <f>J169*82/F169</f>
        <v>32.799999999999997</v>
      </c>
      <c r="R169">
        <f>K169*82/F169</f>
        <v>14.057142857142857</v>
      </c>
      <c r="S169">
        <f>L169*82/F169</f>
        <v>916.05714285714282</v>
      </c>
      <c r="U169" s="10">
        <f>SUM(V169:X169)</f>
        <v>6.4256478804796187</v>
      </c>
      <c r="V169">
        <f>N169/MAX(N:N)*OFF_C</f>
        <v>1.7482758620689653</v>
      </c>
      <c r="W169">
        <f>O169/MAX(O:O)*PUN_C</f>
        <v>9.8285714285714282E-2</v>
      </c>
      <c r="X169">
        <f>SUM(Z169:AC169)</f>
        <v>4.5790863041249388</v>
      </c>
      <c r="Y169">
        <f>X169/DEF_C*10</f>
        <v>7.6318105068748974</v>
      </c>
      <c r="Z169">
        <f>(0.7*(HIT_F*DEF_C))+(P169/(MAX(P:P))*(0.3*(HIT_F*DEF_C)))</f>
        <v>1.2373605947955388</v>
      </c>
      <c r="AA169">
        <f>(0.7*(BkS_F*DEF_C))+(Q169/(MAX(Q:Q))*(0.3*(BkS_F*DEF_C)))</f>
        <v>0.71258823529411752</v>
      </c>
      <c r="AB169">
        <f>(0.7*(TkA_F*DEF_C))+(R169/(MAX(R:R))*(0.3*(TkA_F*DEF_C)))</f>
        <v>1.4662285714285712</v>
      </c>
      <c r="AC169">
        <f>(0.7*(SH_F*DEF_C))+(S169/(MAX(S:S))*(0.3*(SH_F*DEF_C)))</f>
        <v>1.1629089026067112</v>
      </c>
    </row>
    <row r="170" spans="1:29" x14ac:dyDescent="0.25">
      <c r="A170" s="9">
        <v>168</v>
      </c>
      <c r="B170" s="68" t="s">
        <v>691</v>
      </c>
      <c r="C170" s="42" t="s">
        <v>451</v>
      </c>
      <c r="D170" s="42" t="s">
        <v>273</v>
      </c>
      <c r="E170" s="42" t="s">
        <v>2</v>
      </c>
      <c r="F170" s="43">
        <v>74</v>
      </c>
      <c r="G170" s="43">
        <v>12</v>
      </c>
      <c r="H170" s="43">
        <v>30</v>
      </c>
      <c r="I170" s="43">
        <v>51</v>
      </c>
      <c r="J170" s="43">
        <v>34</v>
      </c>
      <c r="K170" s="43">
        <v>17</v>
      </c>
      <c r="L170" s="43">
        <v>7966</v>
      </c>
      <c r="M170" s="53">
        <v>771</v>
      </c>
      <c r="N170">
        <f>G170*82/F170</f>
        <v>13.297297297297296</v>
      </c>
      <c r="O170">
        <f>H170*82/F170</f>
        <v>33.243243243243242</v>
      </c>
      <c r="P170">
        <f>I170*82/F170</f>
        <v>56.513513513513516</v>
      </c>
      <c r="Q170">
        <f>J170*82/F170</f>
        <v>37.675675675675677</v>
      </c>
      <c r="R170">
        <f>K170*82/F170</f>
        <v>18.837837837837839</v>
      </c>
      <c r="S170">
        <f>L170*82/F170</f>
        <v>8827.1891891891901</v>
      </c>
      <c r="U170" s="10">
        <f>SUM(V170:X170)</f>
        <v>6.4231334372981603</v>
      </c>
      <c r="V170">
        <f>N170/MAX(N:N)*OFF_C</f>
        <v>1.4175209692451072</v>
      </c>
      <c r="W170">
        <f>O170/MAX(O:O)*PUN_C</f>
        <v>0.23243243243243245</v>
      </c>
      <c r="X170">
        <f>SUM(Z170:AC170)</f>
        <v>4.7731800356206211</v>
      </c>
      <c r="Y170">
        <f>X170/DEF_C*10</f>
        <v>7.9553000593677012</v>
      </c>
      <c r="Z170">
        <f>(0.7*(HIT_F*DEF_C))+(P170/(MAX(P:P))*(0.3*(HIT_F*DEF_C)))</f>
        <v>1.1422334974379582</v>
      </c>
      <c r="AA170">
        <f>(0.7*(BkS_F*DEF_C))+(Q170/(MAX(Q:Q))*(0.3*(BkS_F*DEF_C)))</f>
        <v>0.72486486486486479</v>
      </c>
      <c r="AB170">
        <f>(0.7*(TkA_F*DEF_C))+(R170/(MAX(R:R))*(0.3*(TkA_F*DEF_C)))</f>
        <v>1.4935135135135134</v>
      </c>
      <c r="AC170">
        <f>(0.7*(SH_F*DEF_C))+(S170/(MAX(S:S))*(0.3*(SH_F*DEF_C)))</f>
        <v>1.412568159804285</v>
      </c>
    </row>
    <row r="171" spans="1:29" x14ac:dyDescent="0.25">
      <c r="A171" s="9">
        <v>169</v>
      </c>
      <c r="B171" s="68" t="s">
        <v>850</v>
      </c>
      <c r="C171" s="42" t="s">
        <v>451</v>
      </c>
      <c r="D171" s="42" t="s">
        <v>273</v>
      </c>
      <c r="E171" s="42" t="s">
        <v>2</v>
      </c>
      <c r="F171" s="43">
        <v>27</v>
      </c>
      <c r="G171" s="43">
        <v>3</v>
      </c>
      <c r="H171" s="43">
        <v>33</v>
      </c>
      <c r="I171" s="43">
        <v>29</v>
      </c>
      <c r="J171" s="43">
        <v>7</v>
      </c>
      <c r="K171" s="43">
        <v>6</v>
      </c>
      <c r="L171" s="43">
        <v>2450</v>
      </c>
      <c r="M171" s="53">
        <v>246</v>
      </c>
      <c r="N171">
        <f>G171*82/F171</f>
        <v>9.1111111111111107</v>
      </c>
      <c r="O171">
        <f>H171*82/F171</f>
        <v>100.22222222222223</v>
      </c>
      <c r="P171">
        <f>I171*82/F171</f>
        <v>88.074074074074076</v>
      </c>
      <c r="Q171">
        <f>J171*82/F171</f>
        <v>21.25925925925926</v>
      </c>
      <c r="R171">
        <f>K171*82/F171</f>
        <v>18.222222222222221</v>
      </c>
      <c r="S171">
        <f>L171*82/F171</f>
        <v>7440.7407407407409</v>
      </c>
      <c r="U171" s="10">
        <f>SUM(V171:X171)</f>
        <v>6.4080914387048935</v>
      </c>
      <c r="V171">
        <f>N171/MAX(N:N)*OFF_C</f>
        <v>0.97126436781609204</v>
      </c>
      <c r="W171">
        <f>O171/MAX(O:O)*PUN_C</f>
        <v>0.70074074074074078</v>
      </c>
      <c r="X171">
        <f>SUM(Z171:AC171)</f>
        <v>4.7360863301480602</v>
      </c>
      <c r="Y171">
        <f>X171/DEF_C*10</f>
        <v>7.8934772169134337</v>
      </c>
      <c r="Z171">
        <f>(0.7*(HIT_F*DEF_C))+(P171/(MAX(P:P))*(0.3*(HIT_F*DEF_C)))</f>
        <v>1.1937422552664185</v>
      </c>
      <c r="AA171">
        <f>(0.7*(BkS_F*DEF_C))+(Q171/(MAX(Q:Q))*(0.3*(BkS_F*DEF_C)))</f>
        <v>0.68352941176470572</v>
      </c>
      <c r="AB171">
        <f>(0.7*(TkA_F*DEF_C))+(R171/(MAX(R:R))*(0.3*(TkA_F*DEF_C)))</f>
        <v>1.4899999999999998</v>
      </c>
      <c r="AC171">
        <f>(0.7*(SH_F*DEF_C))+(S171/(MAX(S:S))*(0.3*(SH_F*DEF_C)))</f>
        <v>1.3688146631169362</v>
      </c>
    </row>
    <row r="172" spans="1:29" x14ac:dyDescent="0.25">
      <c r="A172" s="9">
        <v>170</v>
      </c>
      <c r="B172" s="68" t="s">
        <v>730</v>
      </c>
      <c r="C172" s="42" t="s">
        <v>451</v>
      </c>
      <c r="D172" s="42" t="s">
        <v>273</v>
      </c>
      <c r="E172" s="42" t="s">
        <v>2</v>
      </c>
      <c r="F172" s="43">
        <v>70</v>
      </c>
      <c r="G172" s="43">
        <v>9</v>
      </c>
      <c r="H172" s="43">
        <v>33</v>
      </c>
      <c r="I172" s="43">
        <v>92</v>
      </c>
      <c r="J172" s="43">
        <v>46</v>
      </c>
      <c r="K172" s="43">
        <v>33</v>
      </c>
      <c r="L172" s="43">
        <v>7012</v>
      </c>
      <c r="M172" s="53">
        <v>818</v>
      </c>
      <c r="N172">
        <f>G172*82/F172</f>
        <v>10.542857142857143</v>
      </c>
      <c r="O172">
        <f>H172*82/F172</f>
        <v>38.657142857142858</v>
      </c>
      <c r="P172">
        <f>I172*82/F172</f>
        <v>107.77142857142857</v>
      </c>
      <c r="Q172">
        <f>J172*82/F172</f>
        <v>53.885714285714286</v>
      </c>
      <c r="R172">
        <f>K172*82/F172</f>
        <v>38.657142857142858</v>
      </c>
      <c r="S172">
        <f>L172*82/F172</f>
        <v>8214.057142857142</v>
      </c>
      <c r="U172" s="10">
        <f>SUM(V172:X172)</f>
        <v>6.3855950794708667</v>
      </c>
      <c r="V172">
        <f>N172/MAX(N:N)*OFF_C</f>
        <v>1.1238916256157636</v>
      </c>
      <c r="W172">
        <f>O172/MAX(O:O)*PUN_C</f>
        <v>0.2702857142857143</v>
      </c>
      <c r="X172">
        <f>SUM(Z172:AC172)</f>
        <v>4.9914177395693891</v>
      </c>
      <c r="Y172">
        <f>X172/DEF_C*10</f>
        <v>8.3190295659489824</v>
      </c>
      <c r="Z172">
        <f>(0.7*(HIT_F*DEF_C))+(P172/(MAX(P:P))*(0.3*(HIT_F*DEF_C)))</f>
        <v>1.2258895379713222</v>
      </c>
      <c r="AA172">
        <f>(0.7*(BkS_F*DEF_C))+(Q172/(MAX(Q:Q))*(0.3*(BkS_F*DEF_C)))</f>
        <v>0.76568067226890746</v>
      </c>
      <c r="AB172">
        <f>(0.7*(TkA_F*DEF_C))+(R172/(MAX(R:R))*(0.3*(TkA_F*DEF_C)))</f>
        <v>1.6066285714285713</v>
      </c>
      <c r="AC172">
        <f>(0.7*(SH_F*DEF_C))+(S172/(MAX(S:S))*(0.3*(SH_F*DEF_C)))</f>
        <v>1.3932189579005878</v>
      </c>
    </row>
    <row r="173" spans="1:29" x14ac:dyDescent="0.25">
      <c r="A173" s="9">
        <v>171</v>
      </c>
      <c r="B173" s="67" t="s">
        <v>413</v>
      </c>
      <c r="C173" s="40" t="s">
        <v>37</v>
      </c>
      <c r="D173" s="40" t="s">
        <v>273</v>
      </c>
      <c r="E173" s="40" t="s">
        <v>2</v>
      </c>
      <c r="F173" s="41">
        <v>21</v>
      </c>
      <c r="G173" s="41">
        <v>3</v>
      </c>
      <c r="H173" s="41">
        <v>13</v>
      </c>
      <c r="I173" s="41">
        <v>41</v>
      </c>
      <c r="J173" s="41">
        <v>4</v>
      </c>
      <c r="K173" s="41">
        <v>12</v>
      </c>
      <c r="L173" s="41">
        <v>110</v>
      </c>
      <c r="M173" s="52">
        <v>256</v>
      </c>
      <c r="N173">
        <f>G173*82/F173</f>
        <v>11.714285714285714</v>
      </c>
      <c r="O173">
        <f>H173*82/F173</f>
        <v>50.761904761904759</v>
      </c>
      <c r="P173">
        <f>I173*82/F173</f>
        <v>160.0952380952381</v>
      </c>
      <c r="Q173">
        <f>J173*82/F173</f>
        <v>15.619047619047619</v>
      </c>
      <c r="R173">
        <f>K173*82/F173</f>
        <v>46.857142857142854</v>
      </c>
      <c r="S173">
        <f>L173*82/F173</f>
        <v>429.52380952380952</v>
      </c>
      <c r="U173" s="10">
        <f>SUM(V173:X173)</f>
        <v>6.3852854924867675</v>
      </c>
      <c r="V173">
        <f>N173/MAX(N:N)*OFF_C</f>
        <v>1.2487684729064039</v>
      </c>
      <c r="W173">
        <f>O173/MAX(O:O)*PUN_C</f>
        <v>0.35492063492063491</v>
      </c>
      <c r="X173">
        <f>SUM(Z173:AC173)</f>
        <v>4.7815963846597285</v>
      </c>
      <c r="Y173">
        <f>X173/DEF_C*10</f>
        <v>7.9693273077662141</v>
      </c>
      <c r="Z173">
        <f>(0.7*(HIT_F*DEF_C))+(P173/(MAX(P:P))*(0.3*(HIT_F*DEF_C)))</f>
        <v>1.3112851832182684</v>
      </c>
      <c r="AA173">
        <f>(0.7*(BkS_F*DEF_C))+(Q173/(MAX(Q:Q))*(0.3*(BkS_F*DEF_C)))</f>
        <v>0.66932773109243682</v>
      </c>
      <c r="AB173">
        <f>(0.7*(TkA_F*DEF_C))+(R173/(MAX(R:R))*(0.3*(TkA_F*DEF_C)))</f>
        <v>1.6534285714285712</v>
      </c>
      <c r="AC173">
        <f>(0.7*(SH_F*DEF_C))+(S173/(MAX(S:S))*(0.3*(SH_F*DEF_C)))</f>
        <v>1.1475548989204527</v>
      </c>
    </row>
    <row r="174" spans="1:29" x14ac:dyDescent="0.25">
      <c r="A174" s="9">
        <v>172</v>
      </c>
      <c r="B174" s="68" t="s">
        <v>394</v>
      </c>
      <c r="C174" s="42" t="s">
        <v>41</v>
      </c>
      <c r="D174" s="42" t="s">
        <v>273</v>
      </c>
      <c r="E174" s="42" t="s">
        <v>2</v>
      </c>
      <c r="F174" s="43">
        <v>42</v>
      </c>
      <c r="G174" s="43">
        <v>6</v>
      </c>
      <c r="H174" s="43">
        <v>29</v>
      </c>
      <c r="I174" s="43">
        <v>60</v>
      </c>
      <c r="J174" s="43">
        <v>8</v>
      </c>
      <c r="K174" s="43">
        <v>14</v>
      </c>
      <c r="L174" s="43">
        <v>1657</v>
      </c>
      <c r="M174" s="53">
        <v>450</v>
      </c>
      <c r="N174">
        <f>G174*82/F174</f>
        <v>11.714285714285714</v>
      </c>
      <c r="O174">
        <f>H174*82/F174</f>
        <v>56.61904761904762</v>
      </c>
      <c r="P174">
        <f>I174*82/F174</f>
        <v>117.14285714285714</v>
      </c>
      <c r="Q174">
        <f>J174*82/F174</f>
        <v>15.619047619047619</v>
      </c>
      <c r="R174">
        <f>K174*82/F174</f>
        <v>27.333333333333332</v>
      </c>
      <c r="S174">
        <f>L174*82/F174</f>
        <v>3235.0952380952381</v>
      </c>
      <c r="U174" s="10">
        <f>SUM(V174:X174)</f>
        <v>6.3332465344172419</v>
      </c>
      <c r="V174">
        <f>N174/MAX(N:N)*OFF_C</f>
        <v>1.2487684729064039</v>
      </c>
      <c r="W174">
        <f>O174/MAX(O:O)*PUN_C</f>
        <v>0.39587301587301588</v>
      </c>
      <c r="X174">
        <f>SUM(Z174:AC174)</f>
        <v>4.6886050456378223</v>
      </c>
      <c r="Y174">
        <f>X174/DEF_C*10</f>
        <v>7.8143417427297033</v>
      </c>
      <c r="Z174">
        <f>(0.7*(HIT_F*DEF_C))+(P174/(MAX(P:P))*(0.3*(HIT_F*DEF_C)))</f>
        <v>1.2411842804036111</v>
      </c>
      <c r="AA174">
        <f>(0.7*(BkS_F*DEF_C))+(Q174/(MAX(Q:Q))*(0.3*(BkS_F*DEF_C)))</f>
        <v>0.66932773109243682</v>
      </c>
      <c r="AB174">
        <f>(0.7*(TkA_F*DEF_C))+(R174/(MAX(R:R))*(0.3*(TkA_F*DEF_C)))</f>
        <v>1.5419999999999998</v>
      </c>
      <c r="AC174">
        <f>(0.7*(SH_F*DEF_C))+(S174/(MAX(S:S))*(0.3*(SH_F*DEF_C)))</f>
        <v>1.2360930341417746</v>
      </c>
    </row>
    <row r="175" spans="1:29" x14ac:dyDescent="0.25">
      <c r="A175" s="9">
        <v>173</v>
      </c>
      <c r="B175" s="67" t="s">
        <v>704</v>
      </c>
      <c r="C175" s="40" t="s">
        <v>451</v>
      </c>
      <c r="D175" s="40" t="s">
        <v>273</v>
      </c>
      <c r="E175" s="40" t="s">
        <v>2</v>
      </c>
      <c r="F175" s="41">
        <v>64</v>
      </c>
      <c r="G175" s="41">
        <v>11</v>
      </c>
      <c r="H175" s="41">
        <v>0</v>
      </c>
      <c r="I175" s="41">
        <v>38</v>
      </c>
      <c r="J175" s="41">
        <v>33</v>
      </c>
      <c r="K175" s="41">
        <v>18</v>
      </c>
      <c r="L175" s="41">
        <v>6760</v>
      </c>
      <c r="M175" s="52">
        <v>775</v>
      </c>
      <c r="N175">
        <f>G175*82/F175</f>
        <v>14.09375</v>
      </c>
      <c r="O175">
        <f>H175*82/F175</f>
        <v>0</v>
      </c>
      <c r="P175">
        <f>I175*82/F175</f>
        <v>48.6875</v>
      </c>
      <c r="Q175">
        <f>J175*82/F175</f>
        <v>42.28125</v>
      </c>
      <c r="R175">
        <f>K175*82/F175</f>
        <v>23.0625</v>
      </c>
      <c r="S175">
        <f>L175*82/F175</f>
        <v>8661.25</v>
      </c>
      <c r="U175" s="10">
        <f>SUM(V175:X175)</f>
        <v>6.2933033886391776</v>
      </c>
      <c r="V175">
        <f>N175/MAX(N:N)*OFF_C</f>
        <v>1.5024245689655173</v>
      </c>
      <c r="W175">
        <f>O175/MAX(O:O)*PUN_C</f>
        <v>0</v>
      </c>
      <c r="X175">
        <f>SUM(Z175:AC175)</f>
        <v>4.7908788196736607</v>
      </c>
      <c r="Y175">
        <f>X175/DEF_C*10</f>
        <v>7.9847980327894339</v>
      </c>
      <c r="Z175">
        <f>(0.7*(HIT_F*DEF_C))+(P175/(MAX(P:P))*(0.3*(HIT_F*DEF_C)))</f>
        <v>1.1294609665427506</v>
      </c>
      <c r="AA175">
        <f>(0.7*(BkS_F*DEF_C))+(Q175/(MAX(Q:Q))*(0.3*(BkS_F*DEF_C)))</f>
        <v>0.73646139705882341</v>
      </c>
      <c r="AB175">
        <f>(0.7*(TkA_F*DEF_C))+(R175/(MAX(R:R))*(0.3*(TkA_F*DEF_C)))</f>
        <v>1.5176249999999998</v>
      </c>
      <c r="AC175">
        <f>(0.7*(SH_F*DEF_C))+(S175/(MAX(S:S))*(0.3*(SH_F*DEF_C)))</f>
        <v>1.4073314560720867</v>
      </c>
    </row>
    <row r="176" spans="1:29" x14ac:dyDescent="0.25">
      <c r="A176" s="9">
        <v>174</v>
      </c>
      <c r="B176" s="68" t="s">
        <v>749</v>
      </c>
      <c r="C176" s="42" t="s">
        <v>451</v>
      </c>
      <c r="D176" s="42" t="s">
        <v>273</v>
      </c>
      <c r="E176" s="42" t="s">
        <v>2</v>
      </c>
      <c r="F176" s="43">
        <v>53</v>
      </c>
      <c r="G176" s="43">
        <v>8</v>
      </c>
      <c r="H176" s="43">
        <v>16</v>
      </c>
      <c r="I176" s="43">
        <v>73</v>
      </c>
      <c r="J176" s="43">
        <v>18</v>
      </c>
      <c r="K176" s="43">
        <v>22</v>
      </c>
      <c r="L176" s="43">
        <v>3062</v>
      </c>
      <c r="M176" s="53">
        <v>653</v>
      </c>
      <c r="N176">
        <f>G176*82/F176</f>
        <v>12.377358490566039</v>
      </c>
      <c r="O176">
        <f>H176*82/F176</f>
        <v>24.754716981132077</v>
      </c>
      <c r="P176">
        <f>I176*82/F176</f>
        <v>112.94339622641509</v>
      </c>
      <c r="Q176">
        <f>J176*82/F176</f>
        <v>27.849056603773583</v>
      </c>
      <c r="R176">
        <f>K176*82/F176</f>
        <v>34.037735849056602</v>
      </c>
      <c r="S176">
        <f>L176*82/F176</f>
        <v>4737.433962264151</v>
      </c>
      <c r="U176" s="10">
        <f>SUM(V176:X176)</f>
        <v>6.2907557761591173</v>
      </c>
      <c r="V176">
        <f>N176/MAX(N:N)*OFF_C</f>
        <v>1.3194534808067666</v>
      </c>
      <c r="W176">
        <f>O176/MAX(O:O)*PUN_C</f>
        <v>0.17308176100628933</v>
      </c>
      <c r="X176">
        <f>SUM(Z176:AC176)</f>
        <v>4.7982205343460613</v>
      </c>
      <c r="Y176">
        <f>X176/DEF_C*10</f>
        <v>7.9970342239101022</v>
      </c>
      <c r="Z176">
        <f>(0.7*(HIT_F*DEF_C))+(P176/(MAX(P:P))*(0.3*(HIT_F*DEF_C)))</f>
        <v>1.2343305043136703</v>
      </c>
      <c r="AA176">
        <f>(0.7*(BkS_F*DEF_C))+(Q176/(MAX(Q:Q))*(0.3*(BkS_F*DEF_C)))</f>
        <v>0.70012208657047714</v>
      </c>
      <c r="AB176">
        <f>(0.7*(TkA_F*DEF_C))+(R176/(MAX(R:R))*(0.3*(TkA_F*DEF_C)))</f>
        <v>1.5802641509433961</v>
      </c>
      <c r="AC176">
        <f>(0.7*(SH_F*DEF_C))+(S176/(MAX(S:S))*(0.3*(SH_F*DEF_C)))</f>
        <v>1.2835037925185182</v>
      </c>
    </row>
    <row r="177" spans="1:29" x14ac:dyDescent="0.25">
      <c r="A177" s="9">
        <v>175</v>
      </c>
      <c r="B177" s="67" t="s">
        <v>819</v>
      </c>
      <c r="C177" s="40" t="s">
        <v>451</v>
      </c>
      <c r="D177" s="40" t="s">
        <v>273</v>
      </c>
      <c r="E177" s="40" t="s">
        <v>2</v>
      </c>
      <c r="F177" s="41">
        <v>25</v>
      </c>
      <c r="G177" s="41">
        <v>5</v>
      </c>
      <c r="H177" s="41">
        <v>4</v>
      </c>
      <c r="I177" s="41">
        <v>11</v>
      </c>
      <c r="J177" s="41">
        <v>3</v>
      </c>
      <c r="K177" s="41">
        <v>6</v>
      </c>
      <c r="L177" s="41">
        <v>437</v>
      </c>
      <c r="M177" s="52">
        <v>252</v>
      </c>
      <c r="N177">
        <f>G177*82/F177</f>
        <v>16.399999999999999</v>
      </c>
      <c r="O177">
        <f>H177*82/F177</f>
        <v>13.12</v>
      </c>
      <c r="P177">
        <f>I177*82/F177</f>
        <v>36.08</v>
      </c>
      <c r="Q177">
        <f>J177*82/F177</f>
        <v>9.84</v>
      </c>
      <c r="R177">
        <f>K177*82/F177</f>
        <v>19.68</v>
      </c>
      <c r="S177">
        <f>L177*82/F177</f>
        <v>1433.36</v>
      </c>
      <c r="U177" s="10">
        <f>SUM(V177:X177)</f>
        <v>6.2812243543159347</v>
      </c>
      <c r="V177">
        <f>N177/MAX(N:N)*OFF_C</f>
        <v>1.7482758620689653</v>
      </c>
      <c r="W177">
        <f>O177/MAX(O:O)*PUN_C</f>
        <v>9.1733333333333333E-2</v>
      </c>
      <c r="X177">
        <f>SUM(Z177:AC177)</f>
        <v>4.4412151589136366</v>
      </c>
      <c r="Y177">
        <f>X177/DEF_C*10</f>
        <v>7.4020252648560616</v>
      </c>
      <c r="Z177">
        <f>(0.7*(HIT_F*DEF_C))+(P177/(MAX(P:P))*(0.3*(HIT_F*DEF_C)))</f>
        <v>1.108884758364312</v>
      </c>
      <c r="AA177">
        <f>(0.7*(BkS_F*DEF_C))+(Q177/(MAX(Q:Q))*(0.3*(BkS_F*DEF_C)))</f>
        <v>0.65477647058823518</v>
      </c>
      <c r="AB177">
        <f>(0.7*(TkA_F*DEF_C))+(R177/(MAX(R:R))*(0.3*(TkA_F*DEF_C)))</f>
        <v>1.4983199999999999</v>
      </c>
      <c r="AC177">
        <f>(0.7*(SH_F*DEF_C))+(S177/(MAX(S:S))*(0.3*(SH_F*DEF_C)))</f>
        <v>1.1792339299610894</v>
      </c>
    </row>
    <row r="178" spans="1:29" x14ac:dyDescent="0.25">
      <c r="A178" s="9">
        <v>176</v>
      </c>
      <c r="B178" s="68" t="s">
        <v>737</v>
      </c>
      <c r="C178" s="42" t="s">
        <v>451</v>
      </c>
      <c r="D178" s="42" t="s">
        <v>273</v>
      </c>
      <c r="E178" s="42" t="s">
        <v>2</v>
      </c>
      <c r="F178" s="43">
        <v>60</v>
      </c>
      <c r="G178" s="43">
        <v>9</v>
      </c>
      <c r="H178" s="43">
        <v>16</v>
      </c>
      <c r="I178" s="43">
        <v>72</v>
      </c>
      <c r="J178" s="43">
        <v>29</v>
      </c>
      <c r="K178" s="43">
        <v>17</v>
      </c>
      <c r="L178" s="43">
        <v>5194</v>
      </c>
      <c r="M178" s="53">
        <v>686</v>
      </c>
      <c r="N178">
        <f>G178*82/F178</f>
        <v>12.3</v>
      </c>
      <c r="O178">
        <f>H178*82/F178</f>
        <v>21.866666666666667</v>
      </c>
      <c r="P178">
        <f>I178*82/F178</f>
        <v>98.4</v>
      </c>
      <c r="Q178">
        <f>J178*82/F178</f>
        <v>39.633333333333333</v>
      </c>
      <c r="R178">
        <f>K178*82/F178</f>
        <v>23.233333333333334</v>
      </c>
      <c r="S178">
        <f>L178*82/F178</f>
        <v>7098.4666666666662</v>
      </c>
      <c r="U178" s="10">
        <f>SUM(V178:X178)</f>
        <v>6.2810978872402625</v>
      </c>
      <c r="V178">
        <f>N178/MAX(N:N)*OFF_C</f>
        <v>1.3112068965517243</v>
      </c>
      <c r="W178">
        <f>O178/MAX(O:O)*PUN_C</f>
        <v>0.15288888888888891</v>
      </c>
      <c r="X178">
        <f>SUM(Z178:AC178)</f>
        <v>4.8170021017996492</v>
      </c>
      <c r="Y178">
        <f>X178/DEF_C*10</f>
        <v>8.0283368363327483</v>
      </c>
      <c r="Z178">
        <f>(0.7*(HIT_F*DEF_C))+(P178/(MAX(P:P))*(0.3*(HIT_F*DEF_C)))</f>
        <v>1.2105947955390333</v>
      </c>
      <c r="AA178">
        <f>(0.7*(BkS_F*DEF_C))+(Q178/(MAX(Q:Q))*(0.3*(BkS_F*DEF_C)))</f>
        <v>0.7297941176470587</v>
      </c>
      <c r="AB178">
        <f>(0.7*(TkA_F*DEF_C))+(R178/(MAX(R:R))*(0.3*(TkA_F*DEF_C)))</f>
        <v>1.5185999999999999</v>
      </c>
      <c r="AC178">
        <f>(0.7*(SH_F*DEF_C))+(S178/(MAX(S:S))*(0.3*(SH_F*DEF_C)))</f>
        <v>1.3580131886135571</v>
      </c>
    </row>
    <row r="179" spans="1:29" x14ac:dyDescent="0.25">
      <c r="A179" s="9">
        <v>177</v>
      </c>
      <c r="B179" s="68" t="s">
        <v>694</v>
      </c>
      <c r="C179" s="42" t="s">
        <v>451</v>
      </c>
      <c r="D179" s="42" t="s">
        <v>273</v>
      </c>
      <c r="E179" s="42" t="s">
        <v>2</v>
      </c>
      <c r="F179" s="43">
        <v>78</v>
      </c>
      <c r="G179" s="43">
        <v>12</v>
      </c>
      <c r="H179" s="43">
        <v>19</v>
      </c>
      <c r="I179" s="43">
        <v>72</v>
      </c>
      <c r="J179" s="43">
        <v>43</v>
      </c>
      <c r="K179" s="43">
        <v>39</v>
      </c>
      <c r="L179" s="43">
        <v>1356</v>
      </c>
      <c r="M179" s="53">
        <v>846</v>
      </c>
      <c r="N179">
        <f>G179*82/F179</f>
        <v>12.615384615384615</v>
      </c>
      <c r="O179">
        <f>H179*82/F179</f>
        <v>19.974358974358974</v>
      </c>
      <c r="P179">
        <f>I179*82/F179</f>
        <v>75.692307692307693</v>
      </c>
      <c r="Q179">
        <f>J179*82/F179</f>
        <v>45.205128205128204</v>
      </c>
      <c r="R179">
        <f>K179*82/F179</f>
        <v>41</v>
      </c>
      <c r="S179">
        <f>L179*82/F179</f>
        <v>1425.5384615384614</v>
      </c>
      <c r="U179" s="10">
        <f>SUM(V179:X179)</f>
        <v>6.2008307914791629</v>
      </c>
      <c r="V179">
        <f>N179/MAX(N:N)*OFF_C</f>
        <v>1.3448275862068966</v>
      </c>
      <c r="W179">
        <f>O179/MAX(O:O)*PUN_C</f>
        <v>0.13965811965811967</v>
      </c>
      <c r="X179">
        <f>SUM(Z179:AC179)</f>
        <v>4.7163450856141464</v>
      </c>
      <c r="Y179">
        <f>X179/DEF_C*10</f>
        <v>7.8605751426902435</v>
      </c>
      <c r="Z179">
        <f>(0.7*(HIT_F*DEF_C))+(P179/(MAX(P:P))*(0.3*(HIT_F*DEF_C)))</f>
        <v>1.1735344581069487</v>
      </c>
      <c r="AA179">
        <f>(0.7*(BkS_F*DEF_C))+(Q179/(MAX(Q:Q))*(0.3*(BkS_F*DEF_C)))</f>
        <v>0.74382352941176455</v>
      </c>
      <c r="AB179">
        <f>(0.7*(TkA_F*DEF_C))+(R179/(MAX(R:R))*(0.3*(TkA_F*DEF_C)))</f>
        <v>1.6199999999999999</v>
      </c>
      <c r="AC179">
        <f>(0.7*(SH_F*DEF_C))+(S179/(MAX(S:S))*(0.3*(SH_F*DEF_C)))</f>
        <v>1.1789870980954331</v>
      </c>
    </row>
    <row r="180" spans="1:29" x14ac:dyDescent="0.25">
      <c r="A180" s="9">
        <v>178</v>
      </c>
      <c r="B180" s="68" t="s">
        <v>733</v>
      </c>
      <c r="C180" s="42" t="s">
        <v>451</v>
      </c>
      <c r="D180" s="42" t="s">
        <v>273</v>
      </c>
      <c r="E180" s="42" t="s">
        <v>2</v>
      </c>
      <c r="F180" s="43">
        <v>49</v>
      </c>
      <c r="G180" s="43">
        <v>9</v>
      </c>
      <c r="H180" s="43">
        <v>8</v>
      </c>
      <c r="I180" s="43">
        <v>40</v>
      </c>
      <c r="J180" s="43">
        <v>12</v>
      </c>
      <c r="K180" s="43">
        <v>13</v>
      </c>
      <c r="L180" s="43">
        <v>128</v>
      </c>
      <c r="M180" s="53">
        <v>593</v>
      </c>
      <c r="N180">
        <f>G180*82/F180</f>
        <v>15.061224489795919</v>
      </c>
      <c r="O180">
        <f>H180*82/F180</f>
        <v>13.387755102040817</v>
      </c>
      <c r="P180">
        <f>I180*82/F180</f>
        <v>66.938775510204081</v>
      </c>
      <c r="Q180">
        <f>J180*82/F180</f>
        <v>20.081632653061224</v>
      </c>
      <c r="R180">
        <f>K180*82/F180</f>
        <v>21.755102040816325</v>
      </c>
      <c r="S180">
        <f>L180*82/F180</f>
        <v>214.20408163265307</v>
      </c>
      <c r="U180" s="10">
        <f>SUM(V180:X180)</f>
        <v>6.1899004042646748</v>
      </c>
      <c r="V180">
        <f>N180/MAX(N:N)*OFF_C</f>
        <v>1.6055594651653766</v>
      </c>
      <c r="W180">
        <f>O180/MAX(O:O)*PUN_C</f>
        <v>9.3605442176870751E-2</v>
      </c>
      <c r="X180">
        <f>SUM(Z180:AC180)</f>
        <v>4.4907354969224276</v>
      </c>
      <c r="Y180">
        <f>X180/DEF_C*10</f>
        <v>7.4845591615373799</v>
      </c>
      <c r="Z180">
        <f>(0.7*(HIT_F*DEF_C))+(P180/(MAX(P:P))*(0.3*(HIT_F*DEF_C)))</f>
        <v>1.1592481602306348</v>
      </c>
      <c r="AA180">
        <f>(0.7*(BkS_F*DEF_C))+(Q180/(MAX(Q:Q))*(0.3*(BkS_F*DEF_C)))</f>
        <v>0.68056422569027597</v>
      </c>
      <c r="AB180">
        <f>(0.7*(TkA_F*DEF_C))+(R180/(MAX(R:R))*(0.3*(TkA_F*DEF_C)))</f>
        <v>1.5101632653061223</v>
      </c>
      <c r="AC180">
        <f>(0.7*(SH_F*DEF_C))+(S180/(MAX(S:S))*(0.3*(SH_F*DEF_C)))</f>
        <v>1.1407598456953947</v>
      </c>
    </row>
    <row r="181" spans="1:29" x14ac:dyDescent="0.25">
      <c r="A181" s="9">
        <v>179</v>
      </c>
      <c r="B181" s="68" t="s">
        <v>832</v>
      </c>
      <c r="C181" s="42" t="s">
        <v>451</v>
      </c>
      <c r="D181" s="42" t="s">
        <v>273</v>
      </c>
      <c r="E181" s="42" t="s">
        <v>2</v>
      </c>
      <c r="F181" s="43">
        <v>23</v>
      </c>
      <c r="G181" s="43">
        <v>4</v>
      </c>
      <c r="H181" s="43">
        <v>0</v>
      </c>
      <c r="I181" s="43">
        <v>9</v>
      </c>
      <c r="J181" s="43">
        <v>13</v>
      </c>
      <c r="K181" s="43">
        <v>6</v>
      </c>
      <c r="L181" s="43">
        <v>1226</v>
      </c>
      <c r="M181" s="53">
        <v>223</v>
      </c>
      <c r="N181">
        <f>G181*82/F181</f>
        <v>14.260869565217391</v>
      </c>
      <c r="O181">
        <f>H181*82/F181</f>
        <v>0</v>
      </c>
      <c r="P181">
        <f>I181*82/F181</f>
        <v>32.086956521739133</v>
      </c>
      <c r="Q181">
        <f>J181*82/F181</f>
        <v>46.347826086956523</v>
      </c>
      <c r="R181">
        <f>K181*82/F181</f>
        <v>21.391304347826086</v>
      </c>
      <c r="S181">
        <f>L181*82/F181</f>
        <v>4370.95652173913</v>
      </c>
      <c r="U181" s="10">
        <f>SUM(V181:X181)</f>
        <v>6.1493339808908605</v>
      </c>
      <c r="V181">
        <f>N181/MAX(N:N)*OFF_C</f>
        <v>1.5202398800599701</v>
      </c>
      <c r="W181">
        <f>O181/MAX(O:O)*PUN_C</f>
        <v>0</v>
      </c>
      <c r="X181">
        <f>SUM(Z181:AC181)</f>
        <v>4.6290941008308906</v>
      </c>
      <c r="Y181">
        <f>X181/DEF_C*10</f>
        <v>7.7151568347181509</v>
      </c>
      <c r="Z181">
        <f>(0.7*(HIT_F*DEF_C))+(P181/(MAX(P:P))*(0.3*(HIT_F*DEF_C)))</f>
        <v>1.1023678681105542</v>
      </c>
      <c r="AA181">
        <f>(0.7*(BkS_F*DEF_C))+(Q181/(MAX(Q:Q))*(0.3*(BkS_F*DEF_C)))</f>
        <v>0.74670076726342705</v>
      </c>
      <c r="AB181">
        <f>(0.7*(TkA_F*DEF_C))+(R181/(MAX(R:R))*(0.3*(TkA_F*DEF_C)))</f>
        <v>1.508086956521739</v>
      </c>
      <c r="AC181">
        <f>(0.7*(SH_F*DEF_C))+(S181/(MAX(S:S))*(0.3*(SH_F*DEF_C)))</f>
        <v>1.2719385089351698</v>
      </c>
    </row>
    <row r="182" spans="1:29" x14ac:dyDescent="0.25">
      <c r="A182" s="9">
        <v>180</v>
      </c>
      <c r="B182" s="67" t="s">
        <v>849</v>
      </c>
      <c r="C182" s="40" t="s">
        <v>451</v>
      </c>
      <c r="D182" s="40" t="s">
        <v>273</v>
      </c>
      <c r="E182" s="40" t="s">
        <v>2</v>
      </c>
      <c r="F182" s="41">
        <v>20</v>
      </c>
      <c r="G182" s="41">
        <v>3</v>
      </c>
      <c r="H182" s="41">
        <v>6</v>
      </c>
      <c r="I182" s="41">
        <v>39</v>
      </c>
      <c r="J182" s="41">
        <v>5</v>
      </c>
      <c r="K182" s="41">
        <v>5</v>
      </c>
      <c r="L182" s="41">
        <v>245</v>
      </c>
      <c r="M182" s="52">
        <v>189</v>
      </c>
      <c r="N182">
        <f>G182*82/F182</f>
        <v>12.3</v>
      </c>
      <c r="O182">
        <f>H182*82/F182</f>
        <v>24.6</v>
      </c>
      <c r="P182">
        <f>I182*82/F182</f>
        <v>159.9</v>
      </c>
      <c r="Q182">
        <f>J182*82/F182</f>
        <v>20.5</v>
      </c>
      <c r="R182">
        <f>K182*82/F182</f>
        <v>20.5</v>
      </c>
      <c r="S182">
        <f>L182*82/F182</f>
        <v>1004.5</v>
      </c>
      <c r="U182" s="10">
        <f>SUM(V182:X182)</f>
        <v>6.1444910658822636</v>
      </c>
      <c r="V182">
        <f>N182/MAX(N:N)*OFF_C</f>
        <v>1.3112068965517243</v>
      </c>
      <c r="W182">
        <f>O182/MAX(O:O)*PUN_C</f>
        <v>0.17200000000000001</v>
      </c>
      <c r="X182">
        <f>SUM(Z182:AC182)</f>
        <v>4.6612841693305391</v>
      </c>
      <c r="Y182">
        <f>X182/DEF_C*10</f>
        <v>7.7688069488842313</v>
      </c>
      <c r="Z182">
        <f>(0.7*(HIT_F*DEF_C))+(P182/(MAX(P:P))*(0.3*(HIT_F*DEF_C)))</f>
        <v>1.3109665427509292</v>
      </c>
      <c r="AA182">
        <f>(0.7*(BkS_F*DEF_C))+(Q182/(MAX(Q:Q))*(0.3*(BkS_F*DEF_C)))</f>
        <v>0.68161764705882344</v>
      </c>
      <c r="AB182">
        <f>(0.7*(TkA_F*DEF_C))+(R182/(MAX(R:R))*(0.3*(TkA_F*DEF_C)))</f>
        <v>1.5029999999999999</v>
      </c>
      <c r="AC182">
        <f>(0.7*(SH_F*DEF_C))+(S182/(MAX(S:S))*(0.3*(SH_F*DEF_C)))</f>
        <v>1.1656999795207863</v>
      </c>
    </row>
    <row r="183" spans="1:29" x14ac:dyDescent="0.25">
      <c r="A183" s="9">
        <v>181</v>
      </c>
      <c r="B183" s="67" t="s">
        <v>856</v>
      </c>
      <c r="C183" s="40" t="s">
        <v>451</v>
      </c>
      <c r="D183" s="40" t="s">
        <v>273</v>
      </c>
      <c r="E183" s="40" t="s">
        <v>2</v>
      </c>
      <c r="F183" s="41">
        <v>26</v>
      </c>
      <c r="G183" s="41">
        <v>3</v>
      </c>
      <c r="H183" s="41">
        <v>19</v>
      </c>
      <c r="I183" s="41">
        <v>40</v>
      </c>
      <c r="J183" s="41">
        <v>8</v>
      </c>
      <c r="K183" s="41">
        <v>5</v>
      </c>
      <c r="L183" s="41">
        <v>1155</v>
      </c>
      <c r="M183" s="52">
        <v>230</v>
      </c>
      <c r="N183">
        <f>G183*82/F183</f>
        <v>9.4615384615384617</v>
      </c>
      <c r="O183">
        <f>H183*82/F183</f>
        <v>59.92307692307692</v>
      </c>
      <c r="P183">
        <f>I183*82/F183</f>
        <v>126.15384615384616</v>
      </c>
      <c r="Q183">
        <f>J183*82/F183</f>
        <v>25.23076923076923</v>
      </c>
      <c r="R183">
        <f>K183*82/F183</f>
        <v>15.76923076923077</v>
      </c>
      <c r="S183">
        <f>L183*82/F183</f>
        <v>3642.6923076923076</v>
      </c>
      <c r="U183" s="10">
        <f>SUM(V183:X183)</f>
        <v>6.1019711935965812</v>
      </c>
      <c r="V183">
        <f>N183/MAX(N:N)*OFF_C</f>
        <v>1.0086206896551724</v>
      </c>
      <c r="W183">
        <f>O183/MAX(O:O)*PUN_C</f>
        <v>0.41897435897435897</v>
      </c>
      <c r="X183">
        <f>SUM(Z183:AC183)</f>
        <v>4.6743761449670505</v>
      </c>
      <c r="Y183">
        <f>X183/DEF_C*10</f>
        <v>7.7906269082784174</v>
      </c>
      <c r="Z183">
        <f>(0.7*(HIT_F*DEF_C))+(P183/(MAX(P:P))*(0.3*(HIT_F*DEF_C)))</f>
        <v>1.255890763511581</v>
      </c>
      <c r="AA183">
        <f>(0.7*(BkS_F*DEF_C))+(Q183/(MAX(Q:Q))*(0.3*(BkS_F*DEF_C)))</f>
        <v>0.69352941176470573</v>
      </c>
      <c r="AB183">
        <f>(0.7*(TkA_F*DEF_C))+(R183/(MAX(R:R))*(0.3*(TkA_F*DEF_C)))</f>
        <v>1.476</v>
      </c>
      <c r="AC183">
        <f>(0.7*(SH_F*DEF_C))+(S183/(MAX(S:S))*(0.3*(SH_F*DEF_C)))</f>
        <v>1.2489559696907637</v>
      </c>
    </row>
    <row r="184" spans="1:29" x14ac:dyDescent="0.25">
      <c r="A184" s="9">
        <v>182</v>
      </c>
      <c r="B184" s="67" t="s">
        <v>734</v>
      </c>
      <c r="C184" s="40" t="s">
        <v>451</v>
      </c>
      <c r="D184" s="40" t="s">
        <v>273</v>
      </c>
      <c r="E184" s="40" t="s">
        <v>2</v>
      </c>
      <c r="F184" s="41">
        <v>60</v>
      </c>
      <c r="G184" s="41">
        <v>9</v>
      </c>
      <c r="H184" s="41">
        <v>6</v>
      </c>
      <c r="I184" s="41">
        <v>70</v>
      </c>
      <c r="J184" s="41">
        <v>39</v>
      </c>
      <c r="K184" s="41">
        <v>10</v>
      </c>
      <c r="L184" s="41">
        <v>2768</v>
      </c>
      <c r="M184" s="52">
        <v>637</v>
      </c>
      <c r="N184">
        <f>G184*82/F184</f>
        <v>12.3</v>
      </c>
      <c r="O184">
        <f>H184*82/F184</f>
        <v>8.1999999999999993</v>
      </c>
      <c r="P184">
        <f>I184*82/F184</f>
        <v>95.666666666666671</v>
      </c>
      <c r="Q184">
        <f>J184*82/F184</f>
        <v>53.3</v>
      </c>
      <c r="R184">
        <f>K184*82/F184</f>
        <v>13.666666666666666</v>
      </c>
      <c r="S184">
        <f>L184*82/F184</f>
        <v>3782.9333333333334</v>
      </c>
      <c r="U184" s="10">
        <f>SUM(V184:X184)</f>
        <v>6.0562616328173249</v>
      </c>
      <c r="V184">
        <f>N184/MAX(N:N)*OFF_C</f>
        <v>1.3112068965517243</v>
      </c>
      <c r="W184">
        <f>O184/MAX(O:O)*PUN_C</f>
        <v>5.7333333333333333E-2</v>
      </c>
      <c r="X184">
        <f>SUM(Z184:AC184)</f>
        <v>4.6877214029322669</v>
      </c>
      <c r="Y184">
        <f>X184/DEF_C*10</f>
        <v>7.8128690048871121</v>
      </c>
      <c r="Z184">
        <f>(0.7*(HIT_F*DEF_C))+(P184/(MAX(P:P))*(0.3*(HIT_F*DEF_C)))</f>
        <v>1.2061338289962824</v>
      </c>
      <c r="AA184">
        <f>(0.7*(BkS_F*DEF_C))+(Q184/(MAX(Q:Q))*(0.3*(BkS_F*DEF_C)))</f>
        <v>0.76420588235294107</v>
      </c>
      <c r="AB184">
        <f>(0.7*(TkA_F*DEF_C))+(R184/(MAX(R:R))*(0.3*(TkA_F*DEF_C)))</f>
        <v>1.464</v>
      </c>
      <c r="AC184">
        <f>(0.7*(SH_F*DEF_C))+(S184/(MAX(S:S))*(0.3*(SH_F*DEF_C)))</f>
        <v>1.2533816915830431</v>
      </c>
    </row>
    <row r="185" spans="1:29" x14ac:dyDescent="0.25">
      <c r="A185" s="9">
        <v>183</v>
      </c>
      <c r="B185" s="67" t="s">
        <v>736</v>
      </c>
      <c r="C185" s="40" t="s">
        <v>451</v>
      </c>
      <c r="D185" s="40" t="s">
        <v>273</v>
      </c>
      <c r="E185" s="40" t="s">
        <v>2</v>
      </c>
      <c r="F185" s="41">
        <v>52</v>
      </c>
      <c r="G185" s="41">
        <v>9</v>
      </c>
      <c r="H185" s="41">
        <v>2</v>
      </c>
      <c r="I185" s="41">
        <v>39</v>
      </c>
      <c r="J185" s="41">
        <v>7</v>
      </c>
      <c r="K185" s="41">
        <v>10</v>
      </c>
      <c r="L185" s="41">
        <v>3</v>
      </c>
      <c r="M185" s="52">
        <v>594</v>
      </c>
      <c r="N185">
        <f>G185*82/F185</f>
        <v>14.192307692307692</v>
      </c>
      <c r="O185">
        <f>H185*82/F185</f>
        <v>3.1538461538461537</v>
      </c>
      <c r="P185">
        <f>I185*82/F185</f>
        <v>61.5</v>
      </c>
      <c r="Q185">
        <f>J185*82/F185</f>
        <v>11.038461538461538</v>
      </c>
      <c r="R185">
        <f>K185*82/F185</f>
        <v>15.76923076923077</v>
      </c>
      <c r="S185">
        <f>L185*82/F185</f>
        <v>4.7307692307692308</v>
      </c>
      <c r="U185" s="10">
        <f>SUM(V185:X185)</f>
        <v>5.9532974748601264</v>
      </c>
      <c r="V185">
        <f>N185/MAX(N:N)*OFF_C</f>
        <v>1.5129310344827587</v>
      </c>
      <c r="W185">
        <f>O185/MAX(O:O)*PUN_C</f>
        <v>2.205128205128205E-2</v>
      </c>
      <c r="X185">
        <f>SUM(Z185:AC185)</f>
        <v>4.4183151583260853</v>
      </c>
      <c r="Y185">
        <f>X185/DEF_C*10</f>
        <v>7.3638585972101422</v>
      </c>
      <c r="Z185">
        <f>(0.7*(HIT_F*DEF_C))+(P185/(MAX(P:P))*(0.3*(HIT_F*DEF_C)))</f>
        <v>1.1503717472118957</v>
      </c>
      <c r="AA185">
        <f>(0.7*(BkS_F*DEF_C))+(Q185/(MAX(Q:Q))*(0.3*(BkS_F*DEF_C)))</f>
        <v>0.65779411764705875</v>
      </c>
      <c r="AB185">
        <f>(0.7*(TkA_F*DEF_C))+(R185/(MAX(R:R))*(0.3*(TkA_F*DEF_C)))</f>
        <v>1.476</v>
      </c>
      <c r="AC185">
        <f>(0.7*(SH_F*DEF_C))+(S185/(MAX(S:S))*(0.3*(SH_F*DEF_C)))</f>
        <v>1.1341492934671307</v>
      </c>
    </row>
    <row r="186" spans="1:29" x14ac:dyDescent="0.25">
      <c r="A186" s="9">
        <v>184</v>
      </c>
      <c r="B186" s="67" t="s">
        <v>853</v>
      </c>
      <c r="C186" s="40" t="s">
        <v>451</v>
      </c>
      <c r="D186" s="40" t="s">
        <v>273</v>
      </c>
      <c r="E186" s="40" t="s">
        <v>2</v>
      </c>
      <c r="F186" s="41">
        <v>27</v>
      </c>
      <c r="G186" s="41">
        <v>3</v>
      </c>
      <c r="H186" s="41">
        <v>14</v>
      </c>
      <c r="I186" s="41">
        <v>41</v>
      </c>
      <c r="J186" s="41">
        <v>11</v>
      </c>
      <c r="K186" s="41">
        <v>7</v>
      </c>
      <c r="L186" s="41">
        <v>284</v>
      </c>
      <c r="M186" s="52">
        <v>274</v>
      </c>
      <c r="N186">
        <f>G186*82/F186</f>
        <v>9.1111111111111107</v>
      </c>
      <c r="O186">
        <f>H186*82/F186</f>
        <v>42.518518518518519</v>
      </c>
      <c r="P186">
        <f>I186*82/F186</f>
        <v>124.51851851851852</v>
      </c>
      <c r="Q186">
        <f>J186*82/F186</f>
        <v>33.407407407407405</v>
      </c>
      <c r="R186">
        <f>K186*82/F186</f>
        <v>21.25925925925926</v>
      </c>
      <c r="S186">
        <f>L186*82/F186</f>
        <v>862.51851851851848</v>
      </c>
      <c r="U186" s="10">
        <f>SUM(V186:X186)</f>
        <v>5.9044404403729338</v>
      </c>
      <c r="V186">
        <f>N186/MAX(N:N)*OFF_C</f>
        <v>0.97126436781609204</v>
      </c>
      <c r="W186">
        <f>O186/MAX(O:O)*PUN_C</f>
        <v>0.29728395061728397</v>
      </c>
      <c r="X186">
        <f>SUM(Z186:AC186)</f>
        <v>4.6358921219395572</v>
      </c>
      <c r="Y186">
        <f>X186/DEF_C*10</f>
        <v>7.7264868698992615</v>
      </c>
      <c r="Z186">
        <f>(0.7*(HIT_F*DEF_C))+(P186/(MAX(P:P))*(0.3*(HIT_F*DEF_C)))</f>
        <v>1.2532218091697644</v>
      </c>
      <c r="AA186">
        <f>(0.7*(BkS_F*DEF_C))+(Q186/(MAX(Q:Q))*(0.3*(BkS_F*DEF_C)))</f>
        <v>0.71411764705882341</v>
      </c>
      <c r="AB186">
        <f>(0.7*(TkA_F*DEF_C))+(R186/(MAX(R:R))*(0.3*(TkA_F*DEF_C)))</f>
        <v>1.5073333333333332</v>
      </c>
      <c r="AC186">
        <f>(0.7*(SH_F*DEF_C))+(S186/(MAX(S:S))*(0.3*(SH_F*DEF_C)))</f>
        <v>1.1612193323776365</v>
      </c>
    </row>
    <row r="187" spans="1:29" x14ac:dyDescent="0.25">
      <c r="A187" s="9">
        <v>185</v>
      </c>
      <c r="B187" s="68" t="s">
        <v>783</v>
      </c>
      <c r="C187" s="42" t="s">
        <v>451</v>
      </c>
      <c r="D187" s="42" t="s">
        <v>273</v>
      </c>
      <c r="E187" s="42" t="s">
        <v>2</v>
      </c>
      <c r="F187" s="43">
        <v>47</v>
      </c>
      <c r="G187" s="43">
        <v>6</v>
      </c>
      <c r="H187" s="43">
        <v>10</v>
      </c>
      <c r="I187" s="43">
        <v>69</v>
      </c>
      <c r="J187" s="43">
        <v>20</v>
      </c>
      <c r="K187" s="43">
        <v>6</v>
      </c>
      <c r="L187" s="43">
        <v>1633</v>
      </c>
      <c r="M187" s="53">
        <v>423</v>
      </c>
      <c r="N187">
        <f>G187*82/F187</f>
        <v>10.468085106382979</v>
      </c>
      <c r="O187">
        <f>H187*82/F187</f>
        <v>17.446808510638299</v>
      </c>
      <c r="P187">
        <f>I187*82/F187</f>
        <v>120.38297872340425</v>
      </c>
      <c r="Q187">
        <f>J187*82/F187</f>
        <v>34.893617021276597</v>
      </c>
      <c r="R187">
        <f>K187*82/F187</f>
        <v>10.468085106382979</v>
      </c>
      <c r="S187">
        <f>L187*82/F187</f>
        <v>2849.0638297872342</v>
      </c>
      <c r="U187" s="10">
        <f>SUM(V187:X187)</f>
        <v>5.8718941075580995</v>
      </c>
      <c r="V187">
        <f>N187/MAX(N:N)*OFF_C</f>
        <v>1.1159207630227441</v>
      </c>
      <c r="W187">
        <f>O187/MAX(O:O)*PUN_C</f>
        <v>0.12198581560283689</v>
      </c>
      <c r="X187">
        <f>SUM(Z187:AC187)</f>
        <v>4.6339875289325185</v>
      </c>
      <c r="Y187">
        <f>X187/DEF_C*10</f>
        <v>7.7233125482208642</v>
      </c>
      <c r="Z187">
        <f>(0.7*(HIT_F*DEF_C))+(P187/(MAX(P:P))*(0.3*(HIT_F*DEF_C)))</f>
        <v>1.2464723562445621</v>
      </c>
      <c r="AA187">
        <f>(0.7*(BkS_F*DEF_C))+(Q187/(MAX(Q:Q))*(0.3*(BkS_F*DEF_C)))</f>
        <v>0.7178598247809761</v>
      </c>
      <c r="AB187">
        <f>(0.7*(TkA_F*DEF_C))+(R187/(MAX(R:R))*(0.3*(TkA_F*DEF_C)))</f>
        <v>1.4457446808510637</v>
      </c>
      <c r="AC187">
        <f>(0.7*(SH_F*DEF_C))+(S187/(MAX(S:S))*(0.3*(SH_F*DEF_C)))</f>
        <v>1.2239106670559168</v>
      </c>
    </row>
    <row r="188" spans="1:29" x14ac:dyDescent="0.25">
      <c r="A188" s="9">
        <v>186</v>
      </c>
      <c r="B188" s="67" t="s">
        <v>765</v>
      </c>
      <c r="C188" s="40" t="s">
        <v>451</v>
      </c>
      <c r="D188" s="40" t="s">
        <v>273</v>
      </c>
      <c r="E188" s="40" t="s">
        <v>2</v>
      </c>
      <c r="F188" s="41">
        <v>47</v>
      </c>
      <c r="G188" s="41">
        <v>7</v>
      </c>
      <c r="H188" s="41">
        <v>8</v>
      </c>
      <c r="I188" s="41">
        <v>23</v>
      </c>
      <c r="J188" s="41">
        <v>19</v>
      </c>
      <c r="K188" s="41">
        <v>5</v>
      </c>
      <c r="L188" s="41">
        <v>126</v>
      </c>
      <c r="M188" s="52">
        <v>372</v>
      </c>
      <c r="N188">
        <f>G188*82/F188</f>
        <v>12.212765957446809</v>
      </c>
      <c r="O188">
        <f>H188*82/F188</f>
        <v>13.957446808510639</v>
      </c>
      <c r="P188">
        <f>I188*82/F188</f>
        <v>40.127659574468083</v>
      </c>
      <c r="Q188">
        <f>J188*82/F188</f>
        <v>33.148936170212764</v>
      </c>
      <c r="R188">
        <f>K188*82/F188</f>
        <v>8.7234042553191493</v>
      </c>
      <c r="S188">
        <f>L188*82/F188</f>
        <v>219.82978723404256</v>
      </c>
      <c r="U188" s="10">
        <f>SUM(V188:X188)</f>
        <v>5.8051784438779359</v>
      </c>
      <c r="V188">
        <f>N188/MAX(N:N)*OFF_C</f>
        <v>1.3019075568598681</v>
      </c>
      <c r="W188">
        <f>O188/MAX(O:O)*PUN_C</f>
        <v>9.7588652482269514E-2</v>
      </c>
      <c r="X188">
        <f>SUM(Z188:AC188)</f>
        <v>4.4056822345357984</v>
      </c>
      <c r="Y188">
        <f>X188/DEF_C*10</f>
        <v>7.3428037242263313</v>
      </c>
      <c r="Z188">
        <f>(0.7*(HIT_F*DEF_C))+(P188/(MAX(P:P))*(0.3*(HIT_F*DEF_C)))</f>
        <v>1.1154907854148539</v>
      </c>
      <c r="AA188">
        <f>(0.7*(BkS_F*DEF_C))+(Q188/(MAX(Q:Q))*(0.3*(BkS_F*DEF_C)))</f>
        <v>0.7134668335419273</v>
      </c>
      <c r="AB188">
        <f>(0.7*(TkA_F*DEF_C))+(R188/(MAX(R:R))*(0.3*(TkA_F*DEF_C)))</f>
        <v>1.435787234042553</v>
      </c>
      <c r="AC188">
        <f>(0.7*(SH_F*DEF_C))+(S188/(MAX(S:S))*(0.3*(SH_F*DEF_C)))</f>
        <v>1.1409373815364638</v>
      </c>
    </row>
    <row r="189" spans="1:29" x14ac:dyDescent="0.25">
      <c r="A189" s="9">
        <v>187</v>
      </c>
      <c r="B189" s="67" t="s">
        <v>825</v>
      </c>
      <c r="C189" s="40" t="s">
        <v>451</v>
      </c>
      <c r="D189" s="40" t="s">
        <v>273</v>
      </c>
      <c r="E189" s="40" t="s">
        <v>2</v>
      </c>
      <c r="F189" s="41">
        <v>55</v>
      </c>
      <c r="G189" s="41">
        <v>4</v>
      </c>
      <c r="H189" s="41">
        <v>2</v>
      </c>
      <c r="I189" s="41">
        <v>25</v>
      </c>
      <c r="J189" s="41">
        <v>18</v>
      </c>
      <c r="K189" s="41">
        <v>13</v>
      </c>
      <c r="L189" s="41">
        <v>25</v>
      </c>
      <c r="M189" s="52">
        <v>496</v>
      </c>
      <c r="N189">
        <f>G189*82/F189</f>
        <v>5.9636363636363638</v>
      </c>
      <c r="O189">
        <f>H189*82/F189</f>
        <v>2.9818181818181819</v>
      </c>
      <c r="P189">
        <f>I189*82/F189</f>
        <v>37.272727272727273</v>
      </c>
      <c r="Q189">
        <f>J189*82/F189</f>
        <v>26.836363636363636</v>
      </c>
      <c r="R189">
        <f>K189*82/F189</f>
        <v>19.381818181818183</v>
      </c>
      <c r="S189">
        <f>L189*82/F189</f>
        <v>37.272727272727273</v>
      </c>
      <c r="U189" s="10">
        <f>SUM(V189:X189)</f>
        <v>5.0967831498018397</v>
      </c>
      <c r="V189">
        <f>N189/MAX(N:N)*OFF_C</f>
        <v>0.63573667711598747</v>
      </c>
      <c r="W189">
        <f>O189/MAX(O:O)*PUN_C</f>
        <v>2.0848484848484849E-2</v>
      </c>
      <c r="X189">
        <f>SUM(Z189:AC189)</f>
        <v>4.440197987837367</v>
      </c>
      <c r="Y189">
        <f>X189/DEF_C*10</f>
        <v>7.4003299797289444</v>
      </c>
      <c r="Z189">
        <f>(0.7*(HIT_F*DEF_C))+(P189/(MAX(P:P))*(0.3*(HIT_F*DEF_C)))</f>
        <v>1.1108313619466035</v>
      </c>
      <c r="AA189">
        <f>(0.7*(BkS_F*DEF_C))+(Q189/(MAX(Q:Q))*(0.3*(BkS_F*DEF_C)))</f>
        <v>0.69757219251336888</v>
      </c>
      <c r="AB189">
        <f>(0.7*(TkA_F*DEF_C))+(R189/(MAX(R:R))*(0.3*(TkA_F*DEF_C)))</f>
        <v>1.4966181818181816</v>
      </c>
      <c r="AC189">
        <f>(0.7*(SH_F*DEF_C))+(S189/(MAX(S:S))*(0.3*(SH_F*DEF_C)))</f>
        <v>1.1351762515592128</v>
      </c>
    </row>
  </sheetData>
  <autoFilter ref="B2:AC74">
    <sortState ref="B3:AC189">
      <sortCondition descending="1" ref="U2:U74"/>
    </sortState>
  </autoFilter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4"/>
  <sheetViews>
    <sheetView workbookViewId="0">
      <selection activeCell="V6" sqref="V6"/>
    </sheetView>
  </sheetViews>
  <sheetFormatPr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2" width="5.28515625" customWidth="1"/>
    <col min="13" max="13" width="1.28515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</cols>
  <sheetData>
    <row r="1" spans="1:29" x14ac:dyDescent="0.25">
      <c r="F1" s="15" t="s">
        <v>23</v>
      </c>
      <c r="G1" s="12"/>
      <c r="H1" s="12"/>
      <c r="I1" s="12"/>
      <c r="J1" s="12"/>
      <c r="K1" s="12"/>
      <c r="L1" s="13"/>
      <c r="N1" s="11" t="s">
        <v>22</v>
      </c>
      <c r="O1" s="12"/>
      <c r="P1" s="12"/>
      <c r="Q1" s="12"/>
      <c r="R1" s="12"/>
      <c r="S1" s="13"/>
      <c r="U1" s="11" t="s">
        <v>26</v>
      </c>
      <c r="V1" s="12"/>
      <c r="W1" s="12"/>
      <c r="X1" s="12"/>
      <c r="Y1" s="12"/>
      <c r="Z1" s="12"/>
      <c r="AA1" s="12"/>
      <c r="AB1" s="12"/>
      <c r="AC1" s="13"/>
    </row>
    <row r="2" spans="1:29" x14ac:dyDescent="0.25">
      <c r="B2" s="6" t="s">
        <v>0</v>
      </c>
      <c r="C2" s="8" t="s">
        <v>28</v>
      </c>
      <c r="D2" s="8" t="s">
        <v>27</v>
      </c>
      <c r="E2" s="8" t="s">
        <v>5</v>
      </c>
      <c r="F2" s="8" t="s">
        <v>6</v>
      </c>
      <c r="G2" s="7" t="s">
        <v>7</v>
      </c>
      <c r="H2" s="4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N2" s="4" t="s">
        <v>7</v>
      </c>
      <c r="O2" s="4" t="s">
        <v>8</v>
      </c>
      <c r="P2" s="4" t="s">
        <v>9</v>
      </c>
      <c r="Q2" s="4" t="s">
        <v>11</v>
      </c>
      <c r="R2" s="4" t="s">
        <v>10</v>
      </c>
      <c r="S2" s="4" t="s">
        <v>12</v>
      </c>
      <c r="U2" s="8" t="s">
        <v>25</v>
      </c>
      <c r="V2" s="8" t="s">
        <v>16</v>
      </c>
      <c r="W2" s="8" t="s">
        <v>17</v>
      </c>
      <c r="X2" s="8" t="s">
        <v>15</v>
      </c>
      <c r="Y2" s="8" t="s">
        <v>24</v>
      </c>
      <c r="Z2" s="8" t="s">
        <v>9</v>
      </c>
      <c r="AA2" s="8" t="s">
        <v>11</v>
      </c>
      <c r="AB2" s="8" t="s">
        <v>10</v>
      </c>
      <c r="AC2" s="8" t="s">
        <v>12</v>
      </c>
    </row>
    <row r="3" spans="1:29" x14ac:dyDescent="0.25">
      <c r="A3" s="9">
        <v>1</v>
      </c>
      <c r="B3" s="67" t="s">
        <v>195</v>
      </c>
      <c r="C3" s="40" t="s">
        <v>35</v>
      </c>
      <c r="D3" s="40" t="s">
        <v>273</v>
      </c>
      <c r="E3" s="40" t="s">
        <v>3</v>
      </c>
      <c r="F3" s="41">
        <v>82</v>
      </c>
      <c r="G3" s="41">
        <v>128</v>
      </c>
      <c r="H3" s="41">
        <v>62</v>
      </c>
      <c r="I3" s="41">
        <v>44</v>
      </c>
      <c r="J3" s="41">
        <v>31</v>
      </c>
      <c r="K3" s="41">
        <v>58</v>
      </c>
      <c r="L3" s="41">
        <v>213</v>
      </c>
      <c r="M3" s="52">
        <v>1637</v>
      </c>
      <c r="N3">
        <f>G3*82/F3</f>
        <v>128</v>
      </c>
      <c r="O3">
        <f>H3*82/F3</f>
        <v>62</v>
      </c>
      <c r="P3">
        <f>I3*82/F3</f>
        <v>44</v>
      </c>
      <c r="Q3">
        <f>J3*82/F3</f>
        <v>31</v>
      </c>
      <c r="R3">
        <f>K3*82/F3</f>
        <v>58</v>
      </c>
      <c r="S3">
        <f>L3*82/F3</f>
        <v>213</v>
      </c>
      <c r="U3" s="10">
        <f>SUM(V3:X3)</f>
        <v>17.905453452313495</v>
      </c>
      <c r="V3">
        <f>N3/MAX(N:N)*OFF_R</f>
        <v>13</v>
      </c>
      <c r="W3">
        <f>O3/MAX(O:O)*PUN_R</f>
        <v>0.28193468375361719</v>
      </c>
      <c r="X3">
        <f>SUM(Z3:AC3)</f>
        <v>4.6235187685598786</v>
      </c>
      <c r="Y3">
        <f>X3/DEF_R*10</f>
        <v>7.7058646142664644</v>
      </c>
      <c r="Z3">
        <f>(0.7*(HIT_F*DEF_R))+(P3/(MAX(P:P))*(0.3*(HIT_F*DEF_R)))</f>
        <v>1.1133346661335464</v>
      </c>
      <c r="AA3">
        <f>(0.7*(BkS_F*DEF_R))+(Q3/(MAX(Q:Q))*(0.3*(BkS_F*DEF_R)))</f>
        <v>0.71608580664119881</v>
      </c>
      <c r="AB3">
        <f>(0.7*(TkA_F*DEF_R))+(R3/(MAX(R:R))*(0.3*(TkA_F*DEF_R)))</f>
        <v>1.6511743302678927</v>
      </c>
      <c r="AC3">
        <f>(0.7*(SH_F*DEF_R))+(S3/(MAX(S:S))*(0.3*(SH_F*DEF_R)))</f>
        <v>1.1429239655172412</v>
      </c>
    </row>
    <row r="4" spans="1:29" x14ac:dyDescent="0.25">
      <c r="A4" s="9">
        <v>2</v>
      </c>
      <c r="B4" s="67" t="s">
        <v>55</v>
      </c>
      <c r="C4" s="40" t="s">
        <v>37</v>
      </c>
      <c r="D4" s="40" t="s">
        <v>273</v>
      </c>
      <c r="E4" s="40" t="s">
        <v>3</v>
      </c>
      <c r="F4" s="41">
        <v>81</v>
      </c>
      <c r="G4" s="41">
        <v>110</v>
      </c>
      <c r="H4" s="41">
        <v>22</v>
      </c>
      <c r="I4" s="41">
        <v>21</v>
      </c>
      <c r="J4" s="41">
        <v>18</v>
      </c>
      <c r="K4" s="41">
        <v>42</v>
      </c>
      <c r="L4" s="41">
        <v>248</v>
      </c>
      <c r="M4" s="52">
        <v>1822</v>
      </c>
      <c r="N4">
        <f>G4*82/F4</f>
        <v>111.35802469135803</v>
      </c>
      <c r="O4">
        <f>H4*82/F4</f>
        <v>22.271604938271604</v>
      </c>
      <c r="P4">
        <f>I4*82/F4</f>
        <v>21.25925925925926</v>
      </c>
      <c r="Q4">
        <f>J4*82/F4</f>
        <v>18.222222222222221</v>
      </c>
      <c r="R4">
        <f>K4*82/F4</f>
        <v>42.518518518518519</v>
      </c>
      <c r="S4">
        <f>L4*82/F4</f>
        <v>251.06172839506172</v>
      </c>
      <c r="U4" s="10">
        <f>SUM(V4:X4)</f>
        <v>15.897191366223982</v>
      </c>
      <c r="V4">
        <f>N4/MAX(N:N)*OFF_R</f>
        <v>11.309799382716049</v>
      </c>
      <c r="W4">
        <f>O4/MAX(O:O)*PUN_R</f>
        <v>0.10127641766059844</v>
      </c>
      <c r="X4">
        <f>SUM(Z4:AC4)</f>
        <v>4.4861155658473342</v>
      </c>
      <c r="Y4">
        <f>X4/DEF_R*10</f>
        <v>7.476859276412223</v>
      </c>
      <c r="Z4">
        <f>(0.7*(HIT_F*DEF_R))+(P4/(MAX(P:P))*(0.3*(HIT_F*DEF_R)))</f>
        <v>1.0806010928961747</v>
      </c>
      <c r="AA4">
        <f>(0.7*(BkS_F*DEF_R))+(Q4/(MAX(Q:Q))*(0.3*(BkS_F*DEF_R)))</f>
        <v>0.68060240963855412</v>
      </c>
      <c r="AB4">
        <f>(0.7*(TkA_F*DEF_R))+(R4/(MAX(R:R))*(0.3*(TkA_F*DEF_R)))</f>
        <v>1.5803934426229507</v>
      </c>
      <c r="AC4">
        <f>(0.7*(SH_F*DEF_R))+(S4/(MAX(S:S))*(0.3*(SH_F*DEF_R)))</f>
        <v>1.1445186206896552</v>
      </c>
    </row>
    <row r="5" spans="1:29" x14ac:dyDescent="0.25">
      <c r="A5" s="9">
        <v>3</v>
      </c>
      <c r="B5" s="68" t="s">
        <v>219</v>
      </c>
      <c r="C5" s="42" t="s">
        <v>35</v>
      </c>
      <c r="D5" s="42" t="s">
        <v>273</v>
      </c>
      <c r="E5" s="42" t="s">
        <v>3</v>
      </c>
      <c r="F5" s="43">
        <v>66</v>
      </c>
      <c r="G5" s="43">
        <v>81</v>
      </c>
      <c r="H5" s="43">
        <v>32</v>
      </c>
      <c r="I5" s="43">
        <v>57</v>
      </c>
      <c r="J5" s="43">
        <v>25</v>
      </c>
      <c r="K5" s="43">
        <v>36</v>
      </c>
      <c r="L5" s="43">
        <v>159</v>
      </c>
      <c r="M5" s="53">
        <v>1238</v>
      </c>
      <c r="N5">
        <f>G5*82/F5</f>
        <v>100.63636363636364</v>
      </c>
      <c r="O5">
        <f>H5*82/F5</f>
        <v>39.757575757575758</v>
      </c>
      <c r="P5">
        <f>I5*82/F5</f>
        <v>70.818181818181813</v>
      </c>
      <c r="Q5">
        <f>J5*82/F5</f>
        <v>31.060606060606062</v>
      </c>
      <c r="R5">
        <f>K5*82/F5</f>
        <v>44.727272727272727</v>
      </c>
      <c r="S5">
        <f>L5*82/F5</f>
        <v>197.54545454545453</v>
      </c>
      <c r="U5" s="10">
        <f>SUM(V5:X5)</f>
        <v>15.002631433096964</v>
      </c>
      <c r="V5">
        <f>N5/MAX(N:N)*OFF_R</f>
        <v>10.220880681818182</v>
      </c>
      <c r="W5">
        <f>O5/MAX(O:O)*PUN_R</f>
        <v>0.1807909604519774</v>
      </c>
      <c r="X5">
        <f>SUM(Z5:AC5)</f>
        <v>4.6009597908268045</v>
      </c>
      <c r="Y5">
        <f>X5/DEF_R*10</f>
        <v>7.6682663180446742</v>
      </c>
      <c r="Z5">
        <f>(0.7*(HIT_F*DEF_R))+(P5/(MAX(P:P))*(0.3*(HIT_F*DEF_R)))</f>
        <v>1.1519374068554393</v>
      </c>
      <c r="AA5">
        <f>(0.7*(BkS_F*DEF_R))+(Q5/(MAX(Q:Q))*(0.3*(BkS_F*DEF_R)))</f>
        <v>0.71625410733844452</v>
      </c>
      <c r="AB5">
        <f>(0.7*(TkA_F*DEF_R))+(R5/(MAX(R:R))*(0.3*(TkA_F*DEF_R)))</f>
        <v>1.5904918032786883</v>
      </c>
      <c r="AC5">
        <f>(0.7*(SH_F*DEF_R))+(S5/(MAX(S:S))*(0.3*(SH_F*DEF_R)))</f>
        <v>1.1422764733542319</v>
      </c>
    </row>
    <row r="6" spans="1:29" x14ac:dyDescent="0.25">
      <c r="A6" s="9">
        <v>4</v>
      </c>
      <c r="B6" s="67" t="s">
        <v>224</v>
      </c>
      <c r="C6" s="40" t="s">
        <v>33</v>
      </c>
      <c r="D6" s="40" t="s">
        <v>273</v>
      </c>
      <c r="E6" s="40" t="s">
        <v>3</v>
      </c>
      <c r="F6" s="41">
        <v>74</v>
      </c>
      <c r="G6" s="41">
        <v>87</v>
      </c>
      <c r="H6" s="41">
        <v>54</v>
      </c>
      <c r="I6" s="41">
        <v>59</v>
      </c>
      <c r="J6" s="41">
        <v>41</v>
      </c>
      <c r="K6" s="41">
        <v>39</v>
      </c>
      <c r="L6" s="41">
        <v>91</v>
      </c>
      <c r="M6" s="52">
        <v>1542</v>
      </c>
      <c r="N6">
        <f>G6*82/F6</f>
        <v>96.405405405405403</v>
      </c>
      <c r="O6">
        <f>H6*82/F6</f>
        <v>59.837837837837839</v>
      </c>
      <c r="P6">
        <f>I6*82/F6</f>
        <v>65.378378378378372</v>
      </c>
      <c r="Q6">
        <f>J6*82/F6</f>
        <v>45.432432432432435</v>
      </c>
      <c r="R6">
        <f>K6*82/F6</f>
        <v>43.216216216216218</v>
      </c>
      <c r="S6">
        <f>L6*82/F6</f>
        <v>100.83783783783784</v>
      </c>
      <c r="U6" s="10">
        <f>SUM(V6:X6)</f>
        <v>14.685355989571264</v>
      </c>
      <c r="V6">
        <f>N6/MAX(N:N)*OFF_R</f>
        <v>9.791173986486486</v>
      </c>
      <c r="W6">
        <f>O6/MAX(O:O)*PUN_R</f>
        <v>0.27210261108566192</v>
      </c>
      <c r="X6">
        <f>SUM(Z6:AC6)</f>
        <v>4.6220793919991143</v>
      </c>
      <c r="Y6">
        <f>X6/DEF_R*10</f>
        <v>7.7034656533318566</v>
      </c>
      <c r="Z6">
        <f>(0.7*(HIT_F*DEF_R))+(P6/(MAX(P:P))*(0.3*(HIT_F*DEF_R)))</f>
        <v>1.1441072219760742</v>
      </c>
      <c r="AA6">
        <f>(0.7*(BkS_F*DEF_R))+(Q6/(MAX(Q:Q))*(0.3*(BkS_F*DEF_R)))</f>
        <v>0.75616411592315202</v>
      </c>
      <c r="AB6">
        <f>(0.7*(TkA_F*DEF_R))+(R6/(MAX(R:R))*(0.3*(TkA_F*DEF_R)))</f>
        <v>1.5835832964111651</v>
      </c>
      <c r="AC6">
        <f>(0.7*(SH_F*DEF_R))+(S6/(MAX(S:S))*(0.3*(SH_F*DEF_R)))</f>
        <v>1.138224757688723</v>
      </c>
    </row>
    <row r="7" spans="1:29" x14ac:dyDescent="0.25">
      <c r="A7" s="9">
        <v>5</v>
      </c>
      <c r="B7" s="67" t="s">
        <v>229</v>
      </c>
      <c r="C7" s="40" t="s">
        <v>41</v>
      </c>
      <c r="D7" s="40" t="s">
        <v>273</v>
      </c>
      <c r="E7" s="40" t="s">
        <v>3</v>
      </c>
      <c r="F7" s="41">
        <v>82</v>
      </c>
      <c r="G7" s="41">
        <v>94</v>
      </c>
      <c r="H7" s="41">
        <v>22</v>
      </c>
      <c r="I7" s="41">
        <v>29</v>
      </c>
      <c r="J7" s="41">
        <v>43</v>
      </c>
      <c r="K7" s="41">
        <v>78</v>
      </c>
      <c r="L7" s="41">
        <v>6669</v>
      </c>
      <c r="M7" s="52">
        <v>1625</v>
      </c>
      <c r="N7">
        <f>G7*82/F7</f>
        <v>94</v>
      </c>
      <c r="O7">
        <f>H7*82/F7</f>
        <v>22</v>
      </c>
      <c r="P7">
        <f>I7*82/F7</f>
        <v>29</v>
      </c>
      <c r="Q7">
        <f>J7*82/F7</f>
        <v>43</v>
      </c>
      <c r="R7">
        <f>K7*82/F7</f>
        <v>78</v>
      </c>
      <c r="S7">
        <f>L7*82/F7</f>
        <v>6669</v>
      </c>
      <c r="U7" s="10">
        <f>SUM(V7:X7)</f>
        <v>14.644090844717706</v>
      </c>
      <c r="V7">
        <f>N7/MAX(N:N)*OFF_R</f>
        <v>9.546875</v>
      </c>
      <c r="W7">
        <f>O7/MAX(O:O)*PUN_R</f>
        <v>0.10004133939644481</v>
      </c>
      <c r="X7">
        <f>SUM(Z7:AC7)</f>
        <v>4.9971745053212615</v>
      </c>
      <c r="Y7">
        <f>X7/DEF_R*10</f>
        <v>8.3286241755354364</v>
      </c>
      <c r="Z7">
        <f>(0.7*(HIT_F*DEF_R))+(P7/(MAX(P:P))*(0.3*(HIT_F*DEF_R)))</f>
        <v>1.0917433026789283</v>
      </c>
      <c r="AA7">
        <f>(0.7*(BkS_F*DEF_R))+(Q7/(MAX(Q:Q))*(0.3*(BkS_F*DEF_R)))</f>
        <v>0.74940934469585652</v>
      </c>
      <c r="AB7">
        <f>(0.7*(TkA_F*DEF_R))+(R7/(MAX(R:R))*(0.3*(TkA_F*DEF_R)))</f>
        <v>1.7426137544982006</v>
      </c>
      <c r="AC7">
        <f>(0.7*(SH_F*DEF_R))+(S7/(MAX(S:S))*(0.3*(SH_F*DEF_R)))</f>
        <v>1.4134081034482757</v>
      </c>
    </row>
    <row r="8" spans="1:29" x14ac:dyDescent="0.25">
      <c r="A8" s="9">
        <v>6</v>
      </c>
      <c r="B8" s="68" t="s">
        <v>62</v>
      </c>
      <c r="C8" s="42" t="s">
        <v>37</v>
      </c>
      <c r="D8" s="42" t="s">
        <v>273</v>
      </c>
      <c r="E8" s="42" t="s">
        <v>3</v>
      </c>
      <c r="F8" s="43">
        <v>82</v>
      </c>
      <c r="G8" s="43">
        <v>91</v>
      </c>
      <c r="H8" s="43">
        <v>60</v>
      </c>
      <c r="I8" s="43">
        <v>81</v>
      </c>
      <c r="J8" s="43">
        <v>53</v>
      </c>
      <c r="K8" s="43">
        <v>42</v>
      </c>
      <c r="L8" s="43">
        <v>5486</v>
      </c>
      <c r="M8" s="53">
        <v>1698</v>
      </c>
      <c r="N8">
        <f>G8*82/F8</f>
        <v>91</v>
      </c>
      <c r="O8">
        <f>H8*82/F8</f>
        <v>60</v>
      </c>
      <c r="P8">
        <f>I8*82/F8</f>
        <v>81</v>
      </c>
      <c r="Q8">
        <f>J8*82/F8</f>
        <v>53</v>
      </c>
      <c r="R8">
        <f>K8*82/F8</f>
        <v>42</v>
      </c>
      <c r="S8">
        <f>L8*82/F8</f>
        <v>5486</v>
      </c>
      <c r="U8" s="10">
        <f>SUM(V8:X8)</f>
        <v>14.400667112574368</v>
      </c>
      <c r="V8">
        <f>N8/MAX(N:N)*OFF_R</f>
        <v>9.2421875</v>
      </c>
      <c r="W8">
        <f>O8/MAX(O:O)*PUN_R</f>
        <v>0.27284001653575857</v>
      </c>
      <c r="X8">
        <f>SUM(Z8:AC8)</f>
        <v>4.8856395960386099</v>
      </c>
      <c r="Y8">
        <f>X8/DEF_R*10</f>
        <v>8.1427326600643504</v>
      </c>
      <c r="Z8">
        <f>(0.7*(HIT_F*DEF_R))+(P8/(MAX(P:P))*(0.3*(HIT_F*DEF_R)))</f>
        <v>1.1665933626549378</v>
      </c>
      <c r="AA8">
        <f>(0.7*(BkS_F*DEF_R))+(Q8/(MAX(Q:Q))*(0.3*(BkS_F*DEF_R)))</f>
        <v>0.7771789597414045</v>
      </c>
      <c r="AB8">
        <f>(0.7*(TkA_F*DEF_R))+(R8/(MAX(R:R))*(0.3*(TkA_F*DEF_R)))</f>
        <v>1.5780227908836464</v>
      </c>
      <c r="AC8">
        <f>(0.7*(SH_F*DEF_R))+(S8/(MAX(S:S))*(0.3*(SH_F*DEF_R)))</f>
        <v>1.3638444827586205</v>
      </c>
    </row>
    <row r="9" spans="1:29" x14ac:dyDescent="0.25">
      <c r="A9" s="9">
        <v>7</v>
      </c>
      <c r="B9" s="68" t="s">
        <v>238</v>
      </c>
      <c r="C9" s="42" t="s">
        <v>41</v>
      </c>
      <c r="D9" s="42" t="s">
        <v>273</v>
      </c>
      <c r="E9" s="42" t="s">
        <v>3</v>
      </c>
      <c r="F9" s="43">
        <v>70</v>
      </c>
      <c r="G9" s="43">
        <v>72</v>
      </c>
      <c r="H9" s="43">
        <v>54</v>
      </c>
      <c r="I9" s="43">
        <v>60</v>
      </c>
      <c r="J9" s="43">
        <v>83</v>
      </c>
      <c r="K9" s="43">
        <v>43</v>
      </c>
      <c r="L9" s="43">
        <v>130</v>
      </c>
      <c r="M9" s="53">
        <v>1385</v>
      </c>
      <c r="N9">
        <f>G9*82/F9</f>
        <v>84.342857142857142</v>
      </c>
      <c r="O9">
        <f>H9*82/F9</f>
        <v>63.25714285714286</v>
      </c>
      <c r="P9">
        <f>I9*82/F9</f>
        <v>70.285714285714292</v>
      </c>
      <c r="Q9">
        <f>J9*82/F9</f>
        <v>97.228571428571428</v>
      </c>
      <c r="R9">
        <f>K9*82/F9</f>
        <v>50.371428571428574</v>
      </c>
      <c r="S9">
        <f>L9*82/F9</f>
        <v>152.28571428571428</v>
      </c>
      <c r="U9" s="10">
        <f>SUM(V9:X9)</f>
        <v>13.661570688094805</v>
      </c>
      <c r="V9">
        <f>N9/MAX(N:N)*OFF_R</f>
        <v>8.5660714285714281</v>
      </c>
      <c r="W9">
        <f>O9/MAX(O:O)*PUN_R</f>
        <v>0.28765133171912832</v>
      </c>
      <c r="X9">
        <f>SUM(Z9:AC9)</f>
        <v>4.8078479278042483</v>
      </c>
      <c r="Y9">
        <f>X9/DEF_R*10</f>
        <v>8.0130798796737466</v>
      </c>
      <c r="Z9">
        <f>(0.7*(HIT_F*DEF_R))+(P9/(MAX(P:P))*(0.3*(HIT_F*DEF_R)))</f>
        <v>1.1511709601873534</v>
      </c>
      <c r="AA9">
        <f>(0.7*(BkS_F*DEF_R))+(Q9/(MAX(Q:Q))*(0.3*(BkS_F*DEF_R)))</f>
        <v>0.89999999999999991</v>
      </c>
      <c r="AB9">
        <f>(0.7*(TkA_F*DEF_R))+(R9/(MAX(R:R))*(0.3*(TkA_F*DEF_R)))</f>
        <v>1.6162967213114754</v>
      </c>
      <c r="AC9">
        <f>(0.7*(SH_F*DEF_R))+(S9/(MAX(S:S))*(0.3*(SH_F*DEF_R)))</f>
        <v>1.1403802463054187</v>
      </c>
    </row>
    <row r="10" spans="1:29" x14ac:dyDescent="0.25">
      <c r="A10" s="9">
        <v>8</v>
      </c>
      <c r="B10" s="67" t="s">
        <v>200</v>
      </c>
      <c r="C10" s="40" t="s">
        <v>33</v>
      </c>
      <c r="D10" s="40" t="s">
        <v>273</v>
      </c>
      <c r="E10" s="40" t="s">
        <v>3</v>
      </c>
      <c r="F10" s="41">
        <v>77</v>
      </c>
      <c r="G10" s="41">
        <v>73</v>
      </c>
      <c r="H10" s="41">
        <v>27</v>
      </c>
      <c r="I10" s="41">
        <v>72</v>
      </c>
      <c r="J10" s="41">
        <v>71</v>
      </c>
      <c r="K10" s="41">
        <v>122</v>
      </c>
      <c r="L10" s="41">
        <v>5155</v>
      </c>
      <c r="M10" s="52">
        <v>1531</v>
      </c>
      <c r="N10">
        <f>G10*82/F10</f>
        <v>77.740259740259745</v>
      </c>
      <c r="O10">
        <f>H10*82/F10</f>
        <v>28.753246753246753</v>
      </c>
      <c r="P10">
        <f>I10*82/F10</f>
        <v>76.675324675324674</v>
      </c>
      <c r="Q10">
        <f>J10*82/F10</f>
        <v>75.610389610389603</v>
      </c>
      <c r="R10">
        <f>K10*82/F10</f>
        <v>129.92207792207793</v>
      </c>
      <c r="S10">
        <f>L10*82/F10</f>
        <v>5489.7402597402597</v>
      </c>
      <c r="U10" s="10">
        <f>SUM(V10:X10)</f>
        <v>13.370582383438125</v>
      </c>
      <c r="V10">
        <f>N10/MAX(N:N)*OFF_R</f>
        <v>7.8954951298701301</v>
      </c>
      <c r="W10">
        <f>O10/MAX(O:O)*PUN_R</f>
        <v>0.13075060532687652</v>
      </c>
      <c r="X10">
        <f>SUM(Z10:AC10)</f>
        <v>5.3443366482411179</v>
      </c>
      <c r="Y10">
        <f>X10/DEF_R*10</f>
        <v>8.9072277470685304</v>
      </c>
      <c r="Z10">
        <f>(0.7*(HIT_F*DEF_R))+(P10/(MAX(P:P))*(0.3*(HIT_F*DEF_R)))</f>
        <v>1.1603683202043855</v>
      </c>
      <c r="AA10">
        <f>(0.7*(BkS_F*DEF_R))+(Q10/(MAX(Q:Q))*(0.3*(BkS_F*DEF_R)))</f>
        <v>0.83996714129244232</v>
      </c>
      <c r="AB10">
        <f>(0.7*(TkA_F*DEF_R))+(R10/(MAX(R:R))*(0.3*(TkA_F*DEF_R)))</f>
        <v>1.98</v>
      </c>
      <c r="AC10">
        <f>(0.7*(SH_F*DEF_R))+(S10/(MAX(S:S))*(0.3*(SH_F*DEF_R)))</f>
        <v>1.3640011867442901</v>
      </c>
    </row>
    <row r="11" spans="1:29" x14ac:dyDescent="0.25">
      <c r="A11" s="9">
        <v>9</v>
      </c>
      <c r="B11" s="68" t="s">
        <v>140</v>
      </c>
      <c r="C11" s="42" t="s">
        <v>41</v>
      </c>
      <c r="D11" s="42" t="s">
        <v>273</v>
      </c>
      <c r="E11" s="42" t="s">
        <v>3</v>
      </c>
      <c r="F11" s="43">
        <v>81</v>
      </c>
      <c r="G11" s="43">
        <v>78</v>
      </c>
      <c r="H11" s="43">
        <v>20</v>
      </c>
      <c r="I11" s="43">
        <v>82</v>
      </c>
      <c r="J11" s="43">
        <v>39</v>
      </c>
      <c r="K11" s="43">
        <v>50</v>
      </c>
      <c r="L11" s="43">
        <v>11138</v>
      </c>
      <c r="M11" s="53">
        <v>1623</v>
      </c>
      <c r="N11">
        <f>G11*82/F11</f>
        <v>78.962962962962962</v>
      </c>
      <c r="O11">
        <f>H11*82/F11</f>
        <v>20.246913580246915</v>
      </c>
      <c r="P11">
        <f>I11*82/F11</f>
        <v>83.012345679012341</v>
      </c>
      <c r="Q11">
        <f>J11*82/F11</f>
        <v>39.481481481481481</v>
      </c>
      <c r="R11">
        <f>K11*82/F11</f>
        <v>50.617283950617285</v>
      </c>
      <c r="S11">
        <f>L11*82/F11</f>
        <v>11275.506172839507</v>
      </c>
      <c r="U11" s="10">
        <f>SUM(V11:X11)</f>
        <v>13.244699525141929</v>
      </c>
      <c r="V11">
        <f>N11/MAX(N:N)*OFF_R</f>
        <v>8.0196759259259256</v>
      </c>
      <c r="W11">
        <f>O11/MAX(O:O)*PUN_R</f>
        <v>9.2069470600544059E-2</v>
      </c>
      <c r="X11">
        <f>SUM(Z11:AC11)</f>
        <v>5.1329541286154603</v>
      </c>
      <c r="Y11">
        <f>X11/DEF_R*10</f>
        <v>8.5549235476924341</v>
      </c>
      <c r="Z11">
        <f>(0.7*(HIT_F*DEF_R))+(P11/(MAX(P:P))*(0.3*(HIT_F*DEF_R)))</f>
        <v>1.1694899817850635</v>
      </c>
      <c r="AA11">
        <f>(0.7*(BkS_F*DEF_R))+(Q11/(MAX(Q:Q))*(0.3*(BkS_F*DEF_R)))</f>
        <v>0.73963855421686731</v>
      </c>
      <c r="AB11">
        <f>(0.7*(TkA_F*DEF_R))+(R11/(MAX(R:R))*(0.3*(TkA_F*DEF_R)))</f>
        <v>1.6174207650273222</v>
      </c>
      <c r="AC11">
        <f>(0.7*(SH_F*DEF_R))+(S11/(MAX(S:S))*(0.3*(SH_F*DEF_R)))</f>
        <v>1.6064048275862068</v>
      </c>
    </row>
    <row r="12" spans="1:29" x14ac:dyDescent="0.25">
      <c r="A12" s="9">
        <v>10</v>
      </c>
      <c r="B12" s="67" t="s">
        <v>52</v>
      </c>
      <c r="C12" s="40" t="s">
        <v>33</v>
      </c>
      <c r="D12" s="40" t="s">
        <v>273</v>
      </c>
      <c r="E12" s="40" t="s">
        <v>3</v>
      </c>
      <c r="F12" s="41">
        <v>82</v>
      </c>
      <c r="G12" s="41">
        <v>82</v>
      </c>
      <c r="H12" s="41">
        <v>28</v>
      </c>
      <c r="I12" s="41">
        <v>12</v>
      </c>
      <c r="J12" s="41">
        <v>18</v>
      </c>
      <c r="K12" s="41">
        <v>33</v>
      </c>
      <c r="L12" s="41">
        <v>12</v>
      </c>
      <c r="M12" s="52">
        <v>1474</v>
      </c>
      <c r="N12">
        <f>G12*82/F12</f>
        <v>82</v>
      </c>
      <c r="O12">
        <f>H12*82/F12</f>
        <v>28</v>
      </c>
      <c r="P12">
        <f>I12*82/F12</f>
        <v>12</v>
      </c>
      <c r="Q12">
        <f>J12*82/F12</f>
        <v>18</v>
      </c>
      <c r="R12">
        <f>K12*82/F12</f>
        <v>33</v>
      </c>
      <c r="S12">
        <f>L12*82/F12</f>
        <v>12</v>
      </c>
      <c r="U12" s="10">
        <f>SUM(V12:X12)</f>
        <v>12.874086547496399</v>
      </c>
      <c r="V12">
        <f>N12/MAX(N:N)*OFF_R</f>
        <v>8.328125</v>
      </c>
      <c r="W12">
        <f>O12/MAX(O:O)*PUN_R</f>
        <v>0.12732534105002066</v>
      </c>
      <c r="X12">
        <f>SUM(Z12:AC12)</f>
        <v>4.4186362064463776</v>
      </c>
      <c r="Y12">
        <f>X12/DEF_R*10</f>
        <v>7.3643936774106287</v>
      </c>
      <c r="Z12">
        <f>(0.7*(HIT_F*DEF_R))+(P12/(MAX(P:P))*(0.3*(HIT_F*DEF_R)))</f>
        <v>1.0672730907636943</v>
      </c>
      <c r="AA12">
        <f>(0.7*(BkS_F*DEF_R))+(Q12/(MAX(Q:Q))*(0.3*(BkS_F*DEF_R)))</f>
        <v>0.67998530708198635</v>
      </c>
      <c r="AB12">
        <f>(0.7*(TkA_F*DEF_R))+(R12/(MAX(R:R))*(0.3*(TkA_F*DEF_R)))</f>
        <v>1.5368750499800079</v>
      </c>
      <c r="AC12">
        <f>(0.7*(SH_F*DEF_R))+(S12/(MAX(S:S))*(0.3*(SH_F*DEF_R)))</f>
        <v>1.1345027586206895</v>
      </c>
    </row>
    <row r="13" spans="1:29" x14ac:dyDescent="0.25">
      <c r="A13" s="9">
        <v>11</v>
      </c>
      <c r="B13" s="68" t="s">
        <v>210</v>
      </c>
      <c r="C13" s="42" t="s">
        <v>35</v>
      </c>
      <c r="D13" s="42" t="s">
        <v>273</v>
      </c>
      <c r="E13" s="42" t="s">
        <v>3</v>
      </c>
      <c r="F13" s="43">
        <v>82</v>
      </c>
      <c r="G13" s="43">
        <v>76</v>
      </c>
      <c r="H13" s="43">
        <v>12</v>
      </c>
      <c r="I13" s="43">
        <v>35</v>
      </c>
      <c r="J13" s="43">
        <v>23</v>
      </c>
      <c r="K13" s="43">
        <v>55</v>
      </c>
      <c r="L13" s="43">
        <v>4382</v>
      </c>
      <c r="M13" s="53">
        <v>1469</v>
      </c>
      <c r="N13">
        <f>G13*82/F13</f>
        <v>76</v>
      </c>
      <c r="O13">
        <f>H13*82/F13</f>
        <v>12</v>
      </c>
      <c r="P13">
        <f>I13*82/F13</f>
        <v>35</v>
      </c>
      <c r="Q13">
        <f>J13*82/F13</f>
        <v>23</v>
      </c>
      <c r="R13">
        <f>K13*82/F13</f>
        <v>55</v>
      </c>
      <c r="S13">
        <f>L13*82/F13</f>
        <v>4382</v>
      </c>
      <c r="U13" s="10">
        <f>SUM(V13:X13)</f>
        <v>12.522617072261205</v>
      </c>
      <c r="V13">
        <f>N13/MAX(N:N)*OFF_R</f>
        <v>7.71875</v>
      </c>
      <c r="W13">
        <f>O13/MAX(O:O)*PUN_R</f>
        <v>5.4568003307151718E-2</v>
      </c>
      <c r="X13">
        <f>SUM(Z13:AC13)</f>
        <v>4.7492990689540546</v>
      </c>
      <c r="Y13">
        <f>X13/DEF_R*10</f>
        <v>7.9154984482567583</v>
      </c>
      <c r="Z13">
        <f>(0.7*(HIT_F*DEF_R))+(P13/(MAX(P:P))*(0.3*(HIT_F*DEF_R)))</f>
        <v>1.1003798480607756</v>
      </c>
      <c r="AA13">
        <f>(0.7*(BkS_F*DEF_R))+(Q13/(MAX(Q:Q))*(0.3*(BkS_F*DEF_R)))</f>
        <v>0.69387011460476034</v>
      </c>
      <c r="AB13">
        <f>(0.7*(TkA_F*DEF_R))+(R13/(MAX(R:R))*(0.3*(TkA_F*DEF_R)))</f>
        <v>1.6374584166333466</v>
      </c>
      <c r="AC13">
        <f>(0.7*(SH_F*DEF_R))+(S13/(MAX(S:S))*(0.3*(SH_F*DEF_R)))</f>
        <v>1.3175906896551723</v>
      </c>
    </row>
    <row r="14" spans="1:29" x14ac:dyDescent="0.25">
      <c r="A14" s="9">
        <v>12</v>
      </c>
      <c r="B14" s="67" t="s">
        <v>287</v>
      </c>
      <c r="C14" s="40" t="s">
        <v>31</v>
      </c>
      <c r="D14" s="40" t="s">
        <v>273</v>
      </c>
      <c r="E14" s="40" t="s">
        <v>3</v>
      </c>
      <c r="F14" s="41">
        <v>82</v>
      </c>
      <c r="G14" s="41">
        <v>76</v>
      </c>
      <c r="H14" s="41">
        <v>15</v>
      </c>
      <c r="I14" s="41">
        <v>35</v>
      </c>
      <c r="J14" s="41">
        <v>26</v>
      </c>
      <c r="K14" s="41">
        <v>51</v>
      </c>
      <c r="L14" s="41">
        <v>552</v>
      </c>
      <c r="M14" s="52">
        <v>1451</v>
      </c>
      <c r="N14">
        <f>G14*82/F14</f>
        <v>76</v>
      </c>
      <c r="O14">
        <f>H14*82/F14</f>
        <v>15</v>
      </c>
      <c r="P14">
        <f>I14*82/F14</f>
        <v>35</v>
      </c>
      <c r="Q14">
        <f>J14*82/F14</f>
        <v>26</v>
      </c>
      <c r="R14">
        <f>K14*82/F14</f>
        <v>51</v>
      </c>
      <c r="S14">
        <f>L14*82/F14</f>
        <v>552</v>
      </c>
      <c r="U14" s="10">
        <f>SUM(V14:X14)</f>
        <v>12.365838279652149</v>
      </c>
      <c r="V14">
        <f>N14/MAX(N:N)*OFF_R</f>
        <v>7.71875</v>
      </c>
      <c r="W14">
        <f>O14/MAX(O:O)*PUN_R</f>
        <v>6.8210004133939642E-2</v>
      </c>
      <c r="X14">
        <f>SUM(Z14:AC14)</f>
        <v>4.5788782755182096</v>
      </c>
      <c r="Y14">
        <f>X14/DEF_R*10</f>
        <v>7.6314637925303499</v>
      </c>
      <c r="Z14">
        <f>(0.7*(HIT_F*DEF_R))+(P14/(MAX(P:P))*(0.3*(HIT_F*DEF_R)))</f>
        <v>1.1003798480607756</v>
      </c>
      <c r="AA14">
        <f>(0.7*(BkS_F*DEF_R))+(Q14/(MAX(Q:Q))*(0.3*(BkS_F*DEF_R)))</f>
        <v>0.70220099911842482</v>
      </c>
      <c r="AB14">
        <f>(0.7*(TkA_F*DEF_R))+(R14/(MAX(R:R))*(0.3*(TkA_F*DEF_R)))</f>
        <v>1.6191705317872849</v>
      </c>
      <c r="AC14">
        <f>(0.7*(SH_F*DEF_R))+(S14/(MAX(S:S))*(0.3*(SH_F*DEF_R)))</f>
        <v>1.1571268965517241</v>
      </c>
    </row>
    <row r="15" spans="1:29" x14ac:dyDescent="0.25">
      <c r="A15" s="9">
        <v>13</v>
      </c>
      <c r="B15" s="67" t="s">
        <v>65</v>
      </c>
      <c r="C15" s="40" t="s">
        <v>37</v>
      </c>
      <c r="D15" s="40" t="s">
        <v>273</v>
      </c>
      <c r="E15" s="40" t="s">
        <v>3</v>
      </c>
      <c r="F15" s="41">
        <v>48</v>
      </c>
      <c r="G15" s="41">
        <v>40</v>
      </c>
      <c r="H15" s="41">
        <v>24</v>
      </c>
      <c r="I15" s="41">
        <v>57</v>
      </c>
      <c r="J15" s="41">
        <v>43</v>
      </c>
      <c r="K15" s="41">
        <v>38</v>
      </c>
      <c r="L15" s="41">
        <v>4363</v>
      </c>
      <c r="M15" s="52">
        <v>953</v>
      </c>
      <c r="N15">
        <f>G15*82/F15</f>
        <v>68.333333333333329</v>
      </c>
      <c r="O15">
        <f>H15*82/F15</f>
        <v>41</v>
      </c>
      <c r="P15">
        <f>I15*82/F15</f>
        <v>97.375</v>
      </c>
      <c r="Q15">
        <f>J15*82/F15</f>
        <v>73.458333333333329</v>
      </c>
      <c r="R15">
        <f>K15*82/F15</f>
        <v>64.916666666666671</v>
      </c>
      <c r="S15">
        <f>L15*82/F15</f>
        <v>7453.458333333333</v>
      </c>
      <c r="U15" s="10">
        <f>SUM(V15:X15)</f>
        <v>12.279771076648167</v>
      </c>
      <c r="V15">
        <f>N15/MAX(N:N)*OFF_R</f>
        <v>6.9401041666666661</v>
      </c>
      <c r="W15">
        <f>O15/MAX(O:O)*PUN_R</f>
        <v>0.1864406779661017</v>
      </c>
      <c r="X15">
        <f>SUM(Z15:AC15)</f>
        <v>5.153226232015399</v>
      </c>
      <c r="Y15">
        <f>X15/DEF_R*10</f>
        <v>8.5887103866923322</v>
      </c>
      <c r="Z15">
        <f>(0.7*(HIT_F*DEF_R))+(P15/(MAX(P:P))*(0.3*(HIT_F*DEF_R)))</f>
        <v>1.1901639344262294</v>
      </c>
      <c r="AA15">
        <f>(0.7*(BkS_F*DEF_R))+(Q15/(MAX(Q:Q))*(0.3*(BkS_F*DEF_R)))</f>
        <v>0.83399096385542149</v>
      </c>
      <c r="AB15">
        <f>(0.7*(TkA_F*DEF_R))+(R15/(MAX(R:R))*(0.3*(TkA_F*DEF_R)))</f>
        <v>1.6827971311475409</v>
      </c>
      <c r="AC15">
        <f>(0.7*(SH_F*DEF_R))+(S15/(MAX(S:S))*(0.3*(SH_F*DEF_R)))</f>
        <v>1.4462742025862068</v>
      </c>
    </row>
    <row r="16" spans="1:29" x14ac:dyDescent="0.25">
      <c r="A16" s="9">
        <v>14</v>
      </c>
      <c r="B16" s="68" t="s">
        <v>128</v>
      </c>
      <c r="C16" s="42" t="s">
        <v>31</v>
      </c>
      <c r="D16" s="42" t="s">
        <v>273</v>
      </c>
      <c r="E16" s="42" t="s">
        <v>3</v>
      </c>
      <c r="F16" s="43">
        <v>76</v>
      </c>
      <c r="G16" s="43">
        <v>68</v>
      </c>
      <c r="H16" s="43">
        <v>22</v>
      </c>
      <c r="I16" s="43">
        <v>88</v>
      </c>
      <c r="J16" s="43">
        <v>40</v>
      </c>
      <c r="K16" s="43">
        <v>34</v>
      </c>
      <c r="L16" s="43">
        <v>282</v>
      </c>
      <c r="M16" s="53">
        <v>1398</v>
      </c>
      <c r="N16">
        <f>G16*82/F16</f>
        <v>73.368421052631575</v>
      </c>
      <c r="O16">
        <f>H16*82/F16</f>
        <v>23.736842105263158</v>
      </c>
      <c r="P16">
        <f>I16*82/F16</f>
        <v>94.94736842105263</v>
      </c>
      <c r="Q16">
        <f>J16*82/F16</f>
        <v>43.157894736842103</v>
      </c>
      <c r="R16">
        <f>K16*82/F16</f>
        <v>36.684210526315788</v>
      </c>
      <c r="S16">
        <f>L16*82/F16</f>
        <v>304.26315789473682</v>
      </c>
      <c r="U16" s="10">
        <f>SUM(V16:X16)</f>
        <v>12.196403689620048</v>
      </c>
      <c r="V16">
        <f>N16/MAX(N:N)*OFF_R</f>
        <v>7.4514802631578947</v>
      </c>
      <c r="W16">
        <f>O16/MAX(O:O)*PUN_R</f>
        <v>0.10793933987511151</v>
      </c>
      <c r="X16">
        <f>SUM(Z16:AC16)</f>
        <v>4.6369840865870424</v>
      </c>
      <c r="Y16">
        <f>X16/DEF_R*10</f>
        <v>7.7283068109784034</v>
      </c>
      <c r="Z16">
        <f>(0.7*(HIT_F*DEF_R))+(P16/(MAX(P:P))*(0.3*(HIT_F*DEF_R)))</f>
        <v>1.186669542709232</v>
      </c>
      <c r="AA16">
        <f>(0.7*(BkS_F*DEF_R))+(Q16/(MAX(Q:Q))*(0.3*(BkS_F*DEF_R)))</f>
        <v>0.74984781230183883</v>
      </c>
      <c r="AB16">
        <f>(0.7*(TkA_F*DEF_R))+(R16/(MAX(R:R))*(0.3*(TkA_F*DEF_R)))</f>
        <v>1.5537191544434856</v>
      </c>
      <c r="AC16">
        <f>(0.7*(SH_F*DEF_R))+(S16/(MAX(S:S))*(0.3*(SH_F*DEF_R)))</f>
        <v>1.1467475771324862</v>
      </c>
    </row>
    <row r="17" spans="1:29" x14ac:dyDescent="0.25">
      <c r="A17" s="9">
        <v>15</v>
      </c>
      <c r="B17" s="68" t="s">
        <v>118</v>
      </c>
      <c r="C17" s="42" t="s">
        <v>33</v>
      </c>
      <c r="D17" s="42" t="s">
        <v>273</v>
      </c>
      <c r="E17" s="42" t="s">
        <v>3</v>
      </c>
      <c r="F17" s="43">
        <v>80</v>
      </c>
      <c r="G17" s="43">
        <v>69</v>
      </c>
      <c r="H17" s="43">
        <v>20</v>
      </c>
      <c r="I17" s="43">
        <v>27</v>
      </c>
      <c r="J17" s="43">
        <v>25</v>
      </c>
      <c r="K17" s="43">
        <v>47</v>
      </c>
      <c r="L17" s="43">
        <v>6425</v>
      </c>
      <c r="M17" s="53">
        <v>1550</v>
      </c>
      <c r="N17">
        <f>G17*82/F17</f>
        <v>70.724999999999994</v>
      </c>
      <c r="O17">
        <f>H17*82/F17</f>
        <v>20.5</v>
      </c>
      <c r="P17">
        <f>I17*82/F17</f>
        <v>27.675000000000001</v>
      </c>
      <c r="Q17">
        <f>J17*82/F17</f>
        <v>25.625</v>
      </c>
      <c r="R17">
        <f>K17*82/F17</f>
        <v>48.174999999999997</v>
      </c>
      <c r="S17">
        <f>L17*82/F17</f>
        <v>6585.625</v>
      </c>
      <c r="U17" s="10">
        <f>SUM(V17:X17)</f>
        <v>12.083393547174069</v>
      </c>
      <c r="V17">
        <f>N17/MAX(N:N)*OFF_R</f>
        <v>7.1830078124999996</v>
      </c>
      <c r="W17">
        <f>O17/MAX(O:O)*PUN_R</f>
        <v>9.3220338983050849E-2</v>
      </c>
      <c r="X17">
        <f>SUM(Z17:AC17)</f>
        <v>4.8071653956910172</v>
      </c>
      <c r="Y17">
        <f>X17/DEF_R*10</f>
        <v>8.0119423261516953</v>
      </c>
      <c r="Z17">
        <f>(0.7*(HIT_F*DEF_R))+(P17/(MAX(P:P))*(0.3*(HIT_F*DEF_R)))</f>
        <v>1.0898360655737702</v>
      </c>
      <c r="AA17">
        <f>(0.7*(BkS_F*DEF_R))+(Q17/(MAX(Q:Q))*(0.3*(BkS_F*DEF_R)))</f>
        <v>0.7011596385542167</v>
      </c>
      <c r="AB17">
        <f>(0.7*(TkA_F*DEF_R))+(R17/(MAX(R:R))*(0.3*(TkA_F*DEF_R)))</f>
        <v>1.606254713114754</v>
      </c>
      <c r="AC17">
        <f>(0.7*(SH_F*DEF_R))+(S17/(MAX(S:S))*(0.3*(SH_F*DEF_R)))</f>
        <v>1.4099149784482758</v>
      </c>
    </row>
    <row r="18" spans="1:29" x14ac:dyDescent="0.25">
      <c r="A18" s="9">
        <v>16</v>
      </c>
      <c r="B18" s="68" t="s">
        <v>34</v>
      </c>
      <c r="C18" s="42" t="s">
        <v>31</v>
      </c>
      <c r="D18" s="42" t="s">
        <v>273</v>
      </c>
      <c r="E18" s="42" t="s">
        <v>3</v>
      </c>
      <c r="F18" s="43">
        <v>75</v>
      </c>
      <c r="G18" s="43">
        <v>64</v>
      </c>
      <c r="H18" s="43">
        <v>22</v>
      </c>
      <c r="I18" s="43">
        <v>69</v>
      </c>
      <c r="J18" s="43">
        <v>61</v>
      </c>
      <c r="K18" s="43">
        <v>41</v>
      </c>
      <c r="L18" s="43">
        <v>3223</v>
      </c>
      <c r="M18" s="53">
        <v>1428</v>
      </c>
      <c r="N18">
        <f>G18*82/F18</f>
        <v>69.973333333333329</v>
      </c>
      <c r="O18">
        <f>H18*82/F18</f>
        <v>24.053333333333335</v>
      </c>
      <c r="P18">
        <f>I18*82/F18</f>
        <v>75.44</v>
      </c>
      <c r="Q18">
        <f>J18*82/F18</f>
        <v>66.693333333333328</v>
      </c>
      <c r="R18">
        <f>K18*82/F18</f>
        <v>44.826666666666668</v>
      </c>
      <c r="S18">
        <f>L18*82/F18</f>
        <v>3523.8133333333335</v>
      </c>
      <c r="U18" s="10">
        <f>SUM(V18:X18)</f>
        <v>12.062422038046051</v>
      </c>
      <c r="V18">
        <f>N18/MAX(N:N)*OFF_R</f>
        <v>7.1066666666666665</v>
      </c>
      <c r="W18">
        <f>O18/MAX(O:O)*PUN_R</f>
        <v>0.10937853107344633</v>
      </c>
      <c r="X18">
        <f>SUM(Z18:AC18)</f>
        <v>4.846376840305938</v>
      </c>
      <c r="Y18">
        <f>X18/DEF_R*10</f>
        <v>8.0772947338432299</v>
      </c>
      <c r="Z18">
        <f>(0.7*(HIT_F*DEF_R))+(P18/(MAX(P:P))*(0.3*(HIT_F*DEF_R)))</f>
        <v>1.158590163934426</v>
      </c>
      <c r="AA18">
        <f>(0.7*(BkS_F*DEF_R))+(Q18/(MAX(Q:Q))*(0.3*(BkS_F*DEF_R)))</f>
        <v>0.81520481927710831</v>
      </c>
      <c r="AB18">
        <f>(0.7*(TkA_F*DEF_R))+(R18/(MAX(R:R))*(0.3*(TkA_F*DEF_R)))</f>
        <v>1.5909462295081966</v>
      </c>
      <c r="AC18">
        <f>(0.7*(SH_F*DEF_R))+(S18/(MAX(S:S))*(0.3*(SH_F*DEF_R)))</f>
        <v>1.2816356275862069</v>
      </c>
    </row>
    <row r="19" spans="1:29" x14ac:dyDescent="0.25">
      <c r="A19" s="9">
        <v>17</v>
      </c>
      <c r="B19" s="67" t="s">
        <v>222</v>
      </c>
      <c r="C19" s="40" t="s">
        <v>41</v>
      </c>
      <c r="D19" s="40" t="s">
        <v>273</v>
      </c>
      <c r="E19" s="40" t="s">
        <v>3</v>
      </c>
      <c r="F19" s="41">
        <v>58</v>
      </c>
      <c r="G19" s="41">
        <v>48</v>
      </c>
      <c r="H19" s="41">
        <v>26</v>
      </c>
      <c r="I19" s="41">
        <v>18</v>
      </c>
      <c r="J19" s="41">
        <v>23</v>
      </c>
      <c r="K19" s="41">
        <v>41</v>
      </c>
      <c r="L19" s="41">
        <v>4451</v>
      </c>
      <c r="M19" s="52">
        <v>1110</v>
      </c>
      <c r="N19">
        <f>G19*82/F19</f>
        <v>67.862068965517238</v>
      </c>
      <c r="O19">
        <f>H19*82/F19</f>
        <v>36.758620689655174</v>
      </c>
      <c r="P19">
        <f>I19*82/F19</f>
        <v>25.448275862068964</v>
      </c>
      <c r="Q19">
        <f>J19*82/F19</f>
        <v>32.517241379310342</v>
      </c>
      <c r="R19">
        <f>K19*82/F19</f>
        <v>57.96551724137931</v>
      </c>
      <c r="S19">
        <f>L19*82/F19</f>
        <v>6292.7931034482763</v>
      </c>
      <c r="U19" s="10">
        <f>SUM(V19:X19)</f>
        <v>11.914988090866483</v>
      </c>
      <c r="V19">
        <f>N19/MAX(N:N)*OFF_R</f>
        <v>6.8922413793103443</v>
      </c>
      <c r="W19">
        <f>O19/MAX(O:O)*PUN_R</f>
        <v>0.16715371127995327</v>
      </c>
      <c r="X19">
        <f>SUM(Z19:AC19)</f>
        <v>4.8555930002761869</v>
      </c>
      <c r="Y19">
        <f>X19/DEF_R*10</f>
        <v>8.0926550004603115</v>
      </c>
      <c r="Z19">
        <f>(0.7*(HIT_F*DEF_R))+(P19/(MAX(P:P))*(0.3*(HIT_F*DEF_R)))</f>
        <v>1.086630864895421</v>
      </c>
      <c r="AA19">
        <f>(0.7*(BkS_F*DEF_R))+(Q19/(MAX(Q:Q))*(0.3*(BkS_F*DEF_R)))</f>
        <v>0.7202991275446613</v>
      </c>
      <c r="AB19">
        <f>(0.7*(TkA_F*DEF_R))+(R19/(MAX(R:R))*(0.3*(TkA_F*DEF_R)))</f>
        <v>1.6510166760881853</v>
      </c>
      <c r="AC19">
        <f>(0.7*(SH_F*DEF_R))+(S19/(MAX(S:S))*(0.3*(SH_F*DEF_R)))</f>
        <v>1.3976463317479191</v>
      </c>
    </row>
    <row r="20" spans="1:29" x14ac:dyDescent="0.25">
      <c r="A20" s="9">
        <v>18</v>
      </c>
      <c r="B20" s="67" t="s">
        <v>277</v>
      </c>
      <c r="C20" s="40" t="s">
        <v>41</v>
      </c>
      <c r="D20" s="40" t="s">
        <v>273</v>
      </c>
      <c r="E20" s="40" t="s">
        <v>3</v>
      </c>
      <c r="F20" s="41">
        <v>82</v>
      </c>
      <c r="G20" s="41">
        <v>70</v>
      </c>
      <c r="H20" s="41">
        <v>8</v>
      </c>
      <c r="I20" s="41">
        <v>33</v>
      </c>
      <c r="J20" s="41">
        <v>42</v>
      </c>
      <c r="K20" s="41">
        <v>45</v>
      </c>
      <c r="L20" s="41">
        <v>46</v>
      </c>
      <c r="M20" s="52">
        <v>1506</v>
      </c>
      <c r="N20">
        <f>G20*82/F20</f>
        <v>70</v>
      </c>
      <c r="O20">
        <f>H20*82/F20</f>
        <v>8</v>
      </c>
      <c r="P20">
        <f>I20*82/F20</f>
        <v>33</v>
      </c>
      <c r="Q20">
        <f>J20*82/F20</f>
        <v>42</v>
      </c>
      <c r="R20">
        <f>K20*82/F20</f>
        <v>45</v>
      </c>
      <c r="S20">
        <f>L20*82/F20</f>
        <v>46</v>
      </c>
      <c r="U20" s="10">
        <f>SUM(V20:X20)</f>
        <v>11.7175529975604</v>
      </c>
      <c r="V20">
        <f>N20/MAX(N:N)*OFF_R</f>
        <v>7.109375</v>
      </c>
      <c r="W20">
        <f>O20/MAX(O:O)*PUN_R</f>
        <v>3.6378668871434476E-2</v>
      </c>
      <c r="X20">
        <f>SUM(Z20:AC20)</f>
        <v>4.5717993286889644</v>
      </c>
      <c r="Y20">
        <f>X20/DEF_R*10</f>
        <v>7.6196655478149413</v>
      </c>
      <c r="Z20">
        <f>(0.7*(HIT_F*DEF_R))+(P20/(MAX(P:P))*(0.3*(HIT_F*DEF_R)))</f>
        <v>1.0975009996001597</v>
      </c>
      <c r="AA20">
        <f>(0.7*(BkS_F*DEF_R))+(Q20/(MAX(Q:Q))*(0.3*(BkS_F*DEF_R)))</f>
        <v>0.74663238319130165</v>
      </c>
      <c r="AB20">
        <f>(0.7*(TkA_F*DEF_R))+(R20/(MAX(R:R))*(0.3*(TkA_F*DEF_R)))</f>
        <v>1.5917387045181925</v>
      </c>
      <c r="AC20">
        <f>(0.7*(SH_F*DEF_R))+(S20/(MAX(S:S))*(0.3*(SH_F*DEF_R)))</f>
        <v>1.1359272413793102</v>
      </c>
    </row>
    <row r="21" spans="1:29" x14ac:dyDescent="0.25">
      <c r="A21" s="9">
        <v>19</v>
      </c>
      <c r="B21" s="67" t="s">
        <v>60</v>
      </c>
      <c r="C21" s="40" t="s">
        <v>35</v>
      </c>
      <c r="D21" s="40" t="s">
        <v>273</v>
      </c>
      <c r="E21" s="40" t="s">
        <v>3</v>
      </c>
      <c r="F21" s="41">
        <v>69</v>
      </c>
      <c r="G21" s="41">
        <v>54</v>
      </c>
      <c r="H21" s="41">
        <v>36</v>
      </c>
      <c r="I21" s="41">
        <v>133</v>
      </c>
      <c r="J21" s="41">
        <v>55</v>
      </c>
      <c r="K21" s="41">
        <v>46</v>
      </c>
      <c r="L21" s="41">
        <v>2420</v>
      </c>
      <c r="M21" s="52">
        <v>1284</v>
      </c>
      <c r="N21">
        <f>G21*82/F21</f>
        <v>64.173913043478265</v>
      </c>
      <c r="O21">
        <f>H21*82/F21</f>
        <v>42.782608695652172</v>
      </c>
      <c r="P21">
        <f>I21*82/F21</f>
        <v>158.05797101449275</v>
      </c>
      <c r="Q21">
        <f>J21*82/F21</f>
        <v>65.362318840579704</v>
      </c>
      <c r="R21">
        <f>K21*82/F21</f>
        <v>54.666666666666664</v>
      </c>
      <c r="S21">
        <f>L21*82/F21</f>
        <v>2875.942028985507</v>
      </c>
      <c r="U21" s="10">
        <f>SUM(V21:X21)</f>
        <v>11.691657434620481</v>
      </c>
      <c r="V21">
        <f>N21/MAX(N:N)*OFF_R</f>
        <v>6.5176630434782616</v>
      </c>
      <c r="W21">
        <f>O21/MAX(O:O)*PUN_R</f>
        <v>0.19454679439941044</v>
      </c>
      <c r="X21">
        <f>SUM(Z21:AC21)</f>
        <v>4.9794475967428093</v>
      </c>
      <c r="Y21">
        <f>X21/DEF_R*10</f>
        <v>8.2990793279046819</v>
      </c>
      <c r="Z21">
        <f>(0.7*(HIT_F*DEF_R))+(P21/(MAX(P:P))*(0.3*(HIT_F*DEF_R)))</f>
        <v>1.2775124732715608</v>
      </c>
      <c r="AA21">
        <f>(0.7*(BkS_F*DEF_R))+(Q21/(MAX(Q:Q))*(0.3*(BkS_F*DEF_R)))</f>
        <v>0.81150864326872696</v>
      </c>
      <c r="AB21">
        <f>(0.7*(TkA_F*DEF_R))+(R21/(MAX(R:R))*(0.3*(TkA_F*DEF_R)))</f>
        <v>1.6359344262295081</v>
      </c>
      <c r="AC21">
        <f>(0.7*(SH_F*DEF_R))+(S21/(MAX(S:S))*(0.3*(SH_F*DEF_R)))</f>
        <v>1.2544920539730133</v>
      </c>
    </row>
    <row r="22" spans="1:29" x14ac:dyDescent="0.25">
      <c r="A22" s="9">
        <v>20</v>
      </c>
      <c r="B22" s="68" t="s">
        <v>58</v>
      </c>
      <c r="C22" s="42" t="s">
        <v>37</v>
      </c>
      <c r="D22" s="42" t="s">
        <v>273</v>
      </c>
      <c r="E22" s="42" t="s">
        <v>3</v>
      </c>
      <c r="F22" s="43">
        <v>78</v>
      </c>
      <c r="G22" s="43">
        <v>66</v>
      </c>
      <c r="H22" s="43">
        <v>25</v>
      </c>
      <c r="I22" s="43">
        <v>17</v>
      </c>
      <c r="J22" s="43">
        <v>29</v>
      </c>
      <c r="K22" s="43">
        <v>32</v>
      </c>
      <c r="L22" s="43">
        <v>129</v>
      </c>
      <c r="M22" s="53">
        <v>1456</v>
      </c>
      <c r="N22">
        <f>G22*82/F22</f>
        <v>69.384615384615387</v>
      </c>
      <c r="O22">
        <f>H22*82/F22</f>
        <v>26.282051282051281</v>
      </c>
      <c r="P22">
        <f>I22*82/F22</f>
        <v>17.871794871794872</v>
      </c>
      <c r="Q22">
        <f>J22*82/F22</f>
        <v>30.487179487179485</v>
      </c>
      <c r="R22">
        <f>K22*82/F22</f>
        <v>33.641025641025642</v>
      </c>
      <c r="S22">
        <f>L22*82/F22</f>
        <v>135.61538461538461</v>
      </c>
      <c r="U22" s="10">
        <f>SUM(V22:X22)</f>
        <v>11.636262691235126</v>
      </c>
      <c r="V22">
        <f>N22/MAX(N:N)*OFF_R</f>
        <v>7.046875</v>
      </c>
      <c r="W22">
        <f>O22/MAX(O:O)*PUN_R</f>
        <v>0.11951325510647544</v>
      </c>
      <c r="X22">
        <f>SUM(Z22:AC22)</f>
        <v>4.4698744361286513</v>
      </c>
      <c r="Y22">
        <f>X22/DEF_R*10</f>
        <v>7.4497907268810861</v>
      </c>
      <c r="Z22">
        <f>(0.7*(HIT_F*DEF_R))+(P22/(MAX(P:P))*(0.3*(HIT_F*DEF_R)))</f>
        <v>1.0757250945775534</v>
      </c>
      <c r="AA22">
        <f>(0.7*(BkS_F*DEF_R))+(Q22/(MAX(Q:Q))*(0.3*(BkS_F*DEF_R)))</f>
        <v>0.71466172381835025</v>
      </c>
      <c r="AB22">
        <f>(0.7*(TkA_F*DEF_R))+(R22/(MAX(R:R))*(0.3*(TkA_F*DEF_R)))</f>
        <v>1.5398058007566204</v>
      </c>
      <c r="AC22">
        <f>(0.7*(SH_F*DEF_R))+(S22/(MAX(S:S))*(0.3*(SH_F*DEF_R)))</f>
        <v>1.1396818169761271</v>
      </c>
    </row>
    <row r="23" spans="1:29" x14ac:dyDescent="0.25">
      <c r="A23" s="9">
        <v>21</v>
      </c>
      <c r="B23" s="68" t="s">
        <v>474</v>
      </c>
      <c r="C23" s="42" t="s">
        <v>451</v>
      </c>
      <c r="D23" s="42" t="s">
        <v>273</v>
      </c>
      <c r="E23" s="42" t="s">
        <v>3</v>
      </c>
      <c r="F23" s="43">
        <v>63</v>
      </c>
      <c r="G23" s="43">
        <v>40</v>
      </c>
      <c r="H23" s="43">
        <v>128</v>
      </c>
      <c r="I23" s="43">
        <v>200</v>
      </c>
      <c r="J23" s="43">
        <v>52</v>
      </c>
      <c r="K23" s="43">
        <v>43</v>
      </c>
      <c r="L23" s="43">
        <v>8458</v>
      </c>
      <c r="M23" s="53">
        <v>1143</v>
      </c>
      <c r="N23">
        <f>G23*82/F23</f>
        <v>52.063492063492063</v>
      </c>
      <c r="O23">
        <f>H23*82/F23</f>
        <v>166.60317460317461</v>
      </c>
      <c r="P23">
        <f>I23*82/F23</f>
        <v>260.3174603174603</v>
      </c>
      <c r="Q23">
        <f>J23*82/F23</f>
        <v>67.682539682539684</v>
      </c>
      <c r="R23">
        <f>K23*82/F23</f>
        <v>55.968253968253968</v>
      </c>
      <c r="S23">
        <f>L23*82/F23</f>
        <v>11008.825396825398</v>
      </c>
      <c r="U23" s="10">
        <f>SUM(V23:X23)</f>
        <v>11.525074763669561</v>
      </c>
      <c r="V23">
        <f>N23/MAX(N:N)*OFF_R</f>
        <v>5.287698412698413</v>
      </c>
      <c r="W23">
        <f>O23/MAX(O:O)*PUN_R</f>
        <v>0.7576002152273339</v>
      </c>
      <c r="X23">
        <f>SUM(Z23:AC23)</f>
        <v>5.4797761357438146</v>
      </c>
      <c r="Y23">
        <f>X23/DEF_R*10</f>
        <v>9.1329602262396907</v>
      </c>
      <c r="Z23">
        <f>(0.7*(HIT_F*DEF_R))+(P23/(MAX(P:P))*(0.3*(HIT_F*DEF_R)))</f>
        <v>1.4247072599531614</v>
      </c>
      <c r="AA23">
        <f>(0.7*(BkS_F*DEF_R))+(Q23/(MAX(Q:Q))*(0.3*(BkS_F*DEF_R)))</f>
        <v>0.81795180722891558</v>
      </c>
      <c r="AB23">
        <f>(0.7*(TkA_F*DEF_R))+(R23/(MAX(R:R))*(0.3*(TkA_F*DEF_R)))</f>
        <v>1.6418852459016393</v>
      </c>
      <c r="AC23">
        <f>(0.7*(SH_F*DEF_R))+(S23/(MAX(S:S))*(0.3*(SH_F*DEF_R)))</f>
        <v>1.5952318226600983</v>
      </c>
    </row>
    <row r="24" spans="1:29" x14ac:dyDescent="0.25">
      <c r="A24" s="9">
        <v>22</v>
      </c>
      <c r="B24" s="67" t="s">
        <v>466</v>
      </c>
      <c r="C24" s="40" t="s">
        <v>451</v>
      </c>
      <c r="D24" s="40" t="s">
        <v>273</v>
      </c>
      <c r="E24" s="40" t="s">
        <v>3</v>
      </c>
      <c r="F24" s="41">
        <v>63</v>
      </c>
      <c r="G24" s="41">
        <v>47</v>
      </c>
      <c r="H24" s="41">
        <v>71</v>
      </c>
      <c r="I24" s="41">
        <v>128</v>
      </c>
      <c r="J24" s="41">
        <v>36</v>
      </c>
      <c r="K24" s="41">
        <v>16</v>
      </c>
      <c r="L24" s="41">
        <v>2789</v>
      </c>
      <c r="M24" s="52">
        <v>1003</v>
      </c>
      <c r="N24">
        <f>G24*82/F24</f>
        <v>61.174603174603178</v>
      </c>
      <c r="O24">
        <f>H24*82/F24</f>
        <v>92.412698412698418</v>
      </c>
      <c r="P24">
        <f>I24*82/F24</f>
        <v>166.60317460317461</v>
      </c>
      <c r="Q24">
        <f>J24*82/F24</f>
        <v>46.857142857142854</v>
      </c>
      <c r="R24">
        <f>K24*82/F24</f>
        <v>20.825396825396826</v>
      </c>
      <c r="S24">
        <f>L24*82/F24</f>
        <v>3630.1269841269841</v>
      </c>
      <c r="U24" s="10">
        <f>SUM(V24:X24)</f>
        <v>11.450513050312045</v>
      </c>
      <c r="V24">
        <f>N24/MAX(N:N)*OFF_R</f>
        <v>6.2130456349206353</v>
      </c>
      <c r="W24">
        <f>O24/MAX(O:O)*PUN_R</f>
        <v>0.42023136938391181</v>
      </c>
      <c r="X24">
        <f>SUM(Z24:AC24)</f>
        <v>4.8172360460074977</v>
      </c>
      <c r="Y24">
        <f>X24/DEF_R*10</f>
        <v>8.02872674334583</v>
      </c>
      <c r="Z24">
        <f>(0.7*(HIT_F*DEF_R))+(P24/(MAX(P:P))*(0.3*(HIT_F*DEF_R)))</f>
        <v>1.2898126463700232</v>
      </c>
      <c r="AA24">
        <f>(0.7*(BkS_F*DEF_R))+(Q24/(MAX(Q:Q))*(0.3*(BkS_F*DEF_R)))</f>
        <v>0.76012048192771076</v>
      </c>
      <c r="AB24">
        <f>(0.7*(TkA_F*DEF_R))+(R24/(MAX(R:R))*(0.3*(TkA_F*DEF_R)))</f>
        <v>1.4812131147540983</v>
      </c>
      <c r="AC24">
        <f>(0.7*(SH_F*DEF_R))+(S24/(MAX(S:S))*(0.3*(SH_F*DEF_R)))</f>
        <v>1.2860898029556649</v>
      </c>
    </row>
    <row r="25" spans="1:29" x14ac:dyDescent="0.25">
      <c r="A25" s="9">
        <v>23</v>
      </c>
      <c r="B25" s="68" t="s">
        <v>456</v>
      </c>
      <c r="C25" s="42" t="s">
        <v>451</v>
      </c>
      <c r="D25" s="42" t="s">
        <v>273</v>
      </c>
      <c r="E25" s="42" t="s">
        <v>3</v>
      </c>
      <c r="F25" s="43">
        <v>71</v>
      </c>
      <c r="G25" s="43">
        <v>54</v>
      </c>
      <c r="H25" s="43">
        <v>12</v>
      </c>
      <c r="I25" s="43">
        <v>58</v>
      </c>
      <c r="J25" s="43">
        <v>15</v>
      </c>
      <c r="K25" s="43">
        <v>61</v>
      </c>
      <c r="L25" s="43">
        <v>7593</v>
      </c>
      <c r="M25" s="53">
        <v>1298</v>
      </c>
      <c r="N25">
        <f>G25*82/F25</f>
        <v>62.366197183098592</v>
      </c>
      <c r="O25">
        <f>H25*82/F25</f>
        <v>13.859154929577464</v>
      </c>
      <c r="P25">
        <f>I25*82/F25</f>
        <v>66.985915492957744</v>
      </c>
      <c r="Q25">
        <f>J25*82/F25</f>
        <v>17.323943661971832</v>
      </c>
      <c r="R25">
        <f>K25*82/F25</f>
        <v>70.450704225352112</v>
      </c>
      <c r="S25">
        <f>L25*82/F25</f>
        <v>8769.3802816901407</v>
      </c>
      <c r="U25" s="10">
        <f>SUM(V25:X25)</f>
        <v>11.431123563027128</v>
      </c>
      <c r="V25">
        <f>N25/MAX(N:N)*OFF_R</f>
        <v>6.334066901408451</v>
      </c>
      <c r="W25">
        <f>O25/MAX(O:O)*PUN_R</f>
        <v>6.3022201002625927E-2</v>
      </c>
      <c r="X25">
        <f>SUM(Z25:AC25)</f>
        <v>5.0340344606160521</v>
      </c>
      <c r="Y25">
        <f>X25/DEF_R*10</f>
        <v>8.3900574343600862</v>
      </c>
      <c r="Z25">
        <f>(0.7*(HIT_F*DEF_R))+(P25/(MAX(P:P))*(0.3*(HIT_F*DEF_R)))</f>
        <v>1.1464211498499191</v>
      </c>
      <c r="AA25">
        <f>(0.7*(BkS_F*DEF_R))+(Q25/(MAX(Q:Q))*(0.3*(BkS_F*DEF_R)))</f>
        <v>0.67810792465637182</v>
      </c>
      <c r="AB25">
        <f>(0.7*(TkA_F*DEF_R))+(R25/(MAX(R:R))*(0.3*(TkA_F*DEF_R)))</f>
        <v>1.7080985915492957</v>
      </c>
      <c r="AC25">
        <f>(0.7*(SH_F*DEF_R))+(S25/(MAX(S:S))*(0.3*(SH_F*DEF_R)))</f>
        <v>1.5014067945604661</v>
      </c>
    </row>
    <row r="26" spans="1:29" x14ac:dyDescent="0.25">
      <c r="A26" s="9">
        <v>24</v>
      </c>
      <c r="B26" s="67" t="s">
        <v>278</v>
      </c>
      <c r="C26" s="40" t="s">
        <v>33</v>
      </c>
      <c r="D26" s="40" t="s">
        <v>273</v>
      </c>
      <c r="E26" s="40" t="s">
        <v>3</v>
      </c>
      <c r="F26" s="41">
        <v>69</v>
      </c>
      <c r="G26" s="41">
        <v>56</v>
      </c>
      <c r="H26" s="41">
        <v>22</v>
      </c>
      <c r="I26" s="41">
        <v>14</v>
      </c>
      <c r="J26" s="41">
        <v>22</v>
      </c>
      <c r="K26" s="41">
        <v>40</v>
      </c>
      <c r="L26" s="41">
        <v>111</v>
      </c>
      <c r="M26" s="52">
        <v>1322</v>
      </c>
      <c r="N26">
        <f>G26*82/F26</f>
        <v>66.550724637681157</v>
      </c>
      <c r="O26">
        <f>H26*82/F26</f>
        <v>26.144927536231883</v>
      </c>
      <c r="P26">
        <f>I26*82/F26</f>
        <v>16.637681159420289</v>
      </c>
      <c r="Q26">
        <f>J26*82/F26</f>
        <v>26.144927536231883</v>
      </c>
      <c r="R26">
        <f>K26*82/F26</f>
        <v>47.536231884057969</v>
      </c>
      <c r="S26">
        <f>L26*82/F26</f>
        <v>131.91304347826087</v>
      </c>
      <c r="U26" s="10">
        <f>SUM(V26:X26)</f>
        <v>11.397360802734525</v>
      </c>
      <c r="V26">
        <f>N26/MAX(N:N)*OFF_R</f>
        <v>6.7590579710144922</v>
      </c>
      <c r="W26">
        <f>O26/MAX(O:O)*PUN_R</f>
        <v>0.11888970768852861</v>
      </c>
      <c r="X26">
        <f>SUM(Z26:AC26)</f>
        <v>4.5194131240315052</v>
      </c>
      <c r="Y26">
        <f>X26/DEF_R*10</f>
        <v>7.5323552067191759</v>
      </c>
      <c r="Z26">
        <f>(0.7*(HIT_F*DEF_R))+(P26/(MAX(P:P))*(0.3*(HIT_F*DEF_R)))</f>
        <v>1.0739486813970063</v>
      </c>
      <c r="AA26">
        <f>(0.7*(BkS_F*DEF_R))+(Q26/(MAX(Q:Q))*(0.3*(BkS_F*DEF_R)))</f>
        <v>0.70260345730749074</v>
      </c>
      <c r="AB26">
        <f>(0.7*(TkA_F*DEF_R))+(R26/(MAX(R:R))*(0.3*(TkA_F*DEF_R)))</f>
        <v>1.603334283677833</v>
      </c>
      <c r="AC26">
        <f>(0.7*(SH_F*DEF_R))+(S26/(MAX(S:S))*(0.3*(SH_F*DEF_R)))</f>
        <v>1.1395267016491752</v>
      </c>
    </row>
    <row r="27" spans="1:29" x14ac:dyDescent="0.25">
      <c r="A27" s="9">
        <v>25</v>
      </c>
      <c r="B27" s="67" t="s">
        <v>199</v>
      </c>
      <c r="C27" s="40" t="s">
        <v>41</v>
      </c>
      <c r="D27" s="40" t="s">
        <v>273</v>
      </c>
      <c r="E27" s="40" t="s">
        <v>3</v>
      </c>
      <c r="F27" s="41">
        <v>82</v>
      </c>
      <c r="G27" s="41">
        <v>65</v>
      </c>
      <c r="H27" s="41">
        <v>16</v>
      </c>
      <c r="I27" s="41">
        <v>38</v>
      </c>
      <c r="J27" s="41">
        <v>47</v>
      </c>
      <c r="K27" s="41">
        <v>39</v>
      </c>
      <c r="L27" s="41">
        <v>354</v>
      </c>
      <c r="M27" s="52">
        <v>1555</v>
      </c>
      <c r="N27">
        <f>G27*82/F27</f>
        <v>65</v>
      </c>
      <c r="O27">
        <f>H27*82/F27</f>
        <v>16</v>
      </c>
      <c r="P27">
        <f>I27*82/F27</f>
        <v>38</v>
      </c>
      <c r="Q27">
        <f>J27*82/F27</f>
        <v>47</v>
      </c>
      <c r="R27">
        <f>K27*82/F27</f>
        <v>39</v>
      </c>
      <c r="S27">
        <f>L27*82/F27</f>
        <v>354</v>
      </c>
      <c r="U27" s="10">
        <f>SUM(V27:X27)</f>
        <v>11.252673405768089</v>
      </c>
      <c r="V27">
        <f>N27/MAX(N:N)*OFF_R</f>
        <v>6.6015625</v>
      </c>
      <c r="W27">
        <f>O27/MAX(O:O)*PUN_R</f>
        <v>7.2757337742868952E-2</v>
      </c>
      <c r="X27">
        <f>SUM(Z27:AC27)</f>
        <v>4.5783535680252196</v>
      </c>
      <c r="Y27">
        <f>X27/DEF_R*10</f>
        <v>7.6305892800420327</v>
      </c>
      <c r="Z27">
        <f>(0.7*(HIT_F*DEF_R))+(P27/(MAX(P:P))*(0.3*(HIT_F*DEF_R)))</f>
        <v>1.104698120751699</v>
      </c>
      <c r="AA27">
        <f>(0.7*(BkS_F*DEF_R))+(Q27/(MAX(Q:Q))*(0.3*(BkS_F*DEF_R)))</f>
        <v>0.76051719071407575</v>
      </c>
      <c r="AB27">
        <f>(0.7*(TkA_F*DEF_R))+(R27/(MAX(R:R))*(0.3*(TkA_F*DEF_R)))</f>
        <v>1.5643068772491002</v>
      </c>
      <c r="AC27">
        <f>(0.7*(SH_F*DEF_R))+(S27/(MAX(S:S))*(0.3*(SH_F*DEF_R)))</f>
        <v>1.1488313793103446</v>
      </c>
    </row>
    <row r="28" spans="1:29" x14ac:dyDescent="0.25">
      <c r="A28" s="9">
        <v>26</v>
      </c>
      <c r="B28" s="67" t="s">
        <v>460</v>
      </c>
      <c r="C28" s="40" t="s">
        <v>451</v>
      </c>
      <c r="D28" s="40" t="s">
        <v>273</v>
      </c>
      <c r="E28" s="40" t="s">
        <v>3</v>
      </c>
      <c r="F28" s="41">
        <v>72</v>
      </c>
      <c r="G28" s="41">
        <v>51</v>
      </c>
      <c r="H28" s="41">
        <v>24</v>
      </c>
      <c r="I28" s="41">
        <v>150</v>
      </c>
      <c r="J28" s="41">
        <v>29</v>
      </c>
      <c r="K28" s="41">
        <v>31</v>
      </c>
      <c r="L28" s="41">
        <v>7349</v>
      </c>
      <c r="M28" s="52">
        <v>1469</v>
      </c>
      <c r="N28">
        <f>G28*82/F28</f>
        <v>58.083333333333336</v>
      </c>
      <c r="O28">
        <f>H28*82/F28</f>
        <v>27.333333333333332</v>
      </c>
      <c r="P28">
        <f>I28*82/F28</f>
        <v>170.83333333333334</v>
      </c>
      <c r="Q28">
        <f>J28*82/F28</f>
        <v>33.027777777777779</v>
      </c>
      <c r="R28">
        <f>K28*82/F28</f>
        <v>35.305555555555557</v>
      </c>
      <c r="S28">
        <f>L28*82/F28</f>
        <v>8369.6944444444453</v>
      </c>
      <c r="U28" s="10">
        <f>SUM(V28:X28)</f>
        <v>11.073078153604996</v>
      </c>
      <c r="V28">
        <f>N28/MAX(N:N)*OFF_R</f>
        <v>5.899088541666667</v>
      </c>
      <c r="W28">
        <f>O28/MAX(O:O)*PUN_R</f>
        <v>0.12429378531073446</v>
      </c>
      <c r="X28">
        <f>SUM(Z28:AC28)</f>
        <v>5.0496958266275946</v>
      </c>
      <c r="Y28">
        <f>X28/DEF_R*10</f>
        <v>8.4161597110459905</v>
      </c>
      <c r="Z28">
        <f>(0.7*(HIT_F*DEF_R))+(P28/(MAX(P:P))*(0.3*(HIT_F*DEF_R)))</f>
        <v>1.2959016393442622</v>
      </c>
      <c r="AA28">
        <f>(0.7*(BkS_F*DEF_R))+(Q28/(MAX(Q:Q))*(0.3*(BkS_F*DEF_R)))</f>
        <v>0.7217168674698794</v>
      </c>
      <c r="AB28">
        <f>(0.7*(TkA_F*DEF_R))+(R28/(MAX(R:R))*(0.3*(TkA_F*DEF_R)))</f>
        <v>1.5474159836065573</v>
      </c>
      <c r="AC28">
        <f>(0.7*(SH_F*DEF_R))+(S28/(MAX(S:S))*(0.3*(SH_F*DEF_R)))</f>
        <v>1.4846613362068966</v>
      </c>
    </row>
    <row r="29" spans="1:29" x14ac:dyDescent="0.25">
      <c r="A29" s="9">
        <v>27</v>
      </c>
      <c r="B29" s="68" t="s">
        <v>127</v>
      </c>
      <c r="C29" s="42" t="s">
        <v>31</v>
      </c>
      <c r="D29" s="42" t="s">
        <v>273</v>
      </c>
      <c r="E29" s="42" t="s">
        <v>3</v>
      </c>
      <c r="F29" s="43">
        <v>74</v>
      </c>
      <c r="G29" s="43">
        <v>53</v>
      </c>
      <c r="H29" s="43">
        <v>14</v>
      </c>
      <c r="I29" s="43">
        <v>39</v>
      </c>
      <c r="J29" s="43">
        <v>33</v>
      </c>
      <c r="K29" s="43">
        <v>67</v>
      </c>
      <c r="L29" s="43">
        <v>6845</v>
      </c>
      <c r="M29" s="53">
        <v>1352</v>
      </c>
      <c r="N29">
        <f>G29*82/F29</f>
        <v>58.729729729729726</v>
      </c>
      <c r="O29">
        <f>H29*82/F29</f>
        <v>15.513513513513514</v>
      </c>
      <c r="P29">
        <f>I29*82/F29</f>
        <v>43.216216216216218</v>
      </c>
      <c r="Q29">
        <f>J29*82/F29</f>
        <v>36.567567567567565</v>
      </c>
      <c r="R29">
        <f>K29*82/F29</f>
        <v>74.243243243243242</v>
      </c>
      <c r="S29">
        <f>L29*82/F29</f>
        <v>7585</v>
      </c>
      <c r="U29" s="10">
        <f>SUM(V29:X29)</f>
        <v>11.05625980886767</v>
      </c>
      <c r="V29">
        <f>N29/MAX(N:N)*OFF_R</f>
        <v>5.9647381756756754</v>
      </c>
      <c r="W29">
        <f>O29/MAX(O:O)*PUN_R</f>
        <v>7.0545121392579027E-2</v>
      </c>
      <c r="X29">
        <f>SUM(Z29:AC29)</f>
        <v>5.0209765117994163</v>
      </c>
      <c r="Y29">
        <f>X29/DEF_R*10</f>
        <v>8.3682941863323599</v>
      </c>
      <c r="Z29">
        <f>(0.7*(HIT_F*DEF_R))+(P29/(MAX(P:P))*(0.3*(HIT_F*DEF_R)))</f>
        <v>1.1122064687638455</v>
      </c>
      <c r="AA29">
        <f>(0.7*(BkS_F*DEF_R))+(Q29/(MAX(Q:Q))*(0.3*(BkS_F*DEF_R)))</f>
        <v>0.73154672745034177</v>
      </c>
      <c r="AB29">
        <f>(0.7*(TkA_F*DEF_R))+(R29/(MAX(R:R))*(0.3*(TkA_F*DEF_R)))</f>
        <v>1.7254379707576428</v>
      </c>
      <c r="AC29">
        <f>(0.7*(SH_F*DEF_R))+(S29/(MAX(S:S))*(0.3*(SH_F*DEF_R)))</f>
        <v>1.4517853448275861</v>
      </c>
    </row>
    <row r="30" spans="1:29" x14ac:dyDescent="0.25">
      <c r="A30" s="9">
        <v>28</v>
      </c>
      <c r="B30" s="67" t="s">
        <v>276</v>
      </c>
      <c r="C30" s="40" t="s">
        <v>31</v>
      </c>
      <c r="D30" s="40" t="s">
        <v>273</v>
      </c>
      <c r="E30" s="40" t="s">
        <v>3</v>
      </c>
      <c r="F30" s="41">
        <v>67</v>
      </c>
      <c r="G30" s="41">
        <v>48</v>
      </c>
      <c r="H30" s="41">
        <v>30</v>
      </c>
      <c r="I30" s="41">
        <v>67</v>
      </c>
      <c r="J30" s="41">
        <v>23</v>
      </c>
      <c r="K30" s="41">
        <v>37</v>
      </c>
      <c r="L30" s="41">
        <v>18</v>
      </c>
      <c r="M30" s="52">
        <v>1194</v>
      </c>
      <c r="N30">
        <f>G30*82/F30</f>
        <v>58.746268656716417</v>
      </c>
      <c r="O30">
        <f>H30*82/F30</f>
        <v>36.71641791044776</v>
      </c>
      <c r="P30">
        <f>I30*82/F30</f>
        <v>82</v>
      </c>
      <c r="Q30">
        <f>J30*82/F30</f>
        <v>28.149253731343283</v>
      </c>
      <c r="R30">
        <f>K30*82/F30</f>
        <v>45.28358208955224</v>
      </c>
      <c r="S30">
        <f>L30*82/F30</f>
        <v>22.029850746268657</v>
      </c>
      <c r="U30" s="10">
        <f>SUM(V30:X30)</f>
        <v>10.737540100939558</v>
      </c>
      <c r="V30">
        <f>N30/MAX(N:N)*OFF_R</f>
        <v>5.9664179104477615</v>
      </c>
      <c r="W30">
        <f>O30/MAX(O:O)*PUN_R</f>
        <v>0.16696180116367315</v>
      </c>
      <c r="X30">
        <f>SUM(Z30:AC30)</f>
        <v>4.6041603893281247</v>
      </c>
      <c r="Y30">
        <f>X30/DEF_R*10</f>
        <v>7.6736006488802078</v>
      </c>
      <c r="Z30">
        <f>(0.7*(HIT_F*DEF_R))+(P30/(MAX(P:P))*(0.3*(HIT_F*DEF_R)))</f>
        <v>1.1680327868852458</v>
      </c>
      <c r="AA30">
        <f>(0.7*(BkS_F*DEF_R))+(Q30/(MAX(Q:Q))*(0.3*(BkS_F*DEF_R)))</f>
        <v>0.7081693939938859</v>
      </c>
      <c r="AB30">
        <f>(0.7*(TkA_F*DEF_R))+(R30/(MAX(R:R))*(0.3*(TkA_F*DEF_R)))</f>
        <v>1.5930352336677269</v>
      </c>
      <c r="AC30">
        <f>(0.7*(SH_F*DEF_R))+(S30/(MAX(S:S))*(0.3*(SH_F*DEF_R)))</f>
        <v>1.1349229747812659</v>
      </c>
    </row>
    <row r="31" spans="1:29" x14ac:dyDescent="0.25">
      <c r="A31" s="9">
        <v>29</v>
      </c>
      <c r="B31" s="67" t="s">
        <v>294</v>
      </c>
      <c r="C31" s="40" t="s">
        <v>35</v>
      </c>
      <c r="D31" s="40" t="s">
        <v>273</v>
      </c>
      <c r="E31" s="40" t="s">
        <v>3</v>
      </c>
      <c r="F31" s="41">
        <v>74</v>
      </c>
      <c r="G31" s="41">
        <v>52</v>
      </c>
      <c r="H31" s="41">
        <v>8</v>
      </c>
      <c r="I31" s="41">
        <v>92</v>
      </c>
      <c r="J31" s="41">
        <v>40</v>
      </c>
      <c r="K31" s="41">
        <v>69</v>
      </c>
      <c r="L31" s="41">
        <v>27</v>
      </c>
      <c r="M31" s="52">
        <v>1238</v>
      </c>
      <c r="N31">
        <f>G31*82/F31</f>
        <v>57.621621621621621</v>
      </c>
      <c r="O31">
        <f>H31*82/F31</f>
        <v>8.8648648648648649</v>
      </c>
      <c r="P31">
        <f>I31*82/F31</f>
        <v>101.94594594594595</v>
      </c>
      <c r="Q31">
        <f>J31*82/F31</f>
        <v>44.324324324324323</v>
      </c>
      <c r="R31">
        <f>K31*82/F31</f>
        <v>76.459459459459453</v>
      </c>
      <c r="S31">
        <f>L31*82/F31</f>
        <v>29.918918918918919</v>
      </c>
      <c r="U31" s="10">
        <f>SUM(V31:X31)</f>
        <v>10.713161798055557</v>
      </c>
      <c r="V31">
        <f>N31/MAX(N:N)*OFF_R</f>
        <v>5.8521959459459456</v>
      </c>
      <c r="W31">
        <f>O31/MAX(O:O)*PUN_R</f>
        <v>4.0311497938616582E-2</v>
      </c>
      <c r="X31">
        <f>SUM(Z31:AC31)</f>
        <v>4.820654354170995</v>
      </c>
      <c r="Y31">
        <f>X31/DEF_R*10</f>
        <v>8.0344239236183252</v>
      </c>
      <c r="Z31">
        <f>(0.7*(HIT_F*DEF_R))+(P31/(MAX(P:P))*(0.3*(HIT_F*DEF_R)))</f>
        <v>1.1967434647762514</v>
      </c>
      <c r="AA31">
        <f>(0.7*(BkS_F*DEF_R))+(Q31/(MAX(Q:Q))*(0.3*(BkS_F*DEF_R)))</f>
        <v>0.75308694236405072</v>
      </c>
      <c r="AB31">
        <f>(0.7*(TkA_F*DEF_R))+(R31/(MAX(R:R))*(0.3*(TkA_F*DEF_R)))</f>
        <v>1.7355704474966767</v>
      </c>
      <c r="AC31">
        <f>(0.7*(SH_F*DEF_R))+(S31/(MAX(S:S))*(0.3*(SH_F*DEF_R)))</f>
        <v>1.1352534995340167</v>
      </c>
    </row>
    <row r="32" spans="1:29" x14ac:dyDescent="0.25">
      <c r="A32" s="9">
        <v>30</v>
      </c>
      <c r="B32" s="68" t="s">
        <v>223</v>
      </c>
      <c r="C32" s="42" t="s">
        <v>35</v>
      </c>
      <c r="D32" s="42" t="s">
        <v>273</v>
      </c>
      <c r="E32" s="42" t="s">
        <v>3</v>
      </c>
      <c r="F32" s="43">
        <v>76</v>
      </c>
      <c r="G32" s="43">
        <v>54</v>
      </c>
      <c r="H32" s="43">
        <v>38</v>
      </c>
      <c r="I32" s="43">
        <v>33</v>
      </c>
      <c r="J32" s="43">
        <v>26</v>
      </c>
      <c r="K32" s="43">
        <v>26</v>
      </c>
      <c r="L32" s="43">
        <v>390</v>
      </c>
      <c r="M32" s="53">
        <v>1290</v>
      </c>
      <c r="N32">
        <f>G32*82/F32</f>
        <v>58.263157894736842</v>
      </c>
      <c r="O32">
        <f>H32*82/F32</f>
        <v>41</v>
      </c>
      <c r="P32">
        <f>I32*82/F32</f>
        <v>35.60526315789474</v>
      </c>
      <c r="Q32">
        <f>J32*82/F32</f>
        <v>28.05263157894737</v>
      </c>
      <c r="R32">
        <f>K32*82/F32</f>
        <v>28.05263157894737</v>
      </c>
      <c r="S32">
        <f>L32*82/F32</f>
        <v>420.78947368421052</v>
      </c>
      <c r="U32" s="10">
        <f>SUM(V32:X32)</f>
        <v>10.578830260097849</v>
      </c>
      <c r="V32">
        <f>N32/MAX(N:N)*OFF_R</f>
        <v>5.9173519736842106</v>
      </c>
      <c r="W32">
        <f>O32/MAX(O:O)*PUN_R</f>
        <v>0.1864406779661017</v>
      </c>
      <c r="X32">
        <f>SUM(Z32:AC32)</f>
        <v>4.4750376084475354</v>
      </c>
      <c r="Y32">
        <f>X32/DEF_R*10</f>
        <v>7.4583960140792263</v>
      </c>
      <c r="Z32">
        <f>(0.7*(HIT_F*DEF_R))+(P32/(MAX(P:P))*(0.3*(HIT_F*DEF_R)))</f>
        <v>1.1012510785159619</v>
      </c>
      <c r="AA32">
        <f>(0.7*(BkS_F*DEF_R))+(Q32/(MAX(Q:Q))*(0.3*(BkS_F*DEF_R)))</f>
        <v>0.70790107799619517</v>
      </c>
      <c r="AB32">
        <f>(0.7*(TkA_F*DEF_R))+(R32/(MAX(R:R))*(0.3*(TkA_F*DEF_R)))</f>
        <v>1.514255823986195</v>
      </c>
      <c r="AC32">
        <f>(0.7*(SH_F*DEF_R))+(S32/(MAX(S:S))*(0.3*(SH_F*DEF_R)))</f>
        <v>1.1516296279491831</v>
      </c>
    </row>
    <row r="33" spans="1:29" x14ac:dyDescent="0.25">
      <c r="A33" s="9">
        <v>31</v>
      </c>
      <c r="B33" s="67" t="s">
        <v>119</v>
      </c>
      <c r="C33" s="40" t="s">
        <v>35</v>
      </c>
      <c r="D33" s="40" t="s">
        <v>273</v>
      </c>
      <c r="E33" s="40" t="s">
        <v>3</v>
      </c>
      <c r="F33" s="41">
        <v>74</v>
      </c>
      <c r="G33" s="41">
        <v>50</v>
      </c>
      <c r="H33" s="41">
        <v>42</v>
      </c>
      <c r="I33" s="41">
        <v>98</v>
      </c>
      <c r="J33" s="41">
        <v>35</v>
      </c>
      <c r="K33" s="41">
        <v>36</v>
      </c>
      <c r="L33" s="41">
        <v>1306</v>
      </c>
      <c r="M33" s="52">
        <v>1343</v>
      </c>
      <c r="N33">
        <f>G33*82/F33</f>
        <v>55.405405405405403</v>
      </c>
      <c r="O33">
        <f>H33*82/F33</f>
        <v>46.54054054054054</v>
      </c>
      <c r="P33">
        <f>I33*82/F33</f>
        <v>108.5945945945946</v>
      </c>
      <c r="Q33">
        <f>J33*82/F33</f>
        <v>38.783783783783782</v>
      </c>
      <c r="R33">
        <f>K33*82/F33</f>
        <v>39.891891891891895</v>
      </c>
      <c r="S33">
        <f>L33*82/F33</f>
        <v>1447.1891891891892</v>
      </c>
      <c r="U33" s="10">
        <f>SUM(V33:X33)</f>
        <v>10.54577843399478</v>
      </c>
      <c r="V33">
        <f>N33/MAX(N:N)*OFF_R</f>
        <v>5.627111486486486</v>
      </c>
      <c r="W33">
        <f>O33/MAX(O:O)*PUN_R</f>
        <v>0.21163536417773707</v>
      </c>
      <c r="X33">
        <f>SUM(Z33:AC33)</f>
        <v>4.707031583330556</v>
      </c>
      <c r="Y33">
        <f>X33/DEF_R*10</f>
        <v>7.8450526388842601</v>
      </c>
      <c r="Z33">
        <f>(0.7*(HIT_F*DEF_R))+(P33/(MAX(P:P))*(0.3*(HIT_F*DEF_R)))</f>
        <v>1.2063136907399201</v>
      </c>
      <c r="AA33">
        <f>(0.7*(BkS_F*DEF_R))+(Q33/(MAX(Q:Q))*(0.3*(BkS_F*DEF_R)))</f>
        <v>0.73770107456854428</v>
      </c>
      <c r="AB33">
        <f>(0.7*(TkA_F*DEF_R))+(R33/(MAX(R:R))*(0.3*(TkA_F*DEF_R)))</f>
        <v>1.568384581302614</v>
      </c>
      <c r="AC33">
        <f>(0.7*(SH_F*DEF_R))+(S33/(MAX(S:S))*(0.3*(SH_F*DEF_R)))</f>
        <v>1.1946322367194779</v>
      </c>
    </row>
    <row r="34" spans="1:29" x14ac:dyDescent="0.25">
      <c r="A34" s="9">
        <v>32</v>
      </c>
      <c r="B34" s="68" t="s">
        <v>122</v>
      </c>
      <c r="C34" s="42" t="s">
        <v>31</v>
      </c>
      <c r="D34" s="42" t="s">
        <v>273</v>
      </c>
      <c r="E34" s="42" t="s">
        <v>3</v>
      </c>
      <c r="F34" s="43">
        <v>79</v>
      </c>
      <c r="G34" s="43">
        <v>54</v>
      </c>
      <c r="H34" s="43">
        <v>24</v>
      </c>
      <c r="I34" s="43">
        <v>46</v>
      </c>
      <c r="J34" s="43">
        <v>40</v>
      </c>
      <c r="K34" s="43">
        <v>47</v>
      </c>
      <c r="L34" s="43">
        <v>2941</v>
      </c>
      <c r="M34" s="53">
        <v>1449</v>
      </c>
      <c r="N34">
        <f>G34*82/F34</f>
        <v>56.050632911392405</v>
      </c>
      <c r="O34">
        <f>H34*82/F34</f>
        <v>24.911392405063292</v>
      </c>
      <c r="P34">
        <f>I34*82/F34</f>
        <v>47.746835443037973</v>
      </c>
      <c r="Q34">
        <f>J34*82/F34</f>
        <v>41.518987341772153</v>
      </c>
      <c r="R34">
        <f>K34*82/F34</f>
        <v>48.784810126582279</v>
      </c>
      <c r="S34">
        <f>L34*82/F34</f>
        <v>3052.6835443037976</v>
      </c>
      <c r="U34" s="10">
        <f>SUM(V34:X34)</f>
        <v>10.540887059874819</v>
      </c>
      <c r="V34">
        <f>N34/MAX(N:N)*OFF_R</f>
        <v>5.6926424050632916</v>
      </c>
      <c r="W34">
        <f>O34/MAX(O:O)*PUN_R</f>
        <v>0.11328041192877066</v>
      </c>
      <c r="X34">
        <f>SUM(Z34:AC34)</f>
        <v>4.7349642428827581</v>
      </c>
      <c r="Y34">
        <f>X34/DEF_R*10</f>
        <v>7.8916070714712641</v>
      </c>
      <c r="Z34">
        <f>(0.7*(HIT_F*DEF_R))+(P34/(MAX(P:P))*(0.3*(HIT_F*DEF_R)))</f>
        <v>1.1187279518572315</v>
      </c>
      <c r="AA34">
        <f>(0.7*(BkS_F*DEF_R))+(Q34/(MAX(Q:Q))*(0.3*(BkS_F*DEF_R)))</f>
        <v>0.74529662955619935</v>
      </c>
      <c r="AB34">
        <f>(0.7*(TkA_F*DEF_R))+(R34/(MAX(R:R))*(0.3*(TkA_F*DEF_R)))</f>
        <v>1.6090427474579787</v>
      </c>
      <c r="AC34">
        <f>(0.7*(SH_F*DEF_R))+(S34/(MAX(S:S))*(0.3*(SH_F*DEF_R)))</f>
        <v>1.2618969140113487</v>
      </c>
    </row>
    <row r="35" spans="1:29" x14ac:dyDescent="0.25">
      <c r="A35" s="9">
        <v>33</v>
      </c>
      <c r="B35" s="68" t="s">
        <v>360</v>
      </c>
      <c r="C35" s="42" t="s">
        <v>31</v>
      </c>
      <c r="D35" s="42" t="s">
        <v>273</v>
      </c>
      <c r="E35" s="42" t="s">
        <v>3</v>
      </c>
      <c r="F35" s="43">
        <v>80</v>
      </c>
      <c r="G35" s="43">
        <v>48</v>
      </c>
      <c r="H35" s="43">
        <v>66</v>
      </c>
      <c r="I35" s="43">
        <v>83</v>
      </c>
      <c r="J35" s="43">
        <v>30</v>
      </c>
      <c r="K35" s="43">
        <v>50</v>
      </c>
      <c r="L35" s="43">
        <v>8340</v>
      </c>
      <c r="M35" s="53">
        <v>1267</v>
      </c>
      <c r="N35">
        <f>G35*82/F35</f>
        <v>49.2</v>
      </c>
      <c r="O35">
        <f>H35*82/F35</f>
        <v>67.650000000000006</v>
      </c>
      <c r="P35">
        <f>I35*82/F35</f>
        <v>85.075000000000003</v>
      </c>
      <c r="Q35">
        <f>J35*82/F35</f>
        <v>30.75</v>
      </c>
      <c r="R35">
        <f>K35*82/F35</f>
        <v>51.25</v>
      </c>
      <c r="S35">
        <f>L35*82/F35</f>
        <v>8548.5</v>
      </c>
      <c r="U35" s="10">
        <f>SUM(V35:X35)</f>
        <v>10.304818898306529</v>
      </c>
      <c r="V35">
        <f>N35/MAX(N:N)*OFF_R</f>
        <v>4.9968750000000002</v>
      </c>
      <c r="W35">
        <f>O35/MAX(O:O)*PUN_R</f>
        <v>0.30762711864406783</v>
      </c>
      <c r="X35">
        <f>SUM(Z35:AC35)</f>
        <v>5.0003167796624597</v>
      </c>
      <c r="Y35">
        <f>X35/DEF_R*10</f>
        <v>8.3338612994374337</v>
      </c>
      <c r="Z35">
        <f>(0.7*(HIT_F*DEF_R))+(P35/(MAX(P:P))*(0.3*(HIT_F*DEF_R)))</f>
        <v>1.1724590163934425</v>
      </c>
      <c r="AA35">
        <f>(0.7*(BkS_F*DEF_R))+(Q35/(MAX(Q:Q))*(0.3*(BkS_F*DEF_R)))</f>
        <v>0.71539156626506006</v>
      </c>
      <c r="AB35">
        <f>(0.7*(TkA_F*DEF_R))+(R35/(MAX(R:R))*(0.3*(TkA_F*DEF_R)))</f>
        <v>1.6203135245901639</v>
      </c>
      <c r="AC35">
        <f>(0.7*(SH_F*DEF_R))+(S35/(MAX(S:S))*(0.3*(SH_F*DEF_R)))</f>
        <v>1.492152672413793</v>
      </c>
    </row>
    <row r="36" spans="1:29" x14ac:dyDescent="0.25">
      <c r="A36" s="9">
        <v>34</v>
      </c>
      <c r="B36" s="67" t="s">
        <v>359</v>
      </c>
      <c r="C36" s="40" t="s">
        <v>35</v>
      </c>
      <c r="D36" s="40" t="s">
        <v>273</v>
      </c>
      <c r="E36" s="40" t="s">
        <v>3</v>
      </c>
      <c r="F36" s="41">
        <v>82</v>
      </c>
      <c r="G36" s="41">
        <v>56</v>
      </c>
      <c r="H36" s="41">
        <v>21</v>
      </c>
      <c r="I36" s="41">
        <v>19</v>
      </c>
      <c r="J36" s="41">
        <v>32</v>
      </c>
      <c r="K36" s="41">
        <v>41</v>
      </c>
      <c r="L36" s="41">
        <v>170</v>
      </c>
      <c r="M36" s="52">
        <v>1380</v>
      </c>
      <c r="N36">
        <f>G36*82/F36</f>
        <v>56</v>
      </c>
      <c r="O36">
        <f>H36*82/F36</f>
        <v>21</v>
      </c>
      <c r="P36">
        <f>I36*82/F36</f>
        <v>19</v>
      </c>
      <c r="Q36">
        <f>J36*82/F36</f>
        <v>32</v>
      </c>
      <c r="R36">
        <f>K36*82/F36</f>
        <v>41</v>
      </c>
      <c r="S36">
        <f>L36*82/F36</f>
        <v>170</v>
      </c>
      <c r="U36" s="10">
        <f>SUM(V36:X36)</f>
        <v>10.293779067774352</v>
      </c>
      <c r="V36">
        <f>N36/MAX(N:N)*OFF_R</f>
        <v>5.6875</v>
      </c>
      <c r="W36">
        <f>O36/MAX(O:O)*PUN_R</f>
        <v>9.5494005787515504E-2</v>
      </c>
      <c r="X36">
        <f>SUM(Z36:AC36)</f>
        <v>4.5107850619868373</v>
      </c>
      <c r="Y36">
        <f>X36/DEF_R*10</f>
        <v>7.5179751033113948</v>
      </c>
      <c r="Z36">
        <f>(0.7*(HIT_F*DEF_R))+(P36/(MAX(P:P))*(0.3*(HIT_F*DEF_R)))</f>
        <v>1.0773490603758495</v>
      </c>
      <c r="AA36">
        <f>(0.7*(BkS_F*DEF_R))+(Q36/(MAX(Q:Q))*(0.3*(BkS_F*DEF_R)))</f>
        <v>0.71886276814575367</v>
      </c>
      <c r="AB36">
        <f>(0.7*(TkA_F*DEF_R))+(R36/(MAX(R:R))*(0.3*(TkA_F*DEF_R)))</f>
        <v>1.5734508196721311</v>
      </c>
      <c r="AC36">
        <f>(0.7*(SH_F*DEF_R))+(S36/(MAX(S:S))*(0.3*(SH_F*DEF_R)))</f>
        <v>1.1411224137931033</v>
      </c>
    </row>
    <row r="37" spans="1:29" x14ac:dyDescent="0.25">
      <c r="A37" s="9">
        <v>35</v>
      </c>
      <c r="B37" s="68" t="s">
        <v>458</v>
      </c>
      <c r="C37" s="42" t="s">
        <v>451</v>
      </c>
      <c r="D37" s="42" t="s">
        <v>273</v>
      </c>
      <c r="E37" s="42" t="s">
        <v>3</v>
      </c>
      <c r="F37" s="43">
        <v>82</v>
      </c>
      <c r="G37" s="43">
        <v>53</v>
      </c>
      <c r="H37" s="43">
        <v>44</v>
      </c>
      <c r="I37" s="43">
        <v>55</v>
      </c>
      <c r="J37" s="43">
        <v>32</v>
      </c>
      <c r="K37" s="43">
        <v>63</v>
      </c>
      <c r="L37" s="43">
        <v>85</v>
      </c>
      <c r="M37" s="53">
        <v>1430</v>
      </c>
      <c r="N37">
        <f>G37*82/F37</f>
        <v>53</v>
      </c>
      <c r="O37">
        <f>H37*82/F37</f>
        <v>44</v>
      </c>
      <c r="P37">
        <f>I37*82/F37</f>
        <v>55</v>
      </c>
      <c r="Q37">
        <f>J37*82/F37</f>
        <v>32</v>
      </c>
      <c r="R37">
        <f>K37*82/F37</f>
        <v>63</v>
      </c>
      <c r="S37">
        <f>L37*82/F37</f>
        <v>85</v>
      </c>
      <c r="U37" s="10">
        <f>SUM(V37:X37)</f>
        <v>10.242521672827596</v>
      </c>
      <c r="V37">
        <f>N37/MAX(N:N)*OFF_R</f>
        <v>5.3828125</v>
      </c>
      <c r="W37">
        <f>O37/MAX(O:O)*PUN_R</f>
        <v>0.20008267879288963</v>
      </c>
      <c r="X37">
        <f>SUM(Z37:AC37)</f>
        <v>4.6596264940347076</v>
      </c>
      <c r="Y37">
        <f>X37/DEF_R*10</f>
        <v>7.7660441567245133</v>
      </c>
      <c r="Z37">
        <f>(0.7*(HIT_F*DEF_R))+(P37/(MAX(P:P))*(0.3*(HIT_F*DEF_R)))</f>
        <v>1.1291683326669331</v>
      </c>
      <c r="AA37">
        <f>(0.7*(BkS_F*DEF_R))+(Q37/(MAX(Q:Q))*(0.3*(BkS_F*DEF_R)))</f>
        <v>0.71886276814575367</v>
      </c>
      <c r="AB37">
        <f>(0.7*(TkA_F*DEF_R))+(R37/(MAX(R:R))*(0.3*(TkA_F*DEF_R)))</f>
        <v>1.6740341863254697</v>
      </c>
      <c r="AC37">
        <f>(0.7*(SH_F*DEF_R))+(S37/(MAX(S:S))*(0.3*(SH_F*DEF_R)))</f>
        <v>1.1375612068965517</v>
      </c>
    </row>
    <row r="38" spans="1:29" x14ac:dyDescent="0.25">
      <c r="A38" s="9">
        <v>36</v>
      </c>
      <c r="B38" s="68" t="s">
        <v>121</v>
      </c>
      <c r="C38" s="42" t="s">
        <v>41</v>
      </c>
      <c r="D38" s="42" t="s">
        <v>273</v>
      </c>
      <c r="E38" s="42" t="s">
        <v>3</v>
      </c>
      <c r="F38" s="43">
        <v>82</v>
      </c>
      <c r="G38" s="43">
        <v>52</v>
      </c>
      <c r="H38" s="43">
        <v>49</v>
      </c>
      <c r="I38" s="43">
        <v>126</v>
      </c>
      <c r="J38" s="43">
        <v>31</v>
      </c>
      <c r="K38" s="43">
        <v>57</v>
      </c>
      <c r="L38" s="43">
        <v>150</v>
      </c>
      <c r="M38" s="53">
        <v>1345</v>
      </c>
      <c r="N38">
        <f>G38*82/F38</f>
        <v>52</v>
      </c>
      <c r="O38">
        <f>H38*82/F38</f>
        <v>49</v>
      </c>
      <c r="P38">
        <f>I38*82/F38</f>
        <v>126</v>
      </c>
      <c r="Q38">
        <f>J38*82/F38</f>
        <v>31</v>
      </c>
      <c r="R38">
        <f>K38*82/F38</f>
        <v>57</v>
      </c>
      <c r="S38">
        <f>L38*82/F38</f>
        <v>150</v>
      </c>
      <c r="U38" s="10">
        <f>SUM(V38:X38)</f>
        <v>10.238409448312524</v>
      </c>
      <c r="V38">
        <f>N38/MAX(N:N)*OFF_R</f>
        <v>5.28125</v>
      </c>
      <c r="W38">
        <f>O38/MAX(O:O)*PUN_R</f>
        <v>0.22281934683753618</v>
      </c>
      <c r="X38">
        <f>SUM(Z38:AC38)</f>
        <v>4.7343401014749888</v>
      </c>
      <c r="Y38">
        <f>X38/DEF_R*10</f>
        <v>7.8905668357916481</v>
      </c>
      <c r="Z38">
        <f>(0.7*(HIT_F*DEF_R))+(P38/(MAX(P:P))*(0.3*(HIT_F*DEF_R)))</f>
        <v>1.2313674530187924</v>
      </c>
      <c r="AA38">
        <f>(0.7*(BkS_F*DEF_R))+(Q38/(MAX(Q:Q))*(0.3*(BkS_F*DEF_R)))</f>
        <v>0.71608580664119881</v>
      </c>
      <c r="AB38">
        <f>(0.7*(TkA_F*DEF_R))+(R38/(MAX(R:R))*(0.3*(TkA_F*DEF_R)))</f>
        <v>1.6466023590563772</v>
      </c>
      <c r="AC38">
        <f>(0.7*(SH_F*DEF_R))+(S38/(MAX(S:S))*(0.3*(SH_F*DEF_R)))</f>
        <v>1.1402844827586205</v>
      </c>
    </row>
    <row r="39" spans="1:29" x14ac:dyDescent="0.25">
      <c r="A39" s="9">
        <v>37</v>
      </c>
      <c r="B39" s="68" t="s">
        <v>464</v>
      </c>
      <c r="C39" s="42" t="s">
        <v>451</v>
      </c>
      <c r="D39" s="42" t="s">
        <v>273</v>
      </c>
      <c r="E39" s="42" t="s">
        <v>3</v>
      </c>
      <c r="F39" s="43">
        <v>82</v>
      </c>
      <c r="G39" s="43">
        <v>47</v>
      </c>
      <c r="H39" s="43">
        <v>60</v>
      </c>
      <c r="I39" s="43">
        <v>214</v>
      </c>
      <c r="J39" s="43">
        <v>40</v>
      </c>
      <c r="K39" s="43">
        <v>46</v>
      </c>
      <c r="L39" s="43">
        <v>6590</v>
      </c>
      <c r="M39" s="53">
        <v>1396</v>
      </c>
      <c r="N39">
        <f>G39*82/F39</f>
        <v>47</v>
      </c>
      <c r="O39">
        <f>H39*82/F39</f>
        <v>60</v>
      </c>
      <c r="P39">
        <f>I39*82/F39</f>
        <v>214</v>
      </c>
      <c r="Q39">
        <f>J39*82/F39</f>
        <v>40</v>
      </c>
      <c r="R39">
        <f>K39*82/F39</f>
        <v>46</v>
      </c>
      <c r="S39">
        <f>L39*82/F39</f>
        <v>6590</v>
      </c>
      <c r="U39" s="10">
        <f>SUM(V39:X39)</f>
        <v>10.151801713595614</v>
      </c>
      <c r="V39">
        <f>N39/MAX(N:N)*OFF_R</f>
        <v>4.7734375</v>
      </c>
      <c r="W39">
        <f>O39/MAX(O:O)*PUN_R</f>
        <v>0.27284001653575857</v>
      </c>
      <c r="X39">
        <f>SUM(Z39:AC39)</f>
        <v>5.1055241970598537</v>
      </c>
      <c r="Y39">
        <f>X39/DEF_R*10</f>
        <v>8.5092069950997562</v>
      </c>
      <c r="Z39">
        <f>(0.7*(HIT_F*DEF_R))+(P39/(MAX(P:P))*(0.3*(HIT_F*DEF_R)))</f>
        <v>1.3580367852858855</v>
      </c>
      <c r="AA39">
        <f>(0.7*(BkS_F*DEF_R))+(Q39/(MAX(Q:Q))*(0.3*(BkS_F*DEF_R)))</f>
        <v>0.74107846018219203</v>
      </c>
      <c r="AB39">
        <f>(0.7*(TkA_F*DEF_R))+(R39/(MAX(R:R))*(0.3*(TkA_F*DEF_R)))</f>
        <v>1.5963106757297081</v>
      </c>
      <c r="AC39">
        <f>(0.7*(SH_F*DEF_R))+(S39/(MAX(S:S))*(0.3*(SH_F*DEF_R)))</f>
        <v>1.4100982758620688</v>
      </c>
    </row>
    <row r="40" spans="1:29" x14ac:dyDescent="0.25">
      <c r="A40" s="9">
        <v>38</v>
      </c>
      <c r="B40" s="67" t="s">
        <v>365</v>
      </c>
      <c r="C40" s="40" t="s">
        <v>37</v>
      </c>
      <c r="D40" s="40" t="s">
        <v>273</v>
      </c>
      <c r="E40" s="40" t="s">
        <v>3</v>
      </c>
      <c r="F40" s="41">
        <v>30</v>
      </c>
      <c r="G40" s="41">
        <v>20</v>
      </c>
      <c r="H40" s="41">
        <v>2</v>
      </c>
      <c r="I40" s="41">
        <v>17</v>
      </c>
      <c r="J40" s="41">
        <v>11</v>
      </c>
      <c r="K40" s="41">
        <v>15</v>
      </c>
      <c r="L40" s="41">
        <v>46</v>
      </c>
      <c r="M40" s="52">
        <v>470</v>
      </c>
      <c r="N40">
        <f>G40*82/F40</f>
        <v>54.666666666666664</v>
      </c>
      <c r="O40">
        <f>H40*82/F40</f>
        <v>5.4666666666666668</v>
      </c>
      <c r="P40">
        <f>I40*82/F40</f>
        <v>46.466666666666669</v>
      </c>
      <c r="Q40">
        <f>J40*82/F40</f>
        <v>30.066666666666666</v>
      </c>
      <c r="R40">
        <f>K40*82/F40</f>
        <v>41</v>
      </c>
      <c r="S40">
        <f>L40*82/F40</f>
        <v>125.73333333333333</v>
      </c>
      <c r="U40" s="10">
        <f>SUM(V40:X40)</f>
        <v>10.120039924976313</v>
      </c>
      <c r="V40">
        <f>N40/MAX(N:N)*OFF_R</f>
        <v>5.552083333333333</v>
      </c>
      <c r="W40">
        <f>O40/MAX(O:O)*PUN_R</f>
        <v>2.4858757062146894E-2</v>
      </c>
      <c r="X40">
        <f>SUM(Z40:AC40)</f>
        <v>4.5430978345808324</v>
      </c>
      <c r="Y40">
        <f>X40/DEF_R*10</f>
        <v>7.5718297243013879</v>
      </c>
      <c r="Z40">
        <f>(0.7*(HIT_F*DEF_R))+(P40/(MAX(P:P))*(0.3*(HIT_F*DEF_R)))</f>
        <v>1.1168852459016392</v>
      </c>
      <c r="AA40">
        <f>(0.7*(BkS_F*DEF_R))+(Q40/(MAX(Q:Q))*(0.3*(BkS_F*DEF_R)))</f>
        <v>0.7134939759036143</v>
      </c>
      <c r="AB40">
        <f>(0.7*(TkA_F*DEF_R))+(R40/(MAX(R:R))*(0.3*(TkA_F*DEF_R)))</f>
        <v>1.5734508196721311</v>
      </c>
      <c r="AC40">
        <f>(0.7*(SH_F*DEF_R))+(S40/(MAX(S:S))*(0.3*(SH_F*DEF_R)))</f>
        <v>1.1392677931034483</v>
      </c>
    </row>
    <row r="41" spans="1:29" x14ac:dyDescent="0.25">
      <c r="A41" s="9">
        <v>39</v>
      </c>
      <c r="B41" s="68" t="s">
        <v>145</v>
      </c>
      <c r="C41" s="42" t="s">
        <v>37</v>
      </c>
      <c r="D41" s="42" t="s">
        <v>273</v>
      </c>
      <c r="E41" s="42" t="s">
        <v>3</v>
      </c>
      <c r="F41" s="43">
        <v>73</v>
      </c>
      <c r="G41" s="43">
        <v>43</v>
      </c>
      <c r="H41" s="43">
        <v>28</v>
      </c>
      <c r="I41" s="43">
        <v>38</v>
      </c>
      <c r="J41" s="43">
        <v>43</v>
      </c>
      <c r="K41" s="43">
        <v>27</v>
      </c>
      <c r="L41" s="43">
        <v>7512</v>
      </c>
      <c r="M41" s="53">
        <v>1248</v>
      </c>
      <c r="N41">
        <f>G41*82/F41</f>
        <v>48.301369863013697</v>
      </c>
      <c r="O41">
        <f>H41*82/F41</f>
        <v>31.452054794520549</v>
      </c>
      <c r="P41">
        <f>I41*82/F41</f>
        <v>42.684931506849317</v>
      </c>
      <c r="Q41">
        <f>J41*82/F41</f>
        <v>48.301369863013697</v>
      </c>
      <c r="R41">
        <f>K41*82/F41</f>
        <v>30.328767123287673</v>
      </c>
      <c r="S41">
        <f>L41*82/F41</f>
        <v>8438.1369863013697</v>
      </c>
      <c r="U41" s="10">
        <f>SUM(V41:X41)</f>
        <v>9.9363947248265436</v>
      </c>
      <c r="V41">
        <f>N41/MAX(N:N)*OFF_R</f>
        <v>4.9056078767123283</v>
      </c>
      <c r="W41">
        <f>O41/MAX(O:O)*PUN_R</f>
        <v>0.14302298583700954</v>
      </c>
      <c r="X41">
        <f>SUM(Z41:AC41)</f>
        <v>4.8877638622772057</v>
      </c>
      <c r="Y41">
        <f>X41/DEF_R*10</f>
        <v>8.1462731037953429</v>
      </c>
      <c r="Z41">
        <f>(0.7*(HIT_F*DEF_R))+(P41/(MAX(P:P))*(0.3*(HIT_F*DEF_R)))</f>
        <v>1.1114417246799908</v>
      </c>
      <c r="AA41">
        <f>(0.7*(BkS_F*DEF_R))+(Q41/(MAX(Q:Q))*(0.3*(BkS_F*DEF_R)))</f>
        <v>0.76413104472685245</v>
      </c>
      <c r="AB41">
        <f>(0.7*(TkA_F*DEF_R))+(R41/(MAX(R:R))*(0.3*(TkA_F*DEF_R)))</f>
        <v>1.5246622501684257</v>
      </c>
      <c r="AC41">
        <f>(0.7*(SH_F*DEF_R))+(S41/(MAX(S:S))*(0.3*(SH_F*DEF_R)))</f>
        <v>1.4875288427019366</v>
      </c>
    </row>
    <row r="42" spans="1:29" x14ac:dyDescent="0.25">
      <c r="A42" s="9">
        <v>40</v>
      </c>
      <c r="B42" s="67" t="s">
        <v>237</v>
      </c>
      <c r="C42" s="40" t="s">
        <v>35</v>
      </c>
      <c r="D42" s="40" t="s">
        <v>273</v>
      </c>
      <c r="E42" s="40" t="s">
        <v>3</v>
      </c>
      <c r="F42" s="41">
        <v>82</v>
      </c>
      <c r="G42" s="41">
        <v>50</v>
      </c>
      <c r="H42" s="41">
        <v>42</v>
      </c>
      <c r="I42" s="41">
        <v>70</v>
      </c>
      <c r="J42" s="41">
        <v>44</v>
      </c>
      <c r="K42" s="41">
        <v>28</v>
      </c>
      <c r="L42" s="41">
        <v>71</v>
      </c>
      <c r="M42" s="52">
        <v>1413</v>
      </c>
      <c r="N42">
        <f>G42*82/F42</f>
        <v>50</v>
      </c>
      <c r="O42">
        <f>H42*82/F42</f>
        <v>42</v>
      </c>
      <c r="P42">
        <f>I42*82/F42</f>
        <v>70</v>
      </c>
      <c r="Q42">
        <f>J42*82/F42</f>
        <v>44</v>
      </c>
      <c r="R42">
        <f>K42*82/F42</f>
        <v>28</v>
      </c>
      <c r="S42">
        <f>L42*82/F42</f>
        <v>71</v>
      </c>
      <c r="U42" s="10">
        <f>SUM(V42:X42)</f>
        <v>9.8230488629918362</v>
      </c>
      <c r="V42">
        <f>N42/MAX(N:N)*OFF_R</f>
        <v>5.078125</v>
      </c>
      <c r="W42">
        <f>O42/MAX(O:O)*PUN_R</f>
        <v>0.19098801157503101</v>
      </c>
      <c r="X42">
        <f>SUM(Z42:AC42)</f>
        <v>4.5539358514168065</v>
      </c>
      <c r="Y42">
        <f>X42/DEF_R*10</f>
        <v>7.589893085694678</v>
      </c>
      <c r="Z42">
        <f>(0.7*(HIT_F*DEF_R))+(P42/(MAX(P:P))*(0.3*(HIT_F*DEF_R)))</f>
        <v>1.1507596961215512</v>
      </c>
      <c r="AA42">
        <f>(0.7*(BkS_F*DEF_R))+(Q42/(MAX(Q:Q))*(0.3*(BkS_F*DEF_R)))</f>
        <v>0.75218630620041127</v>
      </c>
      <c r="AB42">
        <f>(0.7*(TkA_F*DEF_R))+(R42/(MAX(R:R))*(0.3*(TkA_F*DEF_R)))</f>
        <v>1.5140151939224309</v>
      </c>
      <c r="AC42">
        <f>(0.7*(SH_F*DEF_R))+(S42/(MAX(S:S))*(0.3*(SH_F*DEF_R)))</f>
        <v>1.1369746551724136</v>
      </c>
    </row>
    <row r="43" spans="1:29" x14ac:dyDescent="0.25">
      <c r="A43" s="9">
        <v>41</v>
      </c>
      <c r="B43" s="68" t="s">
        <v>330</v>
      </c>
      <c r="C43" s="42" t="s">
        <v>31</v>
      </c>
      <c r="D43" s="42" t="s">
        <v>273</v>
      </c>
      <c r="E43" s="42" t="s">
        <v>3</v>
      </c>
      <c r="F43" s="43">
        <v>78</v>
      </c>
      <c r="G43" s="43">
        <v>44</v>
      </c>
      <c r="H43" s="43">
        <v>27</v>
      </c>
      <c r="I43" s="43">
        <v>92</v>
      </c>
      <c r="J43" s="43">
        <v>19</v>
      </c>
      <c r="K43" s="43">
        <v>44</v>
      </c>
      <c r="L43" s="43">
        <v>7547</v>
      </c>
      <c r="M43" s="53">
        <v>1296</v>
      </c>
      <c r="N43">
        <f>G43*82/F43</f>
        <v>46.256410256410255</v>
      </c>
      <c r="O43">
        <f>H43*82/F43</f>
        <v>28.384615384615383</v>
      </c>
      <c r="P43">
        <f>I43*82/F43</f>
        <v>96.717948717948715</v>
      </c>
      <c r="Q43">
        <f>J43*82/F43</f>
        <v>19.974358974358974</v>
      </c>
      <c r="R43">
        <f>K43*82/F43</f>
        <v>46.256410256410255</v>
      </c>
      <c r="S43">
        <f>L43*82/F43</f>
        <v>7934.0256410256407</v>
      </c>
      <c r="U43" s="10">
        <f>SUM(V43:X43)</f>
        <v>9.7655684587121243</v>
      </c>
      <c r="V43">
        <f>N43/MAX(N:N)*OFF_R</f>
        <v>4.697916666666667</v>
      </c>
      <c r="W43">
        <f>O43/MAX(O:O)*PUN_R</f>
        <v>0.12907431551499349</v>
      </c>
      <c r="X43">
        <f>SUM(Z43:AC43)</f>
        <v>4.9385774765304635</v>
      </c>
      <c r="Y43">
        <f>X43/DEF_R*10</f>
        <v>8.2309624608841059</v>
      </c>
      <c r="Z43">
        <f>(0.7*(HIT_F*DEF_R))+(P43/(MAX(P:P))*(0.3*(HIT_F*DEF_R)))</f>
        <v>1.1892181588902899</v>
      </c>
      <c r="AA43">
        <f>(0.7*(BkS_F*DEF_R))+(Q43/(MAX(Q:Q))*(0.3*(BkS_F*DEF_R)))</f>
        <v>0.68546802594995349</v>
      </c>
      <c r="AB43">
        <f>(0.7*(TkA_F*DEF_R))+(R43/(MAX(R:R))*(0.3*(TkA_F*DEF_R)))</f>
        <v>1.5974829760403528</v>
      </c>
      <c r="AC43">
        <f>(0.7*(SH_F*DEF_R))+(S43/(MAX(S:S))*(0.3*(SH_F*DEF_R)))</f>
        <v>1.4664083156498673</v>
      </c>
    </row>
    <row r="44" spans="1:29" x14ac:dyDescent="0.25">
      <c r="A44" s="9">
        <v>42</v>
      </c>
      <c r="B44" s="67" t="s">
        <v>297</v>
      </c>
      <c r="C44" s="40" t="s">
        <v>35</v>
      </c>
      <c r="D44" s="40" t="s">
        <v>273</v>
      </c>
      <c r="E44" s="40" t="s">
        <v>3</v>
      </c>
      <c r="F44" s="41">
        <v>82</v>
      </c>
      <c r="G44" s="41">
        <v>49</v>
      </c>
      <c r="H44" s="41">
        <v>40</v>
      </c>
      <c r="I44" s="41">
        <v>65</v>
      </c>
      <c r="J44" s="41">
        <v>45</v>
      </c>
      <c r="K44" s="41">
        <v>38</v>
      </c>
      <c r="L44" s="41">
        <v>60</v>
      </c>
      <c r="M44" s="52">
        <v>1251</v>
      </c>
      <c r="N44">
        <f>G44*82/F44</f>
        <v>49</v>
      </c>
      <c r="O44">
        <f>H44*82/F44</f>
        <v>40</v>
      </c>
      <c r="P44">
        <f>I44*82/F44</f>
        <v>65</v>
      </c>
      <c r="Q44">
        <f>J44*82/F44</f>
        <v>45</v>
      </c>
      <c r="R44">
        <f>K44*82/F44</f>
        <v>38</v>
      </c>
      <c r="S44">
        <f>L44*82/F44</f>
        <v>60</v>
      </c>
      <c r="U44" s="10">
        <f>SUM(V44:X44)</f>
        <v>9.7532303861731844</v>
      </c>
      <c r="V44">
        <f>N44/MAX(N:N)*OFF_R</f>
        <v>4.9765625</v>
      </c>
      <c r="W44">
        <f>O44/MAX(O:O)*PUN_R</f>
        <v>0.18189334435717239</v>
      </c>
      <c r="X44">
        <f>SUM(Z44:AC44)</f>
        <v>4.5947745418160117</v>
      </c>
      <c r="Y44">
        <f>X44/DEF_R*10</f>
        <v>7.6579575696933535</v>
      </c>
      <c r="Z44">
        <f>(0.7*(HIT_F*DEF_R))+(P44/(MAX(P:P))*(0.3*(HIT_F*DEF_R)))</f>
        <v>1.1435625749700118</v>
      </c>
      <c r="AA44">
        <f>(0.7*(BkS_F*DEF_R))+(Q44/(MAX(Q:Q))*(0.3*(BkS_F*DEF_R)))</f>
        <v>0.75496326770496613</v>
      </c>
      <c r="AB44">
        <f>(0.7*(TkA_F*DEF_R))+(R44/(MAX(R:R))*(0.3*(TkA_F*DEF_R)))</f>
        <v>1.5597349060375849</v>
      </c>
      <c r="AC44">
        <f>(0.7*(SH_F*DEF_R))+(S44/(MAX(S:S))*(0.3*(SH_F*DEF_R)))</f>
        <v>1.1365137931034481</v>
      </c>
    </row>
    <row r="45" spans="1:29" x14ac:dyDescent="0.25">
      <c r="A45" s="9">
        <v>43</v>
      </c>
      <c r="B45" s="68" t="s">
        <v>234</v>
      </c>
      <c r="C45" s="42" t="s">
        <v>33</v>
      </c>
      <c r="D45" s="42" t="s">
        <v>273</v>
      </c>
      <c r="E45" s="42" t="s">
        <v>3</v>
      </c>
      <c r="F45" s="43">
        <v>64</v>
      </c>
      <c r="G45" s="43">
        <v>38</v>
      </c>
      <c r="H45" s="43">
        <v>13</v>
      </c>
      <c r="I45" s="43">
        <v>60</v>
      </c>
      <c r="J45" s="43">
        <v>20</v>
      </c>
      <c r="K45" s="43">
        <v>29</v>
      </c>
      <c r="L45" s="43">
        <v>7</v>
      </c>
      <c r="M45" s="53">
        <v>971</v>
      </c>
      <c r="N45">
        <f>G45*82/F45</f>
        <v>48.6875</v>
      </c>
      <c r="O45">
        <f>H45*82/F45</f>
        <v>16.65625</v>
      </c>
      <c r="P45">
        <f>I45*82/F45</f>
        <v>76.875</v>
      </c>
      <c r="Q45">
        <f>J45*82/F45</f>
        <v>25.625</v>
      </c>
      <c r="R45">
        <f>K45*82/F45</f>
        <v>37.15625</v>
      </c>
      <c r="S45">
        <f>L45*82/F45</f>
        <v>8.96875</v>
      </c>
      <c r="U45" s="10">
        <f>SUM(V45:X45)</f>
        <v>9.5726341854590089</v>
      </c>
      <c r="V45">
        <f>N45/MAX(N:N)*OFF_R</f>
        <v>4.94482421875</v>
      </c>
      <c r="W45">
        <f>O45/MAX(O:O)*PUN_R</f>
        <v>7.574152542372882E-2</v>
      </c>
      <c r="X45">
        <f>SUM(Z45:AC45)</f>
        <v>4.5520684412852788</v>
      </c>
      <c r="Y45">
        <f>X45/DEF_R*10</f>
        <v>7.5867807354754646</v>
      </c>
      <c r="Z45">
        <f>(0.7*(HIT_F*DEF_R))+(P45/(MAX(P:P))*(0.3*(HIT_F*DEF_R)))</f>
        <v>1.1606557377049178</v>
      </c>
      <c r="AA45">
        <f>(0.7*(BkS_F*DEF_R))+(Q45/(MAX(Q:Q))*(0.3*(BkS_F*DEF_R)))</f>
        <v>0.7011596385542167</v>
      </c>
      <c r="AB45">
        <f>(0.7*(TkA_F*DEF_R))+(R45/(MAX(R:R))*(0.3*(TkA_F*DEF_R)))</f>
        <v>1.5558773053278687</v>
      </c>
      <c r="AC45">
        <f>(0.7*(SH_F*DEF_R))+(S45/(MAX(S:S))*(0.3*(SH_F*DEF_R)))</f>
        <v>1.1343757596982758</v>
      </c>
    </row>
    <row r="46" spans="1:29" x14ac:dyDescent="0.25">
      <c r="A46" s="9">
        <v>44</v>
      </c>
      <c r="B46" s="68" t="s">
        <v>471</v>
      </c>
      <c r="C46" s="42" t="s">
        <v>451</v>
      </c>
      <c r="D46" s="42" t="s">
        <v>273</v>
      </c>
      <c r="E46" s="42" t="s">
        <v>3</v>
      </c>
      <c r="F46" s="43">
        <v>78</v>
      </c>
      <c r="G46" s="43">
        <v>42</v>
      </c>
      <c r="H46" s="43">
        <v>35</v>
      </c>
      <c r="I46" s="43">
        <v>77</v>
      </c>
      <c r="J46" s="43">
        <v>49</v>
      </c>
      <c r="K46" s="43">
        <v>50</v>
      </c>
      <c r="L46" s="43">
        <v>417</v>
      </c>
      <c r="M46" s="53">
        <v>1223</v>
      </c>
      <c r="N46">
        <f>G46*82/F46</f>
        <v>44.153846153846153</v>
      </c>
      <c r="O46">
        <f>H46*82/F46</f>
        <v>36.794871794871796</v>
      </c>
      <c r="P46">
        <f>I46*82/F46</f>
        <v>80.948717948717942</v>
      </c>
      <c r="Q46">
        <f>J46*82/F46</f>
        <v>51.512820512820511</v>
      </c>
      <c r="R46">
        <f>K46*82/F46</f>
        <v>52.564102564102562</v>
      </c>
      <c r="S46">
        <f>L46*82/F46</f>
        <v>438.38461538461536</v>
      </c>
      <c r="U46" s="10">
        <f>SUM(V46:X46)</f>
        <v>9.3699505901276972</v>
      </c>
      <c r="V46">
        <f>N46/MAX(N:N)*OFF_R</f>
        <v>4.484375</v>
      </c>
      <c r="W46">
        <f>O46/MAX(O:O)*PUN_R</f>
        <v>0.16731855714906563</v>
      </c>
      <c r="X46">
        <f>SUM(Z46:AC46)</f>
        <v>4.7182570329786326</v>
      </c>
      <c r="Y46">
        <f>X46/DEF_R*10</f>
        <v>7.8637617216310538</v>
      </c>
      <c r="Z46">
        <f>(0.7*(HIT_F*DEF_R))+(P46/(MAX(P:P))*(0.3*(HIT_F*DEF_R)))</f>
        <v>1.1665195460277427</v>
      </c>
      <c r="AA46">
        <f>(0.7*(BkS_F*DEF_R))+(Q46/(MAX(Q:Q))*(0.3*(BkS_F*DEF_R)))</f>
        <v>0.77304911955514355</v>
      </c>
      <c r="AB46">
        <f>(0.7*(TkA_F*DEF_R))+(R46/(MAX(R:R))*(0.3*(TkA_F*DEF_R)))</f>
        <v>1.6263215636822193</v>
      </c>
      <c r="AC46">
        <f>(0.7*(SH_F*DEF_R))+(S46/(MAX(S:S))*(0.3*(SH_F*DEF_R)))</f>
        <v>1.1523668037135277</v>
      </c>
    </row>
    <row r="47" spans="1:29" x14ac:dyDescent="0.25">
      <c r="A47" s="9">
        <v>45</v>
      </c>
      <c r="B47" s="67" t="s">
        <v>467</v>
      </c>
      <c r="C47" s="40" t="s">
        <v>451</v>
      </c>
      <c r="D47" s="40" t="s">
        <v>273</v>
      </c>
      <c r="E47" s="40" t="s">
        <v>3</v>
      </c>
      <c r="F47" s="41">
        <v>81</v>
      </c>
      <c r="G47" s="41">
        <v>46</v>
      </c>
      <c r="H47" s="41">
        <v>24</v>
      </c>
      <c r="I47" s="41">
        <v>53</v>
      </c>
      <c r="J47" s="41">
        <v>25</v>
      </c>
      <c r="K47" s="41">
        <v>33</v>
      </c>
      <c r="L47" s="41">
        <v>83</v>
      </c>
      <c r="M47" s="52">
        <v>1080</v>
      </c>
      <c r="N47">
        <f>G47*82/F47</f>
        <v>46.567901234567898</v>
      </c>
      <c r="O47">
        <f>H47*82/F47</f>
        <v>24.296296296296298</v>
      </c>
      <c r="P47">
        <f>I47*82/F47</f>
        <v>53.654320987654323</v>
      </c>
      <c r="Q47">
        <f>J47*82/F47</f>
        <v>25.308641975308642</v>
      </c>
      <c r="R47">
        <f>K47*82/F47</f>
        <v>33.407407407407405</v>
      </c>
      <c r="S47">
        <f>L47*82/F47</f>
        <v>84.024691358024697</v>
      </c>
      <c r="U47" s="10">
        <f>SUM(V47:X47)</f>
        <v>9.3438063377904115</v>
      </c>
      <c r="V47">
        <f>N47/MAX(N:N)*OFF_R</f>
        <v>4.7295524691358022</v>
      </c>
      <c r="W47">
        <f>O47/MAX(O:O)*PUN_R</f>
        <v>0.11048336472065286</v>
      </c>
      <c r="X47">
        <f>SUM(Z47:AC47)</f>
        <v>4.5037705039339562</v>
      </c>
      <c r="Y47">
        <f>X47/DEF_R*10</f>
        <v>7.5062841732232597</v>
      </c>
      <c r="Z47">
        <f>(0.7*(HIT_F*DEF_R))+(P47/(MAX(P:P))*(0.3*(HIT_F*DEF_R)))</f>
        <v>1.1272313296903458</v>
      </c>
      <c r="AA47">
        <f>(0.7*(BkS_F*DEF_R))+(Q47/(MAX(Q:Q))*(0.3*(BkS_F*DEF_R)))</f>
        <v>0.70028112449799185</v>
      </c>
      <c r="AB47">
        <f>(0.7*(TkA_F*DEF_R))+(R47/(MAX(R:R))*(0.3*(TkA_F*DEF_R)))</f>
        <v>1.5387377049180326</v>
      </c>
      <c r="AC47">
        <f>(0.7*(SH_F*DEF_R))+(S47/(MAX(S:S))*(0.3*(SH_F*DEF_R)))</f>
        <v>1.1375203448275861</v>
      </c>
    </row>
    <row r="48" spans="1:29" x14ac:dyDescent="0.25">
      <c r="A48" s="9">
        <v>46</v>
      </c>
      <c r="B48" s="68" t="s">
        <v>489</v>
      </c>
      <c r="C48" s="42" t="s">
        <v>451</v>
      </c>
      <c r="D48" s="42" t="s">
        <v>273</v>
      </c>
      <c r="E48" s="42" t="s">
        <v>3</v>
      </c>
      <c r="F48" s="43">
        <v>72</v>
      </c>
      <c r="G48" s="43">
        <v>35</v>
      </c>
      <c r="H48" s="43">
        <v>24</v>
      </c>
      <c r="I48" s="43">
        <v>119</v>
      </c>
      <c r="J48" s="43">
        <v>59</v>
      </c>
      <c r="K48" s="43">
        <v>30</v>
      </c>
      <c r="L48" s="43">
        <v>8521</v>
      </c>
      <c r="M48" s="53">
        <v>1145</v>
      </c>
      <c r="N48">
        <f>G48*82/F48</f>
        <v>39.861111111111114</v>
      </c>
      <c r="O48">
        <f>H48*82/F48</f>
        <v>27.333333333333332</v>
      </c>
      <c r="P48">
        <f>I48*82/F48</f>
        <v>135.52777777777777</v>
      </c>
      <c r="Q48">
        <f>J48*82/F48</f>
        <v>67.194444444444443</v>
      </c>
      <c r="R48">
        <f>K48*82/F48</f>
        <v>34.166666666666664</v>
      </c>
      <c r="S48">
        <f>L48*82/F48</f>
        <v>9704.4722222222226</v>
      </c>
      <c r="U48" s="10">
        <f>SUM(V48:X48)</f>
        <v>9.317159174095476</v>
      </c>
      <c r="V48">
        <f>N48/MAX(N:N)*OFF_R</f>
        <v>4.0483940972222223</v>
      </c>
      <c r="W48">
        <f>O48/MAX(O:O)*PUN_R</f>
        <v>0.12429378531073446</v>
      </c>
      <c r="X48">
        <f>SUM(Z48:AC48)</f>
        <v>5.1444712915625193</v>
      </c>
      <c r="Y48">
        <f>X48/DEF_R*10</f>
        <v>8.5741188192708648</v>
      </c>
      <c r="Z48">
        <f>(0.7*(HIT_F*DEF_R))+(P48/(MAX(P:P))*(0.3*(HIT_F*DEF_R)))</f>
        <v>1.2450819672131146</v>
      </c>
      <c r="AA48">
        <f>(0.7*(BkS_F*DEF_R))+(Q48/(MAX(Q:Q))*(0.3*(BkS_F*DEF_R)))</f>
        <v>0.81659638554216851</v>
      </c>
      <c r="AB48">
        <f>(0.7*(TkA_F*DEF_R))+(R48/(MAX(R:R))*(0.3*(TkA_F*DEF_R)))</f>
        <v>1.5422090163934425</v>
      </c>
      <c r="AC48">
        <f>(0.7*(SH_F*DEF_R))+(S48/(MAX(S:S))*(0.3*(SH_F*DEF_R)))</f>
        <v>1.5405839224137929</v>
      </c>
    </row>
    <row r="49" spans="1:29" x14ac:dyDescent="0.25">
      <c r="A49" s="9">
        <v>47</v>
      </c>
      <c r="B49" s="68" t="s">
        <v>59</v>
      </c>
      <c r="C49" s="42" t="s">
        <v>41</v>
      </c>
      <c r="D49" s="42" t="s">
        <v>273</v>
      </c>
      <c r="E49" s="42" t="s">
        <v>3</v>
      </c>
      <c r="F49" s="43">
        <v>69</v>
      </c>
      <c r="G49" s="43">
        <v>37</v>
      </c>
      <c r="H49" s="43">
        <v>26</v>
      </c>
      <c r="I49" s="43">
        <v>150</v>
      </c>
      <c r="J49" s="43">
        <v>34</v>
      </c>
      <c r="K49" s="43">
        <v>25</v>
      </c>
      <c r="L49" s="43">
        <v>46</v>
      </c>
      <c r="M49" s="53">
        <v>1068</v>
      </c>
      <c r="N49">
        <f>G49*82/F49</f>
        <v>43.971014492753625</v>
      </c>
      <c r="O49">
        <f>H49*82/F49</f>
        <v>30.89855072463768</v>
      </c>
      <c r="P49">
        <f>I49*82/F49</f>
        <v>178.2608695652174</v>
      </c>
      <c r="Q49">
        <f>J49*82/F49</f>
        <v>40.405797101449274</v>
      </c>
      <c r="R49">
        <f>K49*82/F49</f>
        <v>29.710144927536231</v>
      </c>
      <c r="S49">
        <f>L49*82/F49</f>
        <v>54.666666666666664</v>
      </c>
      <c r="U49" s="10">
        <f>SUM(V49:X49)</f>
        <v>9.3132348078033758</v>
      </c>
      <c r="V49">
        <f>N49/MAX(N:N)*OFF_R</f>
        <v>4.46580615942029</v>
      </c>
      <c r="W49">
        <f>O49/MAX(O:O)*PUN_R</f>
        <v>0.140506018177352</v>
      </c>
      <c r="X49">
        <f>SUM(Z49:AC49)</f>
        <v>4.7069226302057334</v>
      </c>
      <c r="Y49">
        <f>X49/DEF_R*10</f>
        <v>7.8448710503428885</v>
      </c>
      <c r="Z49">
        <f>(0.7*(HIT_F*DEF_R))+(P49/(MAX(P:P))*(0.3*(HIT_F*DEF_R)))</f>
        <v>1.3065930149679257</v>
      </c>
      <c r="AA49">
        <f>(0.7*(BkS_F*DEF_R))+(Q49/(MAX(Q:Q))*(0.3*(BkS_F*DEF_R)))</f>
        <v>0.7422053431115766</v>
      </c>
      <c r="AB49">
        <f>(0.7*(TkA_F*DEF_R))+(R49/(MAX(R:R))*(0.3*(TkA_F*DEF_R)))</f>
        <v>1.5218339272986456</v>
      </c>
      <c r="AC49">
        <f>(0.7*(SH_F*DEF_R))+(S49/(MAX(S:S))*(0.3*(SH_F*DEF_R)))</f>
        <v>1.1362903448275861</v>
      </c>
    </row>
    <row r="50" spans="1:29" x14ac:dyDescent="0.25">
      <c r="A50" s="9">
        <v>48</v>
      </c>
      <c r="B50" s="67" t="s">
        <v>479</v>
      </c>
      <c r="C50" s="40" t="s">
        <v>451</v>
      </c>
      <c r="D50" s="40" t="s">
        <v>273</v>
      </c>
      <c r="E50" s="40" t="s">
        <v>3</v>
      </c>
      <c r="F50" s="41">
        <v>73</v>
      </c>
      <c r="G50" s="41">
        <v>38</v>
      </c>
      <c r="H50" s="41">
        <v>32</v>
      </c>
      <c r="I50" s="41">
        <v>85</v>
      </c>
      <c r="J50" s="41">
        <v>31</v>
      </c>
      <c r="K50" s="41">
        <v>28</v>
      </c>
      <c r="L50" s="41">
        <v>2689</v>
      </c>
      <c r="M50" s="52">
        <v>1239</v>
      </c>
      <c r="N50">
        <f>G50*82/F50</f>
        <v>42.684931506849317</v>
      </c>
      <c r="O50">
        <f>H50*82/F50</f>
        <v>35.945205479452056</v>
      </c>
      <c r="P50">
        <f>I50*82/F50</f>
        <v>95.479452054794521</v>
      </c>
      <c r="Q50">
        <f>J50*82/F50</f>
        <v>34.821917808219176</v>
      </c>
      <c r="R50">
        <f>K50*82/F50</f>
        <v>31.452054794520549</v>
      </c>
      <c r="S50">
        <f>L50*82/F50</f>
        <v>3020.5205479452056</v>
      </c>
      <c r="U50" s="10">
        <f>SUM(V50:X50)</f>
        <v>9.203125043607713</v>
      </c>
      <c r="V50">
        <f>N50/MAX(N:N)*OFF_R</f>
        <v>4.3351883561643838</v>
      </c>
      <c r="W50">
        <f>O50/MAX(O:O)*PUN_R</f>
        <v>0.1634548409565823</v>
      </c>
      <c r="X50">
        <f>SUM(Z50:AC50)</f>
        <v>4.7044818464867459</v>
      </c>
      <c r="Y50">
        <f>X50/DEF_R*10</f>
        <v>7.8408030774779105</v>
      </c>
      <c r="Z50">
        <f>(0.7*(HIT_F*DEF_R))+(P50/(MAX(P:P))*(0.3*(HIT_F*DEF_R)))</f>
        <v>1.1874354367841902</v>
      </c>
      <c r="AA50">
        <f>(0.7*(BkS_F*DEF_R))+(Q50/(MAX(Q:Q))*(0.3*(BkS_F*DEF_R)))</f>
        <v>0.72669912526819591</v>
      </c>
      <c r="AB50">
        <f>(0.7*(TkA_F*DEF_R))+(R50/(MAX(R:R))*(0.3*(TkA_F*DEF_R)))</f>
        <v>1.5297978890635526</v>
      </c>
      <c r="AC50">
        <f>(0.7*(SH_F*DEF_R))+(S50/(MAX(S:S))*(0.3*(SH_F*DEF_R)))</f>
        <v>1.2605493953708076</v>
      </c>
    </row>
    <row r="51" spans="1:29" x14ac:dyDescent="0.25">
      <c r="A51" s="9">
        <v>49</v>
      </c>
      <c r="B51" s="67" t="s">
        <v>313</v>
      </c>
      <c r="C51" s="40" t="s">
        <v>31</v>
      </c>
      <c r="D51" s="40" t="s">
        <v>273</v>
      </c>
      <c r="E51" s="40" t="s">
        <v>3</v>
      </c>
      <c r="F51" s="41">
        <v>66</v>
      </c>
      <c r="G51" s="41">
        <v>32</v>
      </c>
      <c r="H51" s="41">
        <v>31</v>
      </c>
      <c r="I51" s="41">
        <v>33</v>
      </c>
      <c r="J51" s="41">
        <v>59</v>
      </c>
      <c r="K51" s="41">
        <v>23</v>
      </c>
      <c r="L51" s="41">
        <v>7488</v>
      </c>
      <c r="M51" s="52">
        <v>1153</v>
      </c>
      <c r="N51">
        <f>G51*82/F51</f>
        <v>39.757575757575758</v>
      </c>
      <c r="O51">
        <f>H51*82/F51</f>
        <v>38.515151515151516</v>
      </c>
      <c r="P51">
        <f>I51*82/F51</f>
        <v>41</v>
      </c>
      <c r="Q51">
        <f>J51*82/F51</f>
        <v>73.303030303030297</v>
      </c>
      <c r="R51">
        <f>K51*82/F51</f>
        <v>28.575757575757574</v>
      </c>
      <c r="S51">
        <f>L51*82/F51</f>
        <v>9303.2727272727279</v>
      </c>
      <c r="U51" s="10">
        <f>SUM(V51:X51)</f>
        <v>9.1960187055835441</v>
      </c>
      <c r="V51">
        <f>N51/MAX(N:N)*OFF_R</f>
        <v>4.0378787878787881</v>
      </c>
      <c r="W51">
        <f>O51/MAX(O:O)*PUN_R</f>
        <v>0.1751412429378531</v>
      </c>
      <c r="X51">
        <f>SUM(Z51:AC51)</f>
        <v>4.9829986747669022</v>
      </c>
      <c r="Y51">
        <f>X51/DEF_R*10</f>
        <v>8.3049977912781703</v>
      </c>
      <c r="Z51">
        <f>(0.7*(HIT_F*DEF_R))+(P51/(MAX(P:P))*(0.3*(HIT_F*DEF_R)))</f>
        <v>1.1090163934426227</v>
      </c>
      <c r="AA51">
        <f>(0.7*(BkS_F*DEF_R))+(Q51/(MAX(Q:Q))*(0.3*(BkS_F*DEF_R)))</f>
        <v>0.83355969331872926</v>
      </c>
      <c r="AB51">
        <f>(0.7*(TkA_F*DEF_R))+(R51/(MAX(R:R))*(0.3*(TkA_F*DEF_R)))</f>
        <v>1.5166475409836064</v>
      </c>
      <c r="AC51">
        <f>(0.7*(SH_F*DEF_R))+(S51/(MAX(S:S))*(0.3*(SH_F*DEF_R)))</f>
        <v>1.5237750470219436</v>
      </c>
    </row>
    <row r="52" spans="1:29" x14ac:dyDescent="0.25">
      <c r="A52" s="9">
        <v>50</v>
      </c>
      <c r="B52" s="67" t="s">
        <v>494</v>
      </c>
      <c r="C52" s="40" t="s">
        <v>451</v>
      </c>
      <c r="D52" s="40" t="s">
        <v>273</v>
      </c>
      <c r="E52" s="40" t="s">
        <v>3</v>
      </c>
      <c r="F52" s="41">
        <v>65</v>
      </c>
      <c r="G52" s="41">
        <v>34</v>
      </c>
      <c r="H52" s="41">
        <v>26</v>
      </c>
      <c r="I52" s="41">
        <v>57</v>
      </c>
      <c r="J52" s="41">
        <v>22</v>
      </c>
      <c r="K52" s="41">
        <v>33</v>
      </c>
      <c r="L52" s="41">
        <v>2227</v>
      </c>
      <c r="M52" s="52">
        <v>868</v>
      </c>
      <c r="N52">
        <f>G52*82/F52</f>
        <v>42.892307692307689</v>
      </c>
      <c r="O52">
        <f>H52*82/F52</f>
        <v>32.799999999999997</v>
      </c>
      <c r="P52">
        <f>I52*82/F52</f>
        <v>71.907692307692301</v>
      </c>
      <c r="Q52">
        <f>J52*82/F52</f>
        <v>27.753846153846155</v>
      </c>
      <c r="R52">
        <f>K52*82/F52</f>
        <v>41.630769230769232</v>
      </c>
      <c r="S52">
        <f>L52*82/F52</f>
        <v>2809.4461538461537</v>
      </c>
      <c r="U52" s="10">
        <f>SUM(V52:X52)</f>
        <v>9.1940203639357776</v>
      </c>
      <c r="V52">
        <f>N52/MAX(N:N)*OFF_R</f>
        <v>4.3562499999999993</v>
      </c>
      <c r="W52">
        <f>O52/MAX(O:O)*PUN_R</f>
        <v>0.14915254237288134</v>
      </c>
      <c r="X52">
        <f>SUM(Z52:AC52)</f>
        <v>4.6886178215628966</v>
      </c>
      <c r="Y52">
        <f>X52/DEF_R*10</f>
        <v>7.8143630359381611</v>
      </c>
      <c r="Z52">
        <f>(0.7*(HIT_F*DEF_R))+(P52/(MAX(P:P))*(0.3*(HIT_F*DEF_R)))</f>
        <v>1.1535056746532155</v>
      </c>
      <c r="AA52">
        <f>(0.7*(BkS_F*DEF_R))+(Q52/(MAX(Q:Q))*(0.3*(BkS_F*DEF_R)))</f>
        <v>0.70707136237256707</v>
      </c>
      <c r="AB52">
        <f>(0.7*(TkA_F*DEF_R))+(R52/(MAX(R:R))*(0.3*(TkA_F*DEF_R)))</f>
        <v>1.5763346784363177</v>
      </c>
      <c r="AC52">
        <f>(0.7*(SH_F*DEF_R))+(S52/(MAX(S:S))*(0.3*(SH_F*DEF_R)))</f>
        <v>1.2517061061007957</v>
      </c>
    </row>
    <row r="53" spans="1:29" x14ac:dyDescent="0.25">
      <c r="A53" s="9">
        <v>51</v>
      </c>
      <c r="B53" s="68" t="s">
        <v>497</v>
      </c>
      <c r="C53" s="42" t="s">
        <v>451</v>
      </c>
      <c r="D53" s="42" t="s">
        <v>273</v>
      </c>
      <c r="E53" s="42" t="s">
        <v>3</v>
      </c>
      <c r="F53" s="43">
        <v>75</v>
      </c>
      <c r="G53" s="43">
        <v>33</v>
      </c>
      <c r="H53" s="43">
        <v>44</v>
      </c>
      <c r="I53" s="43">
        <v>137</v>
      </c>
      <c r="J53" s="43">
        <v>52</v>
      </c>
      <c r="K53" s="43">
        <v>46</v>
      </c>
      <c r="L53" s="43">
        <v>5393</v>
      </c>
      <c r="M53" s="53">
        <v>1246</v>
      </c>
      <c r="N53">
        <f>G53*82/F53</f>
        <v>36.08</v>
      </c>
      <c r="O53">
        <f>H53*82/F53</f>
        <v>48.106666666666669</v>
      </c>
      <c r="P53">
        <f>I53*82/F53</f>
        <v>149.78666666666666</v>
      </c>
      <c r="Q53">
        <f>J53*82/F53</f>
        <v>56.853333333333332</v>
      </c>
      <c r="R53">
        <f>K53*82/F53</f>
        <v>50.293333333333337</v>
      </c>
      <c r="S53">
        <f>L53*82/F53</f>
        <v>5896.3466666666664</v>
      </c>
      <c r="U53" s="10">
        <f>SUM(V53:X53)</f>
        <v>8.9335944028308258</v>
      </c>
      <c r="V53">
        <f>N53/MAX(N:N)*OFF_R</f>
        <v>3.6643749999999997</v>
      </c>
      <c r="W53">
        <f>O53/MAX(O:O)*PUN_R</f>
        <v>0.21875706214689267</v>
      </c>
      <c r="X53">
        <f>SUM(Z53:AC53)</f>
        <v>5.0504623406839331</v>
      </c>
      <c r="Y53">
        <f>X53/DEF_R*10</f>
        <v>8.4174372344732227</v>
      </c>
      <c r="Z53">
        <f>(0.7*(HIT_F*DEF_R))+(P53/(MAX(P:P))*(0.3*(HIT_F*DEF_R)))</f>
        <v>1.265606557377049</v>
      </c>
      <c r="AA53">
        <f>(0.7*(BkS_F*DEF_R))+(Q53/(MAX(Q:Q))*(0.3*(BkS_F*DEF_R)))</f>
        <v>0.78787951807228906</v>
      </c>
      <c r="AB53">
        <f>(0.7*(TkA_F*DEF_R))+(R53/(MAX(R:R))*(0.3*(TkA_F*DEF_R)))</f>
        <v>1.6159396721311474</v>
      </c>
      <c r="AC53">
        <f>(0.7*(SH_F*DEF_R))+(S53/(MAX(S:S))*(0.3*(SH_F*DEF_R)))</f>
        <v>1.3810365931034481</v>
      </c>
    </row>
    <row r="54" spans="1:29" x14ac:dyDescent="0.25">
      <c r="A54" s="9">
        <v>52</v>
      </c>
      <c r="B54" s="67" t="s">
        <v>480</v>
      </c>
      <c r="C54" s="40" t="s">
        <v>451</v>
      </c>
      <c r="D54" s="40" t="s">
        <v>273</v>
      </c>
      <c r="E54" s="40" t="s">
        <v>3</v>
      </c>
      <c r="F54" s="41">
        <v>76</v>
      </c>
      <c r="G54" s="41">
        <v>38</v>
      </c>
      <c r="H54" s="41">
        <v>20</v>
      </c>
      <c r="I54" s="41">
        <v>77</v>
      </c>
      <c r="J54" s="41">
        <v>33</v>
      </c>
      <c r="K54" s="41">
        <v>43</v>
      </c>
      <c r="L54" s="41">
        <v>44</v>
      </c>
      <c r="M54" s="52">
        <v>1150</v>
      </c>
      <c r="N54">
        <f>G54*82/F54</f>
        <v>41</v>
      </c>
      <c r="O54">
        <f>H54*82/F54</f>
        <v>21.578947368421051</v>
      </c>
      <c r="P54">
        <f>I54*82/F54</f>
        <v>83.078947368421055</v>
      </c>
      <c r="Q54">
        <f>J54*82/F54</f>
        <v>35.60526315789474</v>
      </c>
      <c r="R54">
        <f>K54*82/F54</f>
        <v>46.39473684210526</v>
      </c>
      <c r="S54">
        <f>L54*82/F54</f>
        <v>47.473684210526315</v>
      </c>
      <c r="U54" s="10">
        <f>SUM(V54:X54)</f>
        <v>8.894753852507332</v>
      </c>
      <c r="V54">
        <f>N54/MAX(N:N)*OFF_R</f>
        <v>4.1640625</v>
      </c>
      <c r="W54">
        <f>O54/MAX(O:O)*PUN_R</f>
        <v>9.8126672613737725E-2</v>
      </c>
      <c r="X54">
        <f>SUM(Z54:AC54)</f>
        <v>4.6325646798935942</v>
      </c>
      <c r="Y54">
        <f>X54/DEF_R*10</f>
        <v>7.720941133155991</v>
      </c>
      <c r="Z54">
        <f>(0.7*(HIT_F*DEF_R))+(P54/(MAX(P:P))*(0.3*(HIT_F*DEF_R)))</f>
        <v>1.169585849870578</v>
      </c>
      <c r="AA54">
        <f>(0.7*(BkS_F*DEF_R))+(Q54/(MAX(Q:Q))*(0.3*(BkS_F*DEF_R)))</f>
        <v>0.728874445149017</v>
      </c>
      <c r="AB54">
        <f>(0.7*(TkA_F*DEF_R))+(R54/(MAX(R:R))*(0.3*(TkA_F*DEF_R)))</f>
        <v>1.5981154012079377</v>
      </c>
      <c r="AC54">
        <f>(0.7*(SH_F*DEF_R))+(S54/(MAX(S:S))*(0.3*(SH_F*DEF_R)))</f>
        <v>1.1359889836660617</v>
      </c>
    </row>
    <row r="55" spans="1:29" x14ac:dyDescent="0.25">
      <c r="A55" s="9">
        <v>53</v>
      </c>
      <c r="B55" s="67" t="s">
        <v>283</v>
      </c>
      <c r="C55" s="40" t="s">
        <v>37</v>
      </c>
      <c r="D55" s="40" t="s">
        <v>273</v>
      </c>
      <c r="E55" s="40" t="s">
        <v>3</v>
      </c>
      <c r="F55" s="41">
        <v>54</v>
      </c>
      <c r="G55" s="41">
        <v>27</v>
      </c>
      <c r="H55" s="41">
        <v>16</v>
      </c>
      <c r="I55" s="41">
        <v>16</v>
      </c>
      <c r="J55" s="41">
        <v>14</v>
      </c>
      <c r="K55" s="41">
        <v>28</v>
      </c>
      <c r="L55" s="41">
        <v>151</v>
      </c>
      <c r="M55" s="52">
        <v>838</v>
      </c>
      <c r="N55">
        <f>G55*82/F55</f>
        <v>41</v>
      </c>
      <c r="O55">
        <f>H55*82/F55</f>
        <v>24.296296296296298</v>
      </c>
      <c r="P55">
        <f>I55*82/F55</f>
        <v>24.296296296296298</v>
      </c>
      <c r="Q55">
        <f>J55*82/F55</f>
        <v>21.25925925925926</v>
      </c>
      <c r="R55">
        <f>K55*82/F55</f>
        <v>42.518518518518519</v>
      </c>
      <c r="S55">
        <f>L55*82/F55</f>
        <v>229.2962962962963</v>
      </c>
      <c r="U55" s="10">
        <f>SUM(V55:X55)</f>
        <v>8.7725548536554765</v>
      </c>
      <c r="V55">
        <f>N55/MAX(N:N)*OFF_R</f>
        <v>4.1640625</v>
      </c>
      <c r="W55">
        <f>O55/MAX(O:O)*PUN_R</f>
        <v>0.11048336472065286</v>
      </c>
      <c r="X55">
        <f>SUM(Z55:AC55)</f>
        <v>4.4980089889348234</v>
      </c>
      <c r="Y55">
        <f>X55/DEF_R*10</f>
        <v>7.4966816482247056</v>
      </c>
      <c r="Z55">
        <f>(0.7*(HIT_F*DEF_R))+(P55/(MAX(P:P))*(0.3*(HIT_F*DEF_R)))</f>
        <v>1.0849726775956283</v>
      </c>
      <c r="AA55">
        <f>(0.7*(BkS_F*DEF_R))+(Q55/(MAX(Q:Q))*(0.3*(BkS_F*DEF_R)))</f>
        <v>0.68903614457831319</v>
      </c>
      <c r="AB55">
        <f>(0.7*(TkA_F*DEF_R))+(R55/(MAX(R:R))*(0.3*(TkA_F*DEF_R)))</f>
        <v>1.5803934426229507</v>
      </c>
      <c r="AC55">
        <f>(0.7*(SH_F*DEF_R))+(S55/(MAX(S:S))*(0.3*(SH_F*DEF_R)))</f>
        <v>1.1436067241379309</v>
      </c>
    </row>
    <row r="56" spans="1:29" x14ac:dyDescent="0.25">
      <c r="A56" s="9">
        <v>54</v>
      </c>
      <c r="B56" s="68" t="s">
        <v>366</v>
      </c>
      <c r="C56" s="42" t="s">
        <v>31</v>
      </c>
      <c r="D56" s="42" t="s">
        <v>273</v>
      </c>
      <c r="E56" s="42" t="s">
        <v>3</v>
      </c>
      <c r="F56" s="43">
        <v>82</v>
      </c>
      <c r="G56" s="43">
        <v>37</v>
      </c>
      <c r="H56" s="43">
        <v>62</v>
      </c>
      <c r="I56" s="43">
        <v>123</v>
      </c>
      <c r="J56" s="43">
        <v>26</v>
      </c>
      <c r="K56" s="43">
        <v>34</v>
      </c>
      <c r="L56" s="43">
        <v>67</v>
      </c>
      <c r="M56" s="53">
        <v>1201</v>
      </c>
      <c r="N56">
        <f>G56*82/F56</f>
        <v>37</v>
      </c>
      <c r="O56">
        <f>H56*82/F56</f>
        <v>62</v>
      </c>
      <c r="P56">
        <f>I56*82/F56</f>
        <v>123</v>
      </c>
      <c r="Q56">
        <f>J56*82/F56</f>
        <v>26</v>
      </c>
      <c r="R56">
        <f>K56*82/F56</f>
        <v>34</v>
      </c>
      <c r="S56">
        <f>L56*82/F56</f>
        <v>67</v>
      </c>
      <c r="U56" s="10">
        <f>SUM(V56:X56)</f>
        <v>8.6472514533569509</v>
      </c>
      <c r="V56">
        <f>N56/MAX(N:N)*OFF_R</f>
        <v>3.7578125</v>
      </c>
      <c r="W56">
        <f>O56/MAX(O:O)*PUN_R</f>
        <v>0.28193468375361719</v>
      </c>
      <c r="X56">
        <f>SUM(Z56:AC56)</f>
        <v>4.6075042696033339</v>
      </c>
      <c r="Y56">
        <f>X56/DEF_R*10</f>
        <v>7.6791737826722226</v>
      </c>
      <c r="Z56">
        <f>(0.7*(HIT_F*DEF_R))+(P56/(MAX(P:P))*(0.3*(HIT_F*DEF_R)))</f>
        <v>1.2270491803278687</v>
      </c>
      <c r="AA56">
        <f>(0.7*(BkS_F*DEF_R))+(Q56/(MAX(Q:Q))*(0.3*(BkS_F*DEF_R)))</f>
        <v>0.70220099911842482</v>
      </c>
      <c r="AB56">
        <f>(0.7*(TkA_F*DEF_R))+(R56/(MAX(R:R))*(0.3*(TkA_F*DEF_R)))</f>
        <v>1.5414470211915232</v>
      </c>
      <c r="AC56">
        <f>(0.7*(SH_F*DEF_R))+(S56/(MAX(S:S))*(0.3*(SH_F*DEF_R)))</f>
        <v>1.1368070689655172</v>
      </c>
    </row>
    <row r="57" spans="1:29" x14ac:dyDescent="0.25">
      <c r="A57" s="9">
        <v>55</v>
      </c>
      <c r="B57" s="68" t="s">
        <v>556</v>
      </c>
      <c r="C57" s="42" t="s">
        <v>451</v>
      </c>
      <c r="D57" s="42" t="s">
        <v>273</v>
      </c>
      <c r="E57" s="42" t="s">
        <v>3</v>
      </c>
      <c r="F57" s="43">
        <v>57</v>
      </c>
      <c r="G57" s="43">
        <v>23</v>
      </c>
      <c r="H57" s="43">
        <v>14</v>
      </c>
      <c r="I57" s="43">
        <v>113</v>
      </c>
      <c r="J57" s="43">
        <v>21</v>
      </c>
      <c r="K57" s="43">
        <v>46</v>
      </c>
      <c r="L57" s="43">
        <v>5350</v>
      </c>
      <c r="M57" s="53">
        <v>900</v>
      </c>
      <c r="N57">
        <f>G57*82/F57</f>
        <v>33.087719298245617</v>
      </c>
      <c r="O57">
        <f>H57*82/F57</f>
        <v>20.140350877192983</v>
      </c>
      <c r="P57">
        <f>I57*82/F57</f>
        <v>162.56140350877192</v>
      </c>
      <c r="Q57">
        <f>J57*82/F57</f>
        <v>30.210526315789473</v>
      </c>
      <c r="R57">
        <f>K57*82/F57</f>
        <v>66.175438596491233</v>
      </c>
      <c r="S57">
        <f>L57*82/F57</f>
        <v>7696.4912280701756</v>
      </c>
      <c r="U57" s="10">
        <f>SUM(V57:X57)</f>
        <v>8.594953320406006</v>
      </c>
      <c r="V57">
        <f>N57/MAX(N:N)*OFF_R</f>
        <v>3.3604714912280702</v>
      </c>
      <c r="W57">
        <f>O57/MAX(O:O)*PUN_R</f>
        <v>9.1584894439488557E-2</v>
      </c>
      <c r="X57">
        <f>SUM(Z57:AC57)</f>
        <v>5.142896934738447</v>
      </c>
      <c r="Y57">
        <f>X57/DEF_R*10</f>
        <v>8.5714948912307456</v>
      </c>
      <c r="Z57">
        <f>(0.7*(HIT_F*DEF_R))+(P57/(MAX(P:P))*(0.3*(HIT_F*DEF_R)))</f>
        <v>1.283994823123382</v>
      </c>
      <c r="AA57">
        <f>(0.7*(BkS_F*DEF_R))+(Q57/(MAX(Q:Q))*(0.3*(BkS_F*DEF_R)))</f>
        <v>0.71389346861128711</v>
      </c>
      <c r="AB57">
        <f>(0.7*(TkA_F*DEF_R))+(R57/(MAX(R:R))*(0.3*(TkA_F*DEF_R)))</f>
        <v>1.6885522001725626</v>
      </c>
      <c r="AC57">
        <f>(0.7*(SH_F*DEF_R))+(S57/(MAX(S:S))*(0.3*(SH_F*DEF_R)))</f>
        <v>1.4564564428312159</v>
      </c>
    </row>
    <row r="58" spans="1:29" x14ac:dyDescent="0.25">
      <c r="A58" s="9">
        <v>56</v>
      </c>
      <c r="B58" s="67" t="s">
        <v>56</v>
      </c>
      <c r="C58" s="40" t="s">
        <v>31</v>
      </c>
      <c r="D58" s="40" t="s">
        <v>273</v>
      </c>
      <c r="E58" s="40" t="s">
        <v>3</v>
      </c>
      <c r="F58" s="41">
        <v>78</v>
      </c>
      <c r="G58" s="41">
        <v>37</v>
      </c>
      <c r="H58" s="41">
        <v>17</v>
      </c>
      <c r="I58" s="41">
        <v>36</v>
      </c>
      <c r="J58" s="41">
        <v>35</v>
      </c>
      <c r="K58" s="41">
        <v>34</v>
      </c>
      <c r="L58" s="41">
        <v>111</v>
      </c>
      <c r="M58" s="52">
        <v>1289</v>
      </c>
      <c r="N58">
        <f>G58*82/F58</f>
        <v>38.897435897435898</v>
      </c>
      <c r="O58">
        <f>H58*82/F58</f>
        <v>17.871794871794872</v>
      </c>
      <c r="P58">
        <f>I58*82/F58</f>
        <v>37.846153846153847</v>
      </c>
      <c r="Q58">
        <f>J58*82/F58</f>
        <v>36.794871794871796</v>
      </c>
      <c r="R58">
        <f>K58*82/F58</f>
        <v>35.743589743589745</v>
      </c>
      <c r="S58">
        <f>L58*82/F58</f>
        <v>116.69230769230769</v>
      </c>
      <c r="U58" s="10">
        <f>SUM(V58:X58)</f>
        <v>8.5567521288241863</v>
      </c>
      <c r="V58">
        <f>N58/MAX(N:N)*OFF_R</f>
        <v>3.9505208333333335</v>
      </c>
      <c r="W58">
        <f>O58/MAX(O:O)*PUN_R</f>
        <v>8.1269013472403312E-2</v>
      </c>
      <c r="X58">
        <f>SUM(Z58:AC58)</f>
        <v>4.5249622820184499</v>
      </c>
      <c r="Y58">
        <f>X58/DEF_R*10</f>
        <v>7.5416038033640831</v>
      </c>
      <c r="Z58">
        <f>(0.7*(HIT_F*DEF_R))+(P58/(MAX(P:P))*(0.3*(HIT_F*DEF_R)))</f>
        <v>1.1044766708701133</v>
      </c>
      <c r="AA58">
        <f>(0.7*(BkS_F*DEF_R))+(Q58/(MAX(Q:Q))*(0.3*(BkS_F*DEF_R)))</f>
        <v>0.73217794253938817</v>
      </c>
      <c r="AB58">
        <f>(0.7*(TkA_F*DEF_R))+(R58/(MAX(R:R))*(0.3*(TkA_F*DEF_R)))</f>
        <v>1.5494186633039091</v>
      </c>
      <c r="AC58">
        <f>(0.7*(SH_F*DEF_R))+(S58/(MAX(S:S))*(0.3*(SH_F*DEF_R)))</f>
        <v>1.1388890053050398</v>
      </c>
    </row>
    <row r="59" spans="1:29" x14ac:dyDescent="0.25">
      <c r="A59" s="9">
        <v>57</v>
      </c>
      <c r="B59" s="68" t="s">
        <v>735</v>
      </c>
      <c r="C59" s="42" t="s">
        <v>451</v>
      </c>
      <c r="D59" s="42" t="s">
        <v>273</v>
      </c>
      <c r="E59" s="42" t="s">
        <v>3</v>
      </c>
      <c r="F59" s="43">
        <v>20</v>
      </c>
      <c r="G59" s="43">
        <v>9</v>
      </c>
      <c r="H59" s="43">
        <v>6</v>
      </c>
      <c r="I59" s="43">
        <v>17</v>
      </c>
      <c r="J59" s="43">
        <v>21</v>
      </c>
      <c r="K59" s="43">
        <v>7</v>
      </c>
      <c r="L59" s="43">
        <v>0</v>
      </c>
      <c r="M59" s="53">
        <v>268</v>
      </c>
      <c r="N59">
        <f>G59*82/F59</f>
        <v>36.9</v>
      </c>
      <c r="O59">
        <f>H59*82/F59</f>
        <v>24.6</v>
      </c>
      <c r="P59">
        <f>I59*82/F59</f>
        <v>69.7</v>
      </c>
      <c r="Q59">
        <f>J59*82/F59</f>
        <v>86.1</v>
      </c>
      <c r="R59">
        <f>K59*82/F59</f>
        <v>28.7</v>
      </c>
      <c r="S59">
        <f>L59*82/F59</f>
        <v>0</v>
      </c>
      <c r="U59" s="10">
        <f>SUM(V59:X59)</f>
        <v>8.5301604849447799</v>
      </c>
      <c r="V59">
        <f>N59/MAX(N:N)*OFF_R</f>
        <v>3.7476562499999999</v>
      </c>
      <c r="W59">
        <f>O59/MAX(O:O)*PUN_R</f>
        <v>0.11186440677966103</v>
      </c>
      <c r="X59">
        <f>SUM(Z59:AC59)</f>
        <v>4.6706398281651182</v>
      </c>
      <c r="Y59">
        <f>X59/DEF_R*10</f>
        <v>7.784399713608531</v>
      </c>
      <c r="Z59">
        <f>(0.7*(HIT_F*DEF_R))+(P59/(MAX(P:P))*(0.3*(HIT_F*DEF_R)))</f>
        <v>1.1503278688524587</v>
      </c>
      <c r="AA59">
        <f>(0.7*(BkS_F*DEF_R))+(Q59/(MAX(Q:Q))*(0.3*(BkS_F*DEF_R)))</f>
        <v>0.8690963855421685</v>
      </c>
      <c r="AB59">
        <f>(0.7*(TkA_F*DEF_R))+(R59/(MAX(R:R))*(0.3*(TkA_F*DEF_R)))</f>
        <v>1.5172155737704918</v>
      </c>
      <c r="AC59">
        <f>(0.7*(SH_F*DEF_R))+(S59/(MAX(S:S))*(0.3*(SH_F*DEF_R)))</f>
        <v>1.1339999999999999</v>
      </c>
    </row>
    <row r="60" spans="1:29" x14ac:dyDescent="0.25">
      <c r="A60" s="9">
        <v>58</v>
      </c>
      <c r="B60" s="68" t="s">
        <v>378</v>
      </c>
      <c r="C60" s="42" t="s">
        <v>37</v>
      </c>
      <c r="D60" s="42" t="s">
        <v>273</v>
      </c>
      <c r="E60" s="42" t="s">
        <v>3</v>
      </c>
      <c r="F60" s="43">
        <v>70</v>
      </c>
      <c r="G60" s="43">
        <v>33</v>
      </c>
      <c r="H60" s="43">
        <v>14</v>
      </c>
      <c r="I60" s="43">
        <v>13</v>
      </c>
      <c r="J60" s="43">
        <v>22</v>
      </c>
      <c r="K60" s="43">
        <v>36</v>
      </c>
      <c r="L60" s="43">
        <v>599</v>
      </c>
      <c r="M60" s="53">
        <v>915</v>
      </c>
      <c r="N60">
        <f>G60*82/F60</f>
        <v>38.657142857142858</v>
      </c>
      <c r="O60">
        <f>H60*82/F60</f>
        <v>16.399999999999999</v>
      </c>
      <c r="P60">
        <f>I60*82/F60</f>
        <v>15.228571428571428</v>
      </c>
      <c r="Q60">
        <f>J60*82/F60</f>
        <v>25.771428571428572</v>
      </c>
      <c r="R60">
        <f>K60*82/F60</f>
        <v>42.171428571428571</v>
      </c>
      <c r="S60">
        <f>L60*82/F60</f>
        <v>701.68571428571431</v>
      </c>
      <c r="U60" s="10">
        <f>SUM(V60:X60)</f>
        <v>8.5163837515822216</v>
      </c>
      <c r="V60">
        <f>N60/MAX(N:N)*OFF_R</f>
        <v>3.9261160714285714</v>
      </c>
      <c r="W60">
        <f>O60/MAX(O:O)*PUN_R</f>
        <v>7.4576271186440668E-2</v>
      </c>
      <c r="X60">
        <f>SUM(Z60:AC60)</f>
        <v>4.5156914089672098</v>
      </c>
      <c r="Y60">
        <f>X60/DEF_R*10</f>
        <v>7.526152348278683</v>
      </c>
      <c r="Z60">
        <f>(0.7*(HIT_F*DEF_R))+(P60/(MAX(P:P))*(0.3*(HIT_F*DEF_R)))</f>
        <v>1.0719203747072599</v>
      </c>
      <c r="AA60">
        <f>(0.7*(BkS_F*DEF_R))+(Q60/(MAX(Q:Q))*(0.3*(BkS_F*DEF_R)))</f>
        <v>0.70156626506024089</v>
      </c>
      <c r="AB60">
        <f>(0.7*(TkA_F*DEF_R))+(R60/(MAX(R:R))*(0.3*(TkA_F*DEF_R)))</f>
        <v>1.5788065573770491</v>
      </c>
      <c r="AC60">
        <f>(0.7*(SH_F*DEF_R))+(S60/(MAX(S:S))*(0.3*(SH_F*DEF_R)))</f>
        <v>1.16339821182266</v>
      </c>
    </row>
    <row r="61" spans="1:29" x14ac:dyDescent="0.25">
      <c r="A61" s="9">
        <v>59</v>
      </c>
      <c r="B61" s="67" t="s">
        <v>136</v>
      </c>
      <c r="C61" s="40" t="s">
        <v>37</v>
      </c>
      <c r="D61" s="40" t="s">
        <v>273</v>
      </c>
      <c r="E61" s="40" t="s">
        <v>3</v>
      </c>
      <c r="F61" s="41">
        <v>81</v>
      </c>
      <c r="G61" s="41">
        <v>34</v>
      </c>
      <c r="H61" s="41">
        <v>20</v>
      </c>
      <c r="I61" s="41">
        <v>77</v>
      </c>
      <c r="J61" s="41">
        <v>56</v>
      </c>
      <c r="K61" s="41">
        <v>42</v>
      </c>
      <c r="L61" s="41">
        <v>5042</v>
      </c>
      <c r="M61" s="52">
        <v>1359</v>
      </c>
      <c r="N61">
        <f>G61*82/F61</f>
        <v>34.419753086419753</v>
      </c>
      <c r="O61">
        <f>H61*82/F61</f>
        <v>20.246913580246915</v>
      </c>
      <c r="P61">
        <f>I61*82/F61</f>
        <v>77.950617283950621</v>
      </c>
      <c r="Q61">
        <f>J61*82/F61</f>
        <v>56.691358024691361</v>
      </c>
      <c r="R61">
        <f>K61*82/F61</f>
        <v>42.518518518518519</v>
      </c>
      <c r="S61">
        <f>L61*82/F61</f>
        <v>5104.2469135802467</v>
      </c>
      <c r="U61" s="10">
        <f>SUM(V61:X61)</f>
        <v>8.4657031570520633</v>
      </c>
      <c r="V61">
        <f>N61/MAX(N:N)*OFF_R</f>
        <v>3.4957561728395063</v>
      </c>
      <c r="W61">
        <f>O61/MAX(O:O)*PUN_R</f>
        <v>9.2069470600544059E-2</v>
      </c>
      <c r="X61">
        <f>SUM(Z61:AC61)</f>
        <v>4.8778775136120132</v>
      </c>
      <c r="Y61">
        <f>X61/DEF_R*10</f>
        <v>8.1297958560200225</v>
      </c>
      <c r="Z61">
        <f>(0.7*(HIT_F*DEF_R))+(P61/(MAX(P:P))*(0.3*(HIT_F*DEF_R)))</f>
        <v>1.1622040072859743</v>
      </c>
      <c r="AA61">
        <f>(0.7*(BkS_F*DEF_R))+(Q61/(MAX(Q:Q))*(0.3*(BkS_F*DEF_R)))</f>
        <v>0.78742971887550195</v>
      </c>
      <c r="AB61">
        <f>(0.7*(TkA_F*DEF_R))+(R61/(MAX(R:R))*(0.3*(TkA_F*DEF_R)))</f>
        <v>1.5803934426229507</v>
      </c>
      <c r="AC61">
        <f>(0.7*(SH_F*DEF_R))+(S61/(MAX(S:S))*(0.3*(SH_F*DEF_R)))</f>
        <v>1.347850344827586</v>
      </c>
    </row>
    <row r="62" spans="1:29" x14ac:dyDescent="0.25">
      <c r="A62" s="9">
        <v>60</v>
      </c>
      <c r="B62" s="67" t="s">
        <v>634</v>
      </c>
      <c r="C62" s="40" t="s">
        <v>451</v>
      </c>
      <c r="D62" s="40" t="s">
        <v>273</v>
      </c>
      <c r="E62" s="40" t="s">
        <v>3</v>
      </c>
      <c r="F62" s="41">
        <v>41</v>
      </c>
      <c r="G62" s="41">
        <v>16</v>
      </c>
      <c r="H62" s="41">
        <v>8</v>
      </c>
      <c r="I62" s="41">
        <v>28</v>
      </c>
      <c r="J62" s="41">
        <v>15</v>
      </c>
      <c r="K62" s="41">
        <v>31</v>
      </c>
      <c r="L62" s="41">
        <v>5800</v>
      </c>
      <c r="M62" s="52">
        <v>590</v>
      </c>
      <c r="N62">
        <f>G62*82/F62</f>
        <v>32</v>
      </c>
      <c r="O62">
        <f>H62*82/F62</f>
        <v>16</v>
      </c>
      <c r="P62">
        <f>I62*82/F62</f>
        <v>56</v>
      </c>
      <c r="Q62">
        <f>J62*82/F62</f>
        <v>30</v>
      </c>
      <c r="R62">
        <f>K62*82/F62</f>
        <v>62</v>
      </c>
      <c r="S62">
        <f>L62*82/F62</f>
        <v>11600</v>
      </c>
      <c r="U62" s="10">
        <f>SUM(V62:X62)</f>
        <v>8.4561361548907072</v>
      </c>
      <c r="V62">
        <f>N62/MAX(N:N)*OFF_R</f>
        <v>3.25</v>
      </c>
      <c r="W62">
        <f>O62/MAX(O:O)*PUN_R</f>
        <v>7.2757337742868952E-2</v>
      </c>
      <c r="X62">
        <f>SUM(Z62:AC62)</f>
        <v>5.1333788171478387</v>
      </c>
      <c r="Y62">
        <f>X62/DEF_R*10</f>
        <v>8.5556313619130648</v>
      </c>
      <c r="Z62">
        <f>(0.7*(HIT_F*DEF_R))+(P62/(MAX(P:P))*(0.3*(HIT_F*DEF_R)))</f>
        <v>1.1306077568972408</v>
      </c>
      <c r="AA62">
        <f>(0.7*(BkS_F*DEF_R))+(Q62/(MAX(Q:Q))*(0.3*(BkS_F*DEF_R)))</f>
        <v>0.71330884513664405</v>
      </c>
      <c r="AB62">
        <f>(0.7*(TkA_F*DEF_R))+(R62/(MAX(R:R))*(0.3*(TkA_F*DEF_R)))</f>
        <v>1.6694622151139542</v>
      </c>
      <c r="AC62">
        <f>(0.7*(SH_F*DEF_R))+(S62/(MAX(S:S))*(0.3*(SH_F*DEF_R)))</f>
        <v>1.6199999999999999</v>
      </c>
    </row>
    <row r="63" spans="1:29" x14ac:dyDescent="0.25">
      <c r="A63" s="9">
        <v>61</v>
      </c>
      <c r="B63" s="67" t="s">
        <v>233</v>
      </c>
      <c r="C63" s="40" t="s">
        <v>37</v>
      </c>
      <c r="D63" s="40" t="s">
        <v>273</v>
      </c>
      <c r="E63" s="40" t="s">
        <v>3</v>
      </c>
      <c r="F63" s="41">
        <v>77</v>
      </c>
      <c r="G63" s="41">
        <v>36</v>
      </c>
      <c r="H63" s="41">
        <v>8</v>
      </c>
      <c r="I63" s="41">
        <v>43</v>
      </c>
      <c r="J63" s="41">
        <v>34</v>
      </c>
      <c r="K63" s="41">
        <v>31</v>
      </c>
      <c r="L63" s="41">
        <v>35</v>
      </c>
      <c r="M63" s="52">
        <v>950</v>
      </c>
      <c r="N63">
        <f>G63*82/F63</f>
        <v>38.337662337662337</v>
      </c>
      <c r="O63">
        <f>H63*82/F63</f>
        <v>8.5194805194805188</v>
      </c>
      <c r="P63">
        <f>I63*82/F63</f>
        <v>45.79220779220779</v>
      </c>
      <c r="Q63">
        <f>J63*82/F63</f>
        <v>36.20779220779221</v>
      </c>
      <c r="R63">
        <f>K63*82/F63</f>
        <v>33.012987012987011</v>
      </c>
      <c r="S63">
        <f>L63*82/F63</f>
        <v>37.272727272727273</v>
      </c>
      <c r="U63" s="10">
        <f>SUM(V63:X63)</f>
        <v>8.4513678348226282</v>
      </c>
      <c r="V63">
        <f>N63/MAX(N:N)*OFF_R</f>
        <v>3.893668831168831</v>
      </c>
      <c r="W63">
        <f>O63/MAX(O:O)*PUN_R</f>
        <v>3.8740920096852295E-2</v>
      </c>
      <c r="X63">
        <f>SUM(Z63:AC63)</f>
        <v>4.5189580835569449</v>
      </c>
      <c r="Y63">
        <f>X63/DEF_R*10</f>
        <v>7.531596805928241</v>
      </c>
      <c r="Z63">
        <f>(0.7*(HIT_F*DEF_R))+(P63/(MAX(P:P))*(0.3*(HIT_F*DEF_R)))</f>
        <v>1.1159144134553969</v>
      </c>
      <c r="AA63">
        <f>(0.7*(BkS_F*DEF_R))+(Q63/(MAX(Q:Q))*(0.3*(BkS_F*DEF_R)))</f>
        <v>0.73054764512595827</v>
      </c>
      <c r="AB63">
        <f>(0.7*(TkA_F*DEF_R))+(R63/(MAX(R:R))*(0.3*(TkA_F*DEF_R)))</f>
        <v>1.5369344262295082</v>
      </c>
      <c r="AC63">
        <f>(0.7*(SH_F*DEF_R))+(S63/(MAX(S:S))*(0.3*(SH_F*DEF_R)))</f>
        <v>1.1355615987460814</v>
      </c>
    </row>
    <row r="64" spans="1:29" x14ac:dyDescent="0.25">
      <c r="A64" s="9">
        <v>62</v>
      </c>
      <c r="B64" s="68" t="s">
        <v>383</v>
      </c>
      <c r="C64" s="42" t="s">
        <v>31</v>
      </c>
      <c r="D64" s="42" t="s">
        <v>273</v>
      </c>
      <c r="E64" s="42" t="s">
        <v>3</v>
      </c>
      <c r="F64" s="43">
        <v>77</v>
      </c>
      <c r="G64" s="43">
        <v>34</v>
      </c>
      <c r="H64" s="43">
        <v>16</v>
      </c>
      <c r="I64" s="43">
        <v>54</v>
      </c>
      <c r="J64" s="43">
        <v>36</v>
      </c>
      <c r="K64" s="43">
        <v>43</v>
      </c>
      <c r="L64" s="43">
        <v>594</v>
      </c>
      <c r="M64" s="53">
        <v>1076</v>
      </c>
      <c r="N64">
        <f>G64*82/F64</f>
        <v>36.20779220779221</v>
      </c>
      <c r="O64">
        <f>H64*82/F64</f>
        <v>17.038961038961038</v>
      </c>
      <c r="P64">
        <f>I64*82/F64</f>
        <v>57.506493506493506</v>
      </c>
      <c r="Q64">
        <f>J64*82/F64</f>
        <v>38.337662337662337</v>
      </c>
      <c r="R64">
        <f>K64*82/F64</f>
        <v>45.79220779220779</v>
      </c>
      <c r="S64">
        <f>L64*82/F64</f>
        <v>632.57142857142856</v>
      </c>
      <c r="U64" s="10">
        <f>SUM(V64:X64)</f>
        <v>8.3799374062512584</v>
      </c>
      <c r="V64">
        <f>N64/MAX(N:N)*OFF_R</f>
        <v>3.6773538961038961</v>
      </c>
      <c r="W64">
        <f>O64/MAX(O:O)*PUN_R</f>
        <v>7.748184019370459E-2</v>
      </c>
      <c r="X64">
        <f>SUM(Z64:AC64)</f>
        <v>4.6251016699536569</v>
      </c>
      <c r="Y64">
        <f>X64/DEF_R*10</f>
        <v>7.7085027832560948</v>
      </c>
      <c r="Z64">
        <f>(0.7*(HIT_F*DEF_R))+(P64/(MAX(P:P))*(0.3*(HIT_F*DEF_R)))</f>
        <v>1.132776240153289</v>
      </c>
      <c r="AA64">
        <f>(0.7*(BkS_F*DEF_R))+(Q64/(MAX(Q:Q))*(0.3*(BkS_F*DEF_R)))</f>
        <v>0.73646221248630872</v>
      </c>
      <c r="AB64">
        <f>(0.7*(TkA_F*DEF_R))+(R64/(MAX(R:R))*(0.3*(TkA_F*DEF_R)))</f>
        <v>1.5953606557377047</v>
      </c>
      <c r="AC64">
        <f>(0.7*(SH_F*DEF_R))+(S64/(MAX(S:S))*(0.3*(SH_F*DEF_R)))</f>
        <v>1.1605025615763547</v>
      </c>
    </row>
    <row r="65" spans="1:29" x14ac:dyDescent="0.25">
      <c r="A65" s="9">
        <v>63</v>
      </c>
      <c r="B65" s="67" t="s">
        <v>221</v>
      </c>
      <c r="C65" s="40" t="s">
        <v>33</v>
      </c>
      <c r="D65" s="40" t="s">
        <v>273</v>
      </c>
      <c r="E65" s="40" t="s">
        <v>3</v>
      </c>
      <c r="F65" s="41">
        <v>80</v>
      </c>
      <c r="G65" s="41">
        <v>37</v>
      </c>
      <c r="H65" s="41">
        <v>10</v>
      </c>
      <c r="I65" s="41">
        <v>36</v>
      </c>
      <c r="J65" s="41">
        <v>36</v>
      </c>
      <c r="K65" s="41">
        <v>24</v>
      </c>
      <c r="L65" s="41">
        <v>224</v>
      </c>
      <c r="M65" s="52">
        <v>1074</v>
      </c>
      <c r="N65">
        <f>G65*82/F65</f>
        <v>37.924999999999997</v>
      </c>
      <c r="O65">
        <f>H65*82/F65</f>
        <v>10.25</v>
      </c>
      <c r="P65">
        <f>I65*82/F65</f>
        <v>36.9</v>
      </c>
      <c r="Q65">
        <f>J65*82/F65</f>
        <v>36.9</v>
      </c>
      <c r="R65">
        <f>K65*82/F65</f>
        <v>24.6</v>
      </c>
      <c r="S65">
        <f>L65*82/F65</f>
        <v>229.6</v>
      </c>
      <c r="U65" s="10">
        <f>SUM(V65:X65)</f>
        <v>8.3760425556870981</v>
      </c>
      <c r="V65">
        <f>N65/MAX(N:N)*OFF_R</f>
        <v>3.8517578124999998</v>
      </c>
      <c r="W65">
        <f>O65/MAX(O:O)*PUN_R</f>
        <v>4.6610169491525424E-2</v>
      </c>
      <c r="X65">
        <f>SUM(Z65:AC65)</f>
        <v>4.4776745736955732</v>
      </c>
      <c r="Y65">
        <f>X65/DEF_R*10</f>
        <v>7.4627909561592887</v>
      </c>
      <c r="Z65">
        <f>(0.7*(HIT_F*DEF_R))+(P65/(MAX(P:P))*(0.3*(HIT_F*DEF_R)))</f>
        <v>1.1031147540983606</v>
      </c>
      <c r="AA65">
        <f>(0.7*(BkS_F*DEF_R))+(Q65/(MAX(Q:Q))*(0.3*(BkS_F*DEF_R)))</f>
        <v>0.73246987951807219</v>
      </c>
      <c r="AB65">
        <f>(0.7*(TkA_F*DEF_R))+(R65/(MAX(R:R))*(0.3*(TkA_F*DEF_R)))</f>
        <v>1.4984704918032785</v>
      </c>
      <c r="AC65">
        <f>(0.7*(SH_F*DEF_R))+(S65/(MAX(S:S))*(0.3*(SH_F*DEF_R)))</f>
        <v>1.1436194482758619</v>
      </c>
    </row>
    <row r="66" spans="1:29" x14ac:dyDescent="0.25">
      <c r="A66" s="9">
        <v>64</v>
      </c>
      <c r="B66" s="68" t="s">
        <v>147</v>
      </c>
      <c r="C66" s="42" t="s">
        <v>41</v>
      </c>
      <c r="D66" s="42" t="s">
        <v>273</v>
      </c>
      <c r="E66" s="42" t="s">
        <v>3</v>
      </c>
      <c r="F66" s="43">
        <v>82</v>
      </c>
      <c r="G66" s="43">
        <v>34</v>
      </c>
      <c r="H66" s="43">
        <v>23</v>
      </c>
      <c r="I66" s="43">
        <v>39</v>
      </c>
      <c r="J66" s="43">
        <v>23</v>
      </c>
      <c r="K66" s="43">
        <v>44</v>
      </c>
      <c r="L66" s="43">
        <v>6333</v>
      </c>
      <c r="M66" s="53">
        <v>1411</v>
      </c>
      <c r="N66">
        <f>G66*82/F66</f>
        <v>34</v>
      </c>
      <c r="O66">
        <f>H66*82/F66</f>
        <v>23</v>
      </c>
      <c r="P66">
        <f>I66*82/F66</f>
        <v>39</v>
      </c>
      <c r="Q66">
        <f>J66*82/F66</f>
        <v>23</v>
      </c>
      <c r="R66">
        <f>K66*82/F66</f>
        <v>44</v>
      </c>
      <c r="S66">
        <f>L66*82/F66</f>
        <v>6333</v>
      </c>
      <c r="U66" s="10">
        <f>SUM(V66:X66)</f>
        <v>8.3442189279677841</v>
      </c>
      <c r="V66">
        <f>N66/MAX(N:N)*OFF_R</f>
        <v>3.453125</v>
      </c>
      <c r="W66">
        <f>O66/MAX(O:O)*PUN_R</f>
        <v>0.10458867300537412</v>
      </c>
      <c r="X66">
        <f>SUM(Z66:AC66)</f>
        <v>4.7865052549624103</v>
      </c>
      <c r="Y66">
        <f>X66/DEF_R*10</f>
        <v>7.9775087582706838</v>
      </c>
      <c r="Z66">
        <f>(0.7*(HIT_F*DEF_R))+(P66/(MAX(P:P))*(0.3*(HIT_F*DEF_R)))</f>
        <v>1.106137544982007</v>
      </c>
      <c r="AA66">
        <f>(0.7*(BkS_F*DEF_R))+(Q66/(MAX(Q:Q))*(0.3*(BkS_F*DEF_R)))</f>
        <v>0.69387011460476034</v>
      </c>
      <c r="AB66">
        <f>(0.7*(TkA_F*DEF_R))+(R66/(MAX(R:R))*(0.3*(TkA_F*DEF_R)))</f>
        <v>1.5871667333066772</v>
      </c>
      <c r="AC66">
        <f>(0.7*(SH_F*DEF_R))+(S66/(MAX(S:S))*(0.3*(SH_F*DEF_R)))</f>
        <v>1.3993308620689655</v>
      </c>
    </row>
    <row r="67" spans="1:29" x14ac:dyDescent="0.25">
      <c r="A67" s="9">
        <v>65</v>
      </c>
      <c r="B67" s="67" t="s">
        <v>188</v>
      </c>
      <c r="C67" s="40" t="s">
        <v>33</v>
      </c>
      <c r="D67" s="40" t="s">
        <v>273</v>
      </c>
      <c r="E67" s="40" t="s">
        <v>3</v>
      </c>
      <c r="F67" s="41">
        <v>74</v>
      </c>
      <c r="G67" s="41">
        <v>33</v>
      </c>
      <c r="H67" s="41">
        <v>14</v>
      </c>
      <c r="I67" s="41">
        <v>32</v>
      </c>
      <c r="J67" s="41">
        <v>33</v>
      </c>
      <c r="K67" s="41">
        <v>33</v>
      </c>
      <c r="L67" s="41">
        <v>129</v>
      </c>
      <c r="M67" s="52">
        <v>940</v>
      </c>
      <c r="N67">
        <f>G67*82/F67</f>
        <v>36.567567567567565</v>
      </c>
      <c r="O67">
        <f>H67*82/F67</f>
        <v>15.513513513513514</v>
      </c>
      <c r="P67">
        <f>I67*82/F67</f>
        <v>35.45945945945946</v>
      </c>
      <c r="Q67">
        <f>J67*82/F67</f>
        <v>36.567567567567565</v>
      </c>
      <c r="R67">
        <f>K67*82/F67</f>
        <v>36.567567567567565</v>
      </c>
      <c r="S67">
        <f>L67*82/F67</f>
        <v>142.94594594594594</v>
      </c>
      <c r="U67" s="10">
        <f>SUM(V67:X67)</f>
        <v>8.3102014434757105</v>
      </c>
      <c r="V67">
        <f>N67/MAX(N:N)*OFF_R</f>
        <v>3.7138935810810807</v>
      </c>
      <c r="W67">
        <f>O67/MAX(O:O)*PUN_R</f>
        <v>7.0545121392579027E-2</v>
      </c>
      <c r="X67">
        <f>SUM(Z67:AC67)</f>
        <v>4.5257627410020502</v>
      </c>
      <c r="Y67">
        <f>X67/DEF_R*10</f>
        <v>7.5429379016700837</v>
      </c>
      <c r="Z67">
        <f>(0.7*(HIT_F*DEF_R))+(P67/(MAX(P:P))*(0.3*(HIT_F*DEF_R)))</f>
        <v>1.1010412051395657</v>
      </c>
      <c r="AA67">
        <f>(0.7*(BkS_F*DEF_R))+(Q67/(MAX(Q:Q))*(0.3*(BkS_F*DEF_R)))</f>
        <v>0.73154672745034177</v>
      </c>
      <c r="AB67">
        <f>(0.7*(TkA_F*DEF_R))+(R67/(MAX(R:R))*(0.3*(TkA_F*DEF_R)))</f>
        <v>1.5531858661940627</v>
      </c>
      <c r="AC67">
        <f>(0.7*(SH_F*DEF_R))+(S67/(MAX(S:S))*(0.3*(SH_F*DEF_R)))</f>
        <v>1.13998894221808</v>
      </c>
    </row>
    <row r="68" spans="1:29" x14ac:dyDescent="0.25">
      <c r="A68" s="9">
        <v>66</v>
      </c>
      <c r="B68" s="68" t="s">
        <v>61</v>
      </c>
      <c r="C68" s="42" t="s">
        <v>35</v>
      </c>
      <c r="D68" s="42" t="s">
        <v>273</v>
      </c>
      <c r="E68" s="42" t="s">
        <v>3</v>
      </c>
      <c r="F68" s="43">
        <v>79</v>
      </c>
      <c r="G68" s="43">
        <v>30</v>
      </c>
      <c r="H68" s="43">
        <v>99</v>
      </c>
      <c r="I68" s="43">
        <v>137</v>
      </c>
      <c r="J68" s="43">
        <v>28</v>
      </c>
      <c r="K68" s="43">
        <v>27</v>
      </c>
      <c r="L68" s="43">
        <v>27</v>
      </c>
      <c r="M68" s="53">
        <v>1238</v>
      </c>
      <c r="N68">
        <f>G68*82/F68</f>
        <v>31.139240506329113</v>
      </c>
      <c r="O68">
        <f>H68*82/F68</f>
        <v>102.75949367088607</v>
      </c>
      <c r="P68">
        <f>I68*82/F68</f>
        <v>142.20253164556962</v>
      </c>
      <c r="Q68">
        <f>J68*82/F68</f>
        <v>29.063291139240505</v>
      </c>
      <c r="R68">
        <f>K68*82/F68</f>
        <v>28.025316455696203</v>
      </c>
      <c r="S68">
        <f>L68*82/F68</f>
        <v>28.025316455696203</v>
      </c>
      <c r="U68" s="10">
        <f>SUM(V68:X68)</f>
        <v>8.2445633276308463</v>
      </c>
      <c r="V68">
        <f>N68/MAX(N:N)*OFF_R</f>
        <v>3.1625791139240507</v>
      </c>
      <c r="W68">
        <f>O68/MAX(O:O)*PUN_R</f>
        <v>0.4672816992061789</v>
      </c>
      <c r="X68">
        <f>SUM(Z68:AC68)</f>
        <v>4.6147025145006175</v>
      </c>
      <c r="Y68">
        <f>X68/DEF_R*10</f>
        <v>7.6911708575010298</v>
      </c>
      <c r="Z68">
        <f>(0.7*(HIT_F*DEF_R))+(P68/(MAX(P:P))*(0.3*(HIT_F*DEF_R)))</f>
        <v>1.2546897696617554</v>
      </c>
      <c r="AA68">
        <f>(0.7*(BkS_F*DEF_R))+(Q68/(MAX(Q:Q))*(0.3*(BkS_F*DEF_R)))</f>
        <v>0.71070764068933956</v>
      </c>
      <c r="AB68">
        <f>(0.7*(TkA_F*DEF_R))+(R68/(MAX(R:R))*(0.3*(TkA_F*DEF_R)))</f>
        <v>1.5141309400290515</v>
      </c>
      <c r="AC68">
        <f>(0.7*(SH_F*DEF_R))+(S68/(MAX(S:S))*(0.3*(SH_F*DEF_R)))</f>
        <v>1.1351741641204713</v>
      </c>
    </row>
    <row r="69" spans="1:29" x14ac:dyDescent="0.25">
      <c r="A69" s="9">
        <v>67</v>
      </c>
      <c r="B69" s="68" t="s">
        <v>374</v>
      </c>
      <c r="C69" s="42" t="s">
        <v>35</v>
      </c>
      <c r="D69" s="42" t="s">
        <v>273</v>
      </c>
      <c r="E69" s="42" t="s">
        <v>3</v>
      </c>
      <c r="F69" s="43">
        <v>82</v>
      </c>
      <c r="G69" s="43">
        <v>37</v>
      </c>
      <c r="H69" s="43">
        <v>6</v>
      </c>
      <c r="I69" s="43">
        <v>13</v>
      </c>
      <c r="J69" s="43">
        <v>27</v>
      </c>
      <c r="K69" s="43">
        <v>32</v>
      </c>
      <c r="L69" s="43">
        <v>325</v>
      </c>
      <c r="M69" s="53">
        <v>1160</v>
      </c>
      <c r="N69">
        <f>G69*82/F69</f>
        <v>37</v>
      </c>
      <c r="O69">
        <f>H69*82/F69</f>
        <v>6</v>
      </c>
      <c r="P69">
        <f>I69*82/F69</f>
        <v>13</v>
      </c>
      <c r="Q69">
        <f>J69*82/F69</f>
        <v>27</v>
      </c>
      <c r="R69">
        <f>K69*82/F69</f>
        <v>32</v>
      </c>
      <c r="S69">
        <f>L69*82/F69</f>
        <v>325</v>
      </c>
      <c r="U69" s="10">
        <f>SUM(V69:X69)</f>
        <v>8.2387064353493962</v>
      </c>
      <c r="V69">
        <f>N69/MAX(N:N)*OFF_R</f>
        <v>3.7578125</v>
      </c>
      <c r="W69">
        <f>O69/MAX(O:O)*PUN_R</f>
        <v>2.7284001653575859E-2</v>
      </c>
      <c r="X69">
        <f>SUM(Z69:AC69)</f>
        <v>4.4536099336958195</v>
      </c>
      <c r="Y69">
        <f>X69/DEF_R*10</f>
        <v>7.4226832228263664</v>
      </c>
      <c r="Z69">
        <f>(0.7*(HIT_F*DEF_R))+(P69/(MAX(P:P))*(0.3*(HIT_F*DEF_R)))</f>
        <v>1.0687125149940022</v>
      </c>
      <c r="AA69">
        <f>(0.7*(BkS_F*DEF_R))+(Q69/(MAX(Q:Q))*(0.3*(BkS_F*DEF_R)))</f>
        <v>0.70497796062297957</v>
      </c>
      <c r="AB69">
        <f>(0.7*(TkA_F*DEF_R))+(R69/(MAX(R:R))*(0.3*(TkA_F*DEF_R)))</f>
        <v>1.5323030787684924</v>
      </c>
      <c r="AC69">
        <f>(0.7*(SH_F*DEF_R))+(S69/(MAX(S:S))*(0.3*(SH_F*DEF_R)))</f>
        <v>1.1476163793103447</v>
      </c>
    </row>
    <row r="70" spans="1:29" x14ac:dyDescent="0.25">
      <c r="A70" s="9">
        <v>68</v>
      </c>
      <c r="B70" s="67" t="s">
        <v>532</v>
      </c>
      <c r="C70" s="40" t="s">
        <v>451</v>
      </c>
      <c r="D70" s="40" t="s">
        <v>273</v>
      </c>
      <c r="E70" s="40" t="s">
        <v>3</v>
      </c>
      <c r="F70" s="41">
        <v>79</v>
      </c>
      <c r="G70" s="41">
        <v>26</v>
      </c>
      <c r="H70" s="41">
        <v>102</v>
      </c>
      <c r="I70" s="41">
        <v>191</v>
      </c>
      <c r="J70" s="41">
        <v>15</v>
      </c>
      <c r="K70" s="41">
        <v>35</v>
      </c>
      <c r="L70" s="41">
        <v>5895</v>
      </c>
      <c r="M70" s="52">
        <v>1169</v>
      </c>
      <c r="N70">
        <f>G70*82/F70</f>
        <v>26.9873417721519</v>
      </c>
      <c r="O70">
        <f>H70*82/F70</f>
        <v>105.87341772151899</v>
      </c>
      <c r="P70">
        <f>I70*82/F70</f>
        <v>198.25316455696202</v>
      </c>
      <c r="Q70">
        <f>J70*82/F70</f>
        <v>15.569620253164556</v>
      </c>
      <c r="R70">
        <f>K70*82/F70</f>
        <v>36.329113924050631</v>
      </c>
      <c r="S70">
        <f>L70*82/F70</f>
        <v>6118.8607594936711</v>
      </c>
      <c r="U70" s="10">
        <f>SUM(V70:X70)</f>
        <v>8.1734051236170799</v>
      </c>
      <c r="V70">
        <f>N70/MAX(N:N)*OFF_R</f>
        <v>2.7409018987341773</v>
      </c>
      <c r="W70">
        <f>O70/MAX(O:O)*PUN_R</f>
        <v>0.48144175069727529</v>
      </c>
      <c r="X70">
        <f>SUM(Z70:AC70)</f>
        <v>4.9510614741856269</v>
      </c>
      <c r="Y70">
        <f>X70/DEF_R*10</f>
        <v>8.2517691236427115</v>
      </c>
      <c r="Z70">
        <f>(0.7*(HIT_F*DEF_R))+(P70/(MAX(P:P))*(0.3*(HIT_F*DEF_R)))</f>
        <v>1.3353704087985057</v>
      </c>
      <c r="AA70">
        <f>(0.7*(BkS_F*DEF_R))+(Q70/(MAX(Q:Q))*(0.3*(BkS_F*DEF_R)))</f>
        <v>0.67323623608357464</v>
      </c>
      <c r="AB70">
        <f>(0.7*(TkA_F*DEF_R))+(R70/(MAX(R:R))*(0.3*(TkA_F*DEF_R)))</f>
        <v>1.5520956630006224</v>
      </c>
      <c r="AC70">
        <f>(0.7*(SH_F*DEF_R))+(S70/(MAX(S:S))*(0.3*(SH_F*DEF_R)))</f>
        <v>1.3903591663029244</v>
      </c>
    </row>
    <row r="71" spans="1:29" x14ac:dyDescent="0.25">
      <c r="A71" s="9">
        <v>69</v>
      </c>
      <c r="B71" s="67" t="s">
        <v>362</v>
      </c>
      <c r="C71" s="40" t="s">
        <v>35</v>
      </c>
      <c r="D71" s="40" t="s">
        <v>273</v>
      </c>
      <c r="E71" s="40" t="s">
        <v>3</v>
      </c>
      <c r="F71" s="41">
        <v>82</v>
      </c>
      <c r="G71" s="41">
        <v>33</v>
      </c>
      <c r="H71" s="41">
        <v>22</v>
      </c>
      <c r="I71" s="41">
        <v>87</v>
      </c>
      <c r="J71" s="41">
        <v>54</v>
      </c>
      <c r="K71" s="41">
        <v>26</v>
      </c>
      <c r="L71" s="41">
        <v>1958</v>
      </c>
      <c r="M71" s="52">
        <v>1380</v>
      </c>
      <c r="N71">
        <f>G71*82/F71</f>
        <v>33</v>
      </c>
      <c r="O71">
        <f>H71*82/F71</f>
        <v>22</v>
      </c>
      <c r="P71">
        <f>I71*82/F71</f>
        <v>87</v>
      </c>
      <c r="Q71">
        <f>J71*82/F71</f>
        <v>54</v>
      </c>
      <c r="R71">
        <f>K71*82/F71</f>
        <v>26</v>
      </c>
      <c r="S71">
        <f>L71*82/F71</f>
        <v>1958</v>
      </c>
      <c r="U71" s="10">
        <f>SUM(V71:X71)</f>
        <v>8.1276943684544509</v>
      </c>
      <c r="V71">
        <f>N71/MAX(N:N)*OFF_R</f>
        <v>3.3515625</v>
      </c>
      <c r="W71">
        <f>O71/MAX(O:O)*PUN_R</f>
        <v>0.10004133939644481</v>
      </c>
      <c r="X71">
        <f>SUM(Z71:AC71)</f>
        <v>4.6760905290580066</v>
      </c>
      <c r="Y71">
        <f>X71/DEF_R*10</f>
        <v>7.7934842150966777</v>
      </c>
      <c r="Z71">
        <f>(0.7*(HIT_F*DEF_R))+(P71/(MAX(P:P))*(0.3*(HIT_F*DEF_R)))</f>
        <v>1.1752299080367852</v>
      </c>
      <c r="AA71">
        <f>(0.7*(BkS_F*DEF_R))+(Q71/(MAX(Q:Q))*(0.3*(BkS_F*DEF_R)))</f>
        <v>0.77995592124595936</v>
      </c>
      <c r="AB71">
        <f>(0.7*(TkA_F*DEF_R))+(R71/(MAX(R:R))*(0.3*(TkA_F*DEF_R)))</f>
        <v>1.5048712514994</v>
      </c>
      <c r="AC71">
        <f>(0.7*(SH_F*DEF_R))+(S71/(MAX(S:S))*(0.3*(SH_F*DEF_R)))</f>
        <v>1.2160334482758619</v>
      </c>
    </row>
    <row r="72" spans="1:29" x14ac:dyDescent="0.25">
      <c r="A72" s="9">
        <v>70</v>
      </c>
      <c r="B72" s="67" t="s">
        <v>345</v>
      </c>
      <c r="C72" s="40" t="s">
        <v>35</v>
      </c>
      <c r="D72" s="40" t="s">
        <v>273</v>
      </c>
      <c r="E72" s="40" t="s">
        <v>3</v>
      </c>
      <c r="F72" s="41">
        <v>63</v>
      </c>
      <c r="G72" s="41">
        <v>27</v>
      </c>
      <c r="H72" s="41">
        <v>18</v>
      </c>
      <c r="I72" s="41">
        <v>15</v>
      </c>
      <c r="J72" s="41">
        <v>21</v>
      </c>
      <c r="K72" s="41">
        <v>20</v>
      </c>
      <c r="L72" s="41">
        <v>172</v>
      </c>
      <c r="M72" s="52">
        <v>944</v>
      </c>
      <c r="N72">
        <f>G72*82/F72</f>
        <v>35.142857142857146</v>
      </c>
      <c r="O72">
        <f>H72*82/F72</f>
        <v>23.428571428571427</v>
      </c>
      <c r="P72">
        <f>I72*82/F72</f>
        <v>19.523809523809526</v>
      </c>
      <c r="Q72">
        <f>J72*82/F72</f>
        <v>27.333333333333332</v>
      </c>
      <c r="R72">
        <f>K72*82/F72</f>
        <v>26.031746031746032</v>
      </c>
      <c r="S72">
        <f>L72*82/F72</f>
        <v>223.87301587301587</v>
      </c>
      <c r="U72" s="10">
        <f>SUM(V72:X72)</f>
        <v>8.1081365186238763</v>
      </c>
      <c r="V72">
        <f>N72/MAX(N:N)*OFF_R</f>
        <v>3.5691964285714288</v>
      </c>
      <c r="W72">
        <f>O72/MAX(O:O)*PUN_R</f>
        <v>0.10653753026634381</v>
      </c>
      <c r="X72">
        <f>SUM(Z72:AC72)</f>
        <v>4.4324025597861034</v>
      </c>
      <c r="Y72">
        <f>X72/DEF_R*10</f>
        <v>7.3873375996435051</v>
      </c>
      <c r="Z72">
        <f>(0.7*(HIT_F*DEF_R))+(P72/(MAX(P:P))*(0.3*(HIT_F*DEF_R)))</f>
        <v>1.078103044496487</v>
      </c>
      <c r="AA72">
        <f>(0.7*(BkS_F*DEF_R))+(Q72/(MAX(Q:Q))*(0.3*(BkS_F*DEF_R)))</f>
        <v>0.70590361445783123</v>
      </c>
      <c r="AB72">
        <f>(0.7*(TkA_F*DEF_R))+(R72/(MAX(R:R))*(0.3*(TkA_F*DEF_R)))</f>
        <v>1.5050163934426228</v>
      </c>
      <c r="AC72">
        <f>(0.7*(SH_F*DEF_R))+(S72/(MAX(S:S))*(0.3*(SH_F*DEF_R)))</f>
        <v>1.1433795073891624</v>
      </c>
    </row>
    <row r="73" spans="1:29" x14ac:dyDescent="0.25">
      <c r="A73" s="9">
        <v>71</v>
      </c>
      <c r="B73" s="67" t="s">
        <v>260</v>
      </c>
      <c r="C73" s="40" t="s">
        <v>35</v>
      </c>
      <c r="D73" s="40" t="s">
        <v>273</v>
      </c>
      <c r="E73" s="40" t="s">
        <v>3</v>
      </c>
      <c r="F73" s="41">
        <v>70</v>
      </c>
      <c r="G73" s="41">
        <v>25</v>
      </c>
      <c r="H73" s="41">
        <v>44</v>
      </c>
      <c r="I73" s="41">
        <v>154</v>
      </c>
      <c r="J73" s="41">
        <v>37</v>
      </c>
      <c r="K73" s="41">
        <v>46</v>
      </c>
      <c r="L73" s="41">
        <v>104</v>
      </c>
      <c r="M73" s="52">
        <v>1037</v>
      </c>
      <c r="N73">
        <f>G73*82/F73</f>
        <v>29.285714285714285</v>
      </c>
      <c r="O73">
        <f>H73*82/F73</f>
        <v>51.542857142857144</v>
      </c>
      <c r="P73">
        <f>I73*82/F73</f>
        <v>180.4</v>
      </c>
      <c r="Q73">
        <f>J73*82/F73</f>
        <v>43.342857142857142</v>
      </c>
      <c r="R73">
        <f>K73*82/F73</f>
        <v>53.885714285714286</v>
      </c>
      <c r="S73">
        <f>L73*82/F73</f>
        <v>121.82857142857142</v>
      </c>
      <c r="U73" s="10">
        <f>SUM(V73:X73)</f>
        <v>8.0402146321300521</v>
      </c>
      <c r="V73">
        <f>N73/MAX(N:N)*OFF_R</f>
        <v>2.9743303571428572</v>
      </c>
      <c r="W73">
        <f>O73/MAX(O:O)*PUN_R</f>
        <v>0.23438256658595644</v>
      </c>
      <c r="X73">
        <f>SUM(Z73:AC73)</f>
        <v>4.8315017084012375</v>
      </c>
      <c r="Y73">
        <f>X73/DEF_R*10</f>
        <v>8.0525028473353952</v>
      </c>
      <c r="Z73">
        <f>(0.7*(HIT_F*DEF_R))+(P73/(MAX(P:P))*(0.3*(HIT_F*DEF_R)))</f>
        <v>1.3096721311475408</v>
      </c>
      <c r="AA73">
        <f>(0.7*(BkS_F*DEF_R))+(Q73/(MAX(Q:Q))*(0.3*(BkS_F*DEF_R)))</f>
        <v>0.75036144578313246</v>
      </c>
      <c r="AB73">
        <f>(0.7*(TkA_F*DEF_R))+(R73/(MAX(R:R))*(0.3*(TkA_F*DEF_R)))</f>
        <v>1.6323639344262293</v>
      </c>
      <c r="AC73">
        <f>(0.7*(SH_F*DEF_R))+(S73/(MAX(S:S))*(0.3*(SH_F*DEF_R)))</f>
        <v>1.139104197044335</v>
      </c>
    </row>
    <row r="74" spans="1:29" x14ac:dyDescent="0.25">
      <c r="A74" s="9">
        <v>72</v>
      </c>
      <c r="B74" s="67" t="s">
        <v>312</v>
      </c>
      <c r="C74" s="40" t="s">
        <v>31</v>
      </c>
      <c r="D74" s="40" t="s">
        <v>273</v>
      </c>
      <c r="E74" s="40" t="s">
        <v>3</v>
      </c>
      <c r="F74" s="41">
        <v>49</v>
      </c>
      <c r="G74" s="41">
        <v>17</v>
      </c>
      <c r="H74" s="41">
        <v>27</v>
      </c>
      <c r="I74" s="41">
        <v>67</v>
      </c>
      <c r="J74" s="41">
        <v>34</v>
      </c>
      <c r="K74" s="41">
        <v>12</v>
      </c>
      <c r="L74" s="41">
        <v>4260</v>
      </c>
      <c r="M74" s="52">
        <v>778</v>
      </c>
      <c r="N74">
        <f>G74*82/F74</f>
        <v>28.448979591836736</v>
      </c>
      <c r="O74">
        <f>H74*82/F74</f>
        <v>45.183673469387756</v>
      </c>
      <c r="P74">
        <f>I74*82/F74</f>
        <v>112.12244897959184</v>
      </c>
      <c r="Q74">
        <f>J74*82/F74</f>
        <v>56.897959183673471</v>
      </c>
      <c r="R74">
        <f>K74*82/F74</f>
        <v>20.081632653061224</v>
      </c>
      <c r="S74">
        <f>L74*82/F74</f>
        <v>7128.9795918367345</v>
      </c>
      <c r="U74" s="10">
        <f>SUM(V74:X74)</f>
        <v>8.0047022474813634</v>
      </c>
      <c r="V74">
        <f>N74/MAX(N:N)*OFF_R</f>
        <v>2.8893494897959187</v>
      </c>
      <c r="W74">
        <f>O74/MAX(O:O)*PUN_R</f>
        <v>0.20546523694223454</v>
      </c>
      <c r="X74">
        <f>SUM(Z74:AC74)</f>
        <v>4.9098875207432098</v>
      </c>
      <c r="Y74">
        <f>X74/DEF_R*10</f>
        <v>8.183145867905349</v>
      </c>
      <c r="Z74">
        <f>(0.7*(HIT_F*DEF_R))+(P74/(MAX(P:P))*(0.3*(HIT_F*DEF_R)))</f>
        <v>1.211391769822683</v>
      </c>
      <c r="AA74">
        <f>(0.7*(BkS_F*DEF_R))+(Q74/(MAX(Q:Q))*(0.3*(BkS_F*DEF_R)))</f>
        <v>0.78800344234079156</v>
      </c>
      <c r="AB74">
        <f>(0.7*(TkA_F*DEF_R))+(R74/(MAX(R:R))*(0.3*(TkA_F*DEF_R)))</f>
        <v>1.4778126463700234</v>
      </c>
      <c r="AC74">
        <f>(0.7*(SH_F*DEF_R))+(S74/(MAX(S:S))*(0.3*(SH_F*DEF_R)))</f>
        <v>1.4326796622097113</v>
      </c>
    </row>
    <row r="75" spans="1:29" x14ac:dyDescent="0.25">
      <c r="A75" s="9">
        <v>73</v>
      </c>
      <c r="B75" s="67" t="s">
        <v>560</v>
      </c>
      <c r="C75" s="40" t="s">
        <v>451</v>
      </c>
      <c r="D75" s="40" t="s">
        <v>273</v>
      </c>
      <c r="E75" s="40" t="s">
        <v>3</v>
      </c>
      <c r="F75" s="41">
        <v>73</v>
      </c>
      <c r="G75" s="41">
        <v>23</v>
      </c>
      <c r="H75" s="41">
        <v>44</v>
      </c>
      <c r="I75" s="41">
        <v>209</v>
      </c>
      <c r="J75" s="41">
        <v>40</v>
      </c>
      <c r="K75" s="41">
        <v>20</v>
      </c>
      <c r="L75" s="41">
        <v>8028</v>
      </c>
      <c r="M75" s="52">
        <v>1020</v>
      </c>
      <c r="N75">
        <f>G75*82/F75</f>
        <v>25.835616438356166</v>
      </c>
      <c r="O75">
        <f>H75*82/F75</f>
        <v>49.424657534246577</v>
      </c>
      <c r="P75">
        <f>I75*82/F75</f>
        <v>234.76712328767124</v>
      </c>
      <c r="Q75">
        <f>J75*82/F75</f>
        <v>44.93150684931507</v>
      </c>
      <c r="R75">
        <f>K75*82/F75</f>
        <v>22.465753424657535</v>
      </c>
      <c r="S75">
        <f>L75*82/F75</f>
        <v>9017.7534246575342</v>
      </c>
      <c r="U75" s="10">
        <f>SUM(V75:X75)</f>
        <v>7.9919083021322113</v>
      </c>
      <c r="V75">
        <f>N75/MAX(N:N)*OFF_R</f>
        <v>2.623929794520548</v>
      </c>
      <c r="W75">
        <f>O75/MAX(O:O)*PUN_R</f>
        <v>0.22475040631530069</v>
      </c>
      <c r="X75">
        <f>SUM(Z75:AC75)</f>
        <v>5.1432281012963621</v>
      </c>
      <c r="Y75">
        <f>X75/DEF_R*10</f>
        <v>8.5720468354939374</v>
      </c>
      <c r="Z75">
        <f>(0.7*(HIT_F*DEF_R))+(P75/(MAX(P:P))*(0.3*(HIT_F*DEF_R)))</f>
        <v>1.3879294857399505</v>
      </c>
      <c r="AA75">
        <f>(0.7*(BkS_F*DEF_R))+(Q75/(MAX(Q:Q))*(0.3*(BkS_F*DEF_R)))</f>
        <v>0.75477306486218843</v>
      </c>
      <c r="AB75">
        <f>(0.7*(TkA_F*DEF_R))+(R75/(MAX(R:R))*(0.3*(TkA_F*DEF_R)))</f>
        <v>1.4887127779025375</v>
      </c>
      <c r="AC75">
        <f>(0.7*(SH_F*DEF_R))+(S75/(MAX(S:S))*(0.3*(SH_F*DEF_R)))</f>
        <v>1.5118127727916861</v>
      </c>
    </row>
    <row r="76" spans="1:29" x14ac:dyDescent="0.25">
      <c r="A76" s="9">
        <v>74</v>
      </c>
      <c r="B76" s="68" t="s">
        <v>534</v>
      </c>
      <c r="C76" s="42" t="s">
        <v>451</v>
      </c>
      <c r="D76" s="42" t="s">
        <v>273</v>
      </c>
      <c r="E76" s="42" t="s">
        <v>3</v>
      </c>
      <c r="F76" s="43">
        <v>70</v>
      </c>
      <c r="G76" s="43">
        <v>26</v>
      </c>
      <c r="H76" s="43">
        <v>26</v>
      </c>
      <c r="I76" s="43">
        <v>129</v>
      </c>
      <c r="J76" s="43">
        <v>14</v>
      </c>
      <c r="K76" s="43">
        <v>28</v>
      </c>
      <c r="L76" s="43">
        <v>2902</v>
      </c>
      <c r="M76" s="53">
        <v>795</v>
      </c>
      <c r="N76">
        <f>G76*82/F76</f>
        <v>30.457142857142856</v>
      </c>
      <c r="O76">
        <f>H76*82/F76</f>
        <v>30.457142857142856</v>
      </c>
      <c r="P76">
        <f>I76*82/F76</f>
        <v>151.11428571428573</v>
      </c>
      <c r="Q76">
        <f>J76*82/F76</f>
        <v>16.399999999999999</v>
      </c>
      <c r="R76">
        <f>K76*82/F76</f>
        <v>32.799999999999997</v>
      </c>
      <c r="S76">
        <f>L76*82/F76</f>
        <v>3399.4857142857145</v>
      </c>
      <c r="U76" s="10">
        <f>SUM(V76:X76)</f>
        <v>7.9872494786540713</v>
      </c>
      <c r="V76">
        <f>N76/MAX(N:N)*OFF_R</f>
        <v>3.0933035714285713</v>
      </c>
      <c r="W76">
        <f>O76/MAX(O:O)*PUN_R</f>
        <v>0.13849878934624696</v>
      </c>
      <c r="X76">
        <f>SUM(Z76:AC76)</f>
        <v>4.7554471178792532</v>
      </c>
      <c r="Y76">
        <f>X76/DEF_R*10</f>
        <v>7.9257451964654226</v>
      </c>
      <c r="Z76">
        <f>(0.7*(HIT_F*DEF_R))+(P76/(MAX(P:P))*(0.3*(HIT_F*DEF_R)))</f>
        <v>1.26751756440281</v>
      </c>
      <c r="AA76">
        <f>(0.7*(BkS_F*DEF_R))+(Q76/(MAX(Q:Q))*(0.3*(BkS_F*DEF_R)))</f>
        <v>0.67554216867469863</v>
      </c>
      <c r="AB76">
        <f>(0.7*(TkA_F*DEF_R))+(R76/(MAX(R:R))*(0.3*(TkA_F*DEF_R)))</f>
        <v>1.5359606557377048</v>
      </c>
      <c r="AC76">
        <f>(0.7*(SH_F*DEF_R))+(S76/(MAX(S:S))*(0.3*(SH_F*DEF_R)))</f>
        <v>1.2764267290640392</v>
      </c>
    </row>
    <row r="77" spans="1:29" x14ac:dyDescent="0.25">
      <c r="A77" s="9">
        <v>75</v>
      </c>
      <c r="B77" s="67" t="s">
        <v>502</v>
      </c>
      <c r="C77" s="40" t="s">
        <v>451</v>
      </c>
      <c r="D77" s="40" t="s">
        <v>273</v>
      </c>
      <c r="E77" s="40" t="s">
        <v>3</v>
      </c>
      <c r="F77" s="41">
        <v>73</v>
      </c>
      <c r="G77" s="41">
        <v>31</v>
      </c>
      <c r="H77" s="41">
        <v>4</v>
      </c>
      <c r="I77" s="41">
        <v>18</v>
      </c>
      <c r="J77" s="41">
        <v>20</v>
      </c>
      <c r="K77" s="41">
        <v>13</v>
      </c>
      <c r="L77" s="41">
        <v>34</v>
      </c>
      <c r="M77" s="52">
        <v>910</v>
      </c>
      <c r="N77">
        <f>G77*82/F77</f>
        <v>34.821917808219176</v>
      </c>
      <c r="O77">
        <f>H77*82/F77</f>
        <v>4.493150684931507</v>
      </c>
      <c r="P77">
        <f>I77*82/F77</f>
        <v>20.219178082191782</v>
      </c>
      <c r="Q77">
        <f>J77*82/F77</f>
        <v>22.465753424657535</v>
      </c>
      <c r="R77">
        <f>K77*82/F77</f>
        <v>14.602739726027398</v>
      </c>
      <c r="S77">
        <f>L77*82/F77</f>
        <v>38.19178082191781</v>
      </c>
      <c r="U77" s="10">
        <f>SUM(V77:X77)</f>
        <v>7.9168867993536356</v>
      </c>
      <c r="V77">
        <f>N77/MAX(N:N)*OFF_R</f>
        <v>3.5366010273972601</v>
      </c>
      <c r="W77">
        <f>O77/MAX(O:O)*PUN_R</f>
        <v>2.0431855119572788E-2</v>
      </c>
      <c r="X77">
        <f>SUM(Z77:AC77)</f>
        <v>4.3598539168368022</v>
      </c>
      <c r="Y77">
        <f>X77/DEF_R*10</f>
        <v>7.2664231947280031</v>
      </c>
      <c r="Z77">
        <f>(0.7*(HIT_F*DEF_R))+(P77/(MAX(P:P))*(0.3*(HIT_F*DEF_R)))</f>
        <v>1.0791039748484166</v>
      </c>
      <c r="AA77">
        <f>(0.7*(BkS_F*DEF_R))+(Q77/(MAX(Q:Q))*(0.3*(BkS_F*DEF_R)))</f>
        <v>0.69238653243109416</v>
      </c>
      <c r="AB77">
        <f>(0.7*(TkA_F*DEF_R))+(R77/(MAX(R:R))*(0.3*(TkA_F*DEF_R)))</f>
        <v>1.4527633056366493</v>
      </c>
      <c r="AC77">
        <f>(0.7*(SH_F*DEF_R))+(S77/(MAX(S:S))*(0.3*(SH_F*DEF_R)))</f>
        <v>1.1356001039206423</v>
      </c>
    </row>
    <row r="78" spans="1:29" x14ac:dyDescent="0.25">
      <c r="A78" s="9">
        <v>76</v>
      </c>
      <c r="B78" s="67" t="s">
        <v>518</v>
      </c>
      <c r="C78" s="40" t="s">
        <v>451</v>
      </c>
      <c r="D78" s="40" t="s">
        <v>273</v>
      </c>
      <c r="E78" s="40" t="s">
        <v>3</v>
      </c>
      <c r="F78" s="41">
        <v>82</v>
      </c>
      <c r="G78" s="41">
        <v>29</v>
      </c>
      <c r="H78" s="41">
        <v>16</v>
      </c>
      <c r="I78" s="41">
        <v>35</v>
      </c>
      <c r="J78" s="41">
        <v>37</v>
      </c>
      <c r="K78" s="41">
        <v>31</v>
      </c>
      <c r="L78" s="41">
        <v>9639</v>
      </c>
      <c r="M78" s="52">
        <v>1131</v>
      </c>
      <c r="N78">
        <f>G78*82/F78</f>
        <v>29</v>
      </c>
      <c r="O78">
        <f>H78*82/F78</f>
        <v>16</v>
      </c>
      <c r="P78">
        <f>I78*82/F78</f>
        <v>35</v>
      </c>
      <c r="Q78">
        <f>J78*82/F78</f>
        <v>37</v>
      </c>
      <c r="R78">
        <f>K78*82/F78</f>
        <v>31</v>
      </c>
      <c r="S78">
        <f>L78*82/F78</f>
        <v>9639</v>
      </c>
      <c r="U78" s="10">
        <f>SUM(V78:X78)</f>
        <v>7.9167692310981153</v>
      </c>
      <c r="V78">
        <f>N78/MAX(N:N)*OFF_R</f>
        <v>2.9453125</v>
      </c>
      <c r="W78">
        <f>O78/MAX(O:O)*PUN_R</f>
        <v>7.2757337742868952E-2</v>
      </c>
      <c r="X78">
        <f>SUM(Z78:AC78)</f>
        <v>4.8986993933552458</v>
      </c>
      <c r="Y78">
        <f>X78/DEF_R*10</f>
        <v>8.1644989889254092</v>
      </c>
      <c r="Z78">
        <f>(0.7*(HIT_F*DEF_R))+(P78/(MAX(P:P))*(0.3*(HIT_F*DEF_R)))</f>
        <v>1.1003798480607756</v>
      </c>
      <c r="AA78">
        <f>(0.7*(BkS_F*DEF_R))+(Q78/(MAX(Q:Q))*(0.3*(BkS_F*DEF_R)))</f>
        <v>0.73274757566852766</v>
      </c>
      <c r="AB78">
        <f>(0.7*(TkA_F*DEF_R))+(R78/(MAX(R:R))*(0.3*(TkA_F*DEF_R)))</f>
        <v>1.5277311075569771</v>
      </c>
      <c r="AC78">
        <f>(0.7*(SH_F*DEF_R))+(S78/(MAX(S:S))*(0.3*(SH_F*DEF_R)))</f>
        <v>1.5378408620689654</v>
      </c>
    </row>
    <row r="79" spans="1:29" x14ac:dyDescent="0.25">
      <c r="A79" s="9">
        <v>77</v>
      </c>
      <c r="B79" s="67" t="s">
        <v>541</v>
      </c>
      <c r="C79" s="40" t="s">
        <v>451</v>
      </c>
      <c r="D79" s="40" t="s">
        <v>273</v>
      </c>
      <c r="E79" s="40" t="s">
        <v>3</v>
      </c>
      <c r="F79" s="41">
        <v>82</v>
      </c>
      <c r="G79" s="41">
        <v>26</v>
      </c>
      <c r="H79" s="41">
        <v>42</v>
      </c>
      <c r="I79" s="41">
        <v>203</v>
      </c>
      <c r="J79" s="41">
        <v>38</v>
      </c>
      <c r="K79" s="41">
        <v>28</v>
      </c>
      <c r="L79" s="41">
        <v>8541</v>
      </c>
      <c r="M79" s="52">
        <v>1139</v>
      </c>
      <c r="N79">
        <f>G79*82/F79</f>
        <v>26</v>
      </c>
      <c r="O79">
        <f>H79*82/F79</f>
        <v>42</v>
      </c>
      <c r="P79">
        <f>I79*82/F79</f>
        <v>203</v>
      </c>
      <c r="Q79">
        <f>J79*82/F79</f>
        <v>38</v>
      </c>
      <c r="R79">
        <f>K79*82/F79</f>
        <v>28</v>
      </c>
      <c r="S79">
        <f>L79*82/F79</f>
        <v>8541</v>
      </c>
      <c r="U79" s="10">
        <f>SUM(V79:X79)</f>
        <v>7.9151943096989061</v>
      </c>
      <c r="V79">
        <f>N79/MAX(N:N)*OFF_R</f>
        <v>2.640625</v>
      </c>
      <c r="W79">
        <f>O79/MAX(O:O)*PUN_R</f>
        <v>0.19098801157503101</v>
      </c>
      <c r="X79">
        <f>SUM(Z79:AC79)</f>
        <v>5.0835812981238746</v>
      </c>
      <c r="Y79">
        <f>X79/DEF_R*10</f>
        <v>8.4726354968731243</v>
      </c>
      <c r="Z79">
        <f>(0.7*(HIT_F*DEF_R))+(P79/(MAX(P:P))*(0.3*(HIT_F*DEF_R)))</f>
        <v>1.3422031187524988</v>
      </c>
      <c r="AA79">
        <f>(0.7*(BkS_F*DEF_R))+(Q79/(MAX(Q:Q))*(0.3*(BkS_F*DEF_R)))</f>
        <v>0.73552453717308242</v>
      </c>
      <c r="AB79">
        <f>(0.7*(TkA_F*DEF_R))+(R79/(MAX(R:R))*(0.3*(TkA_F*DEF_R)))</f>
        <v>1.5140151939224309</v>
      </c>
      <c r="AC79">
        <f>(0.7*(SH_F*DEF_R))+(S79/(MAX(S:S))*(0.3*(SH_F*DEF_R)))</f>
        <v>1.491838448275862</v>
      </c>
    </row>
    <row r="80" spans="1:29" x14ac:dyDescent="0.25">
      <c r="A80" s="9">
        <v>78</v>
      </c>
      <c r="B80" s="68" t="s">
        <v>678</v>
      </c>
      <c r="C80" s="42" t="s">
        <v>451</v>
      </c>
      <c r="D80" s="42" t="s">
        <v>273</v>
      </c>
      <c r="E80" s="42" t="s">
        <v>3</v>
      </c>
      <c r="F80" s="43">
        <v>32</v>
      </c>
      <c r="G80" s="43">
        <v>13</v>
      </c>
      <c r="H80" s="43">
        <v>2</v>
      </c>
      <c r="I80" s="43">
        <v>4</v>
      </c>
      <c r="J80" s="43">
        <v>12</v>
      </c>
      <c r="K80" s="43">
        <v>14</v>
      </c>
      <c r="L80" s="43">
        <v>75</v>
      </c>
      <c r="M80" s="53">
        <v>446</v>
      </c>
      <c r="N80">
        <f>G80*82/F80</f>
        <v>33.3125</v>
      </c>
      <c r="O80">
        <f>H80*82/F80</f>
        <v>5.125</v>
      </c>
      <c r="P80">
        <f>I80*82/F80</f>
        <v>10.25</v>
      </c>
      <c r="Q80">
        <f>J80*82/F80</f>
        <v>30.75</v>
      </c>
      <c r="R80">
        <f>K80*82/F80</f>
        <v>35.875</v>
      </c>
      <c r="S80">
        <f>L80*82/F80</f>
        <v>192.1875</v>
      </c>
      <c r="U80" s="10">
        <f>SUM(V80:X80)</f>
        <v>7.8788229913690753</v>
      </c>
      <c r="V80">
        <f>N80/MAX(N:N)*OFF_R</f>
        <v>3.38330078125</v>
      </c>
      <c r="W80">
        <f>O80/MAX(O:O)*PUN_R</f>
        <v>2.3305084745762712E-2</v>
      </c>
      <c r="X80">
        <f>SUM(Z80:AC80)</f>
        <v>4.4722171253733132</v>
      </c>
      <c r="Y80">
        <f>X80/DEF_R*10</f>
        <v>7.453695208955522</v>
      </c>
      <c r="Z80">
        <f>(0.7*(HIT_F*DEF_R))+(P80/(MAX(P:P))*(0.3*(HIT_F*DEF_R)))</f>
        <v>1.0647540983606556</v>
      </c>
      <c r="AA80">
        <f>(0.7*(BkS_F*DEF_R))+(Q80/(MAX(Q:Q))*(0.3*(BkS_F*DEF_R)))</f>
        <v>0.71539156626506006</v>
      </c>
      <c r="AB80">
        <f>(0.7*(TkA_F*DEF_R))+(R80/(MAX(R:R))*(0.3*(TkA_F*DEF_R)))</f>
        <v>1.5500194672131147</v>
      </c>
      <c r="AC80">
        <f>(0.7*(SH_F*DEF_R))+(S80/(MAX(S:S))*(0.3*(SH_F*DEF_R)))</f>
        <v>1.1420519935344826</v>
      </c>
    </row>
    <row r="81" spans="1:29" x14ac:dyDescent="0.25">
      <c r="A81" s="9">
        <v>79</v>
      </c>
      <c r="B81" s="68" t="s">
        <v>609</v>
      </c>
      <c r="C81" s="42" t="s">
        <v>451</v>
      </c>
      <c r="D81" s="42" t="s">
        <v>273</v>
      </c>
      <c r="E81" s="42" t="s">
        <v>3</v>
      </c>
      <c r="F81" s="43">
        <v>47</v>
      </c>
      <c r="G81" s="43">
        <v>18</v>
      </c>
      <c r="H81" s="43">
        <v>12</v>
      </c>
      <c r="I81" s="43">
        <v>33</v>
      </c>
      <c r="J81" s="43">
        <v>17</v>
      </c>
      <c r="K81" s="43">
        <v>25</v>
      </c>
      <c r="L81" s="43">
        <v>1</v>
      </c>
      <c r="M81" s="53">
        <v>601</v>
      </c>
      <c r="N81">
        <f>G81*82/F81</f>
        <v>31.404255319148938</v>
      </c>
      <c r="O81">
        <f>H81*82/F81</f>
        <v>20.936170212765958</v>
      </c>
      <c r="P81">
        <f>I81*82/F81</f>
        <v>57.574468085106382</v>
      </c>
      <c r="Q81">
        <f>J81*82/F81</f>
        <v>29.659574468085108</v>
      </c>
      <c r="R81">
        <f>K81*82/F81</f>
        <v>43.617021276595743</v>
      </c>
      <c r="S81">
        <f>L81*82/F81</f>
        <v>1.7446808510638299</v>
      </c>
      <c r="U81" s="10">
        <f>SUM(V81:X81)</f>
        <v>7.849424873970146</v>
      </c>
      <c r="V81">
        <f>N81/MAX(N:N)*OFF_R</f>
        <v>3.1894946808510638</v>
      </c>
      <c r="W81">
        <f>O81/MAX(O:O)*PUN_R</f>
        <v>9.5203750450775337E-2</v>
      </c>
      <c r="X81">
        <f>SUM(Z81:AC81)</f>
        <v>4.5647264426683067</v>
      </c>
      <c r="Y81">
        <f>X81/DEF_R*10</f>
        <v>7.6078774044471773</v>
      </c>
      <c r="Z81">
        <f>(0.7*(HIT_F*DEF_R))+(P81/(MAX(P:P))*(0.3*(HIT_F*DEF_R)))</f>
        <v>1.1328740844087895</v>
      </c>
      <c r="AA81">
        <f>(0.7*(BkS_F*DEF_R))+(Q81/(MAX(Q:Q))*(0.3*(BkS_F*DEF_R)))</f>
        <v>0.71236349653934883</v>
      </c>
      <c r="AB81">
        <f>(0.7*(TkA_F*DEF_R))+(R81/(MAX(R:R))*(0.3*(TkA_F*DEF_R)))</f>
        <v>1.5854157656086501</v>
      </c>
      <c r="AC81">
        <f>(0.7*(SH_F*DEF_R))+(S81/(MAX(S:S))*(0.3*(SH_F*DEF_R)))</f>
        <v>1.1340730961115186</v>
      </c>
    </row>
    <row r="82" spans="1:29" x14ac:dyDescent="0.25">
      <c r="A82" s="9">
        <v>80</v>
      </c>
      <c r="B82" s="67" t="s">
        <v>568</v>
      </c>
      <c r="C82" s="40" t="s">
        <v>451</v>
      </c>
      <c r="D82" s="40" t="s">
        <v>273</v>
      </c>
      <c r="E82" s="40" t="s">
        <v>3</v>
      </c>
      <c r="F82" s="41">
        <v>68</v>
      </c>
      <c r="G82" s="41">
        <v>22</v>
      </c>
      <c r="H82" s="41">
        <v>15</v>
      </c>
      <c r="I82" s="41">
        <v>161</v>
      </c>
      <c r="J82" s="41">
        <v>39</v>
      </c>
      <c r="K82" s="41">
        <v>18</v>
      </c>
      <c r="L82" s="41">
        <v>6531</v>
      </c>
      <c r="M82" s="52">
        <v>923</v>
      </c>
      <c r="N82">
        <f>G82*82/F82</f>
        <v>26.529411764705884</v>
      </c>
      <c r="O82">
        <f>H82*82/F82</f>
        <v>18.088235294117649</v>
      </c>
      <c r="P82">
        <f>I82*82/F82</f>
        <v>194.14705882352942</v>
      </c>
      <c r="Q82">
        <f>J82*82/F82</f>
        <v>47.029411764705884</v>
      </c>
      <c r="R82">
        <f>K82*82/F82</f>
        <v>21.705882352941178</v>
      </c>
      <c r="S82">
        <f>L82*82/F82</f>
        <v>7875.6176470588234</v>
      </c>
      <c r="U82" s="10">
        <f>SUM(V82:X82)</f>
        <v>7.8159053607458659</v>
      </c>
      <c r="V82">
        <f>N82/MAX(N:N)*OFF_R</f>
        <v>2.6943933823529411</v>
      </c>
      <c r="W82">
        <f>O82/MAX(O:O)*PUN_R</f>
        <v>8.2253240279162518E-2</v>
      </c>
      <c r="X82">
        <f>SUM(Z82:AC82)</f>
        <v>5.0392587381137623</v>
      </c>
      <c r="Y82">
        <f>X82/DEF_R*10</f>
        <v>8.3987645635229367</v>
      </c>
      <c r="Z82">
        <f>(0.7*(HIT_F*DEF_R))+(P82/(MAX(P:P))*(0.3*(HIT_F*DEF_R)))</f>
        <v>1.3294599807135967</v>
      </c>
      <c r="AA82">
        <f>(0.7*(BkS_F*DEF_R))+(Q82/(MAX(Q:Q))*(0.3*(BkS_F*DEF_R)))</f>
        <v>0.76059886605244498</v>
      </c>
      <c r="AB82">
        <f>(0.7*(TkA_F*DEF_R))+(R82/(MAX(R:R))*(0.3*(TkA_F*DEF_R)))</f>
        <v>1.4852386692381869</v>
      </c>
      <c r="AC82">
        <f>(0.7*(SH_F*DEF_R))+(S82/(MAX(S:S))*(0.3*(SH_F*DEF_R)))</f>
        <v>1.4639612221095333</v>
      </c>
    </row>
    <row r="83" spans="1:29" x14ac:dyDescent="0.25">
      <c r="A83" s="9">
        <v>81</v>
      </c>
      <c r="B83" s="68" t="s">
        <v>64</v>
      </c>
      <c r="C83" s="42" t="s">
        <v>33</v>
      </c>
      <c r="D83" s="42" t="s">
        <v>273</v>
      </c>
      <c r="E83" s="42" t="s">
        <v>3</v>
      </c>
      <c r="F83" s="43">
        <v>78</v>
      </c>
      <c r="G83" s="43">
        <v>29</v>
      </c>
      <c r="H83" s="43">
        <v>41</v>
      </c>
      <c r="I83" s="43">
        <v>87</v>
      </c>
      <c r="J83" s="43">
        <v>27</v>
      </c>
      <c r="K83" s="43">
        <v>17</v>
      </c>
      <c r="L83" s="43">
        <v>65</v>
      </c>
      <c r="M83" s="53">
        <v>1075</v>
      </c>
      <c r="N83">
        <f>G83*82/F83</f>
        <v>30.487179487179485</v>
      </c>
      <c r="O83">
        <f>H83*82/F83</f>
        <v>43.102564102564102</v>
      </c>
      <c r="P83">
        <f>I83*82/F83</f>
        <v>91.461538461538467</v>
      </c>
      <c r="Q83">
        <f>J83*82/F83</f>
        <v>28.384615384615383</v>
      </c>
      <c r="R83">
        <f>K83*82/F83</f>
        <v>17.871794871794872</v>
      </c>
      <c r="S83">
        <f>L83*82/F83</f>
        <v>68.333333333333329</v>
      </c>
      <c r="U83" s="10">
        <f>SUM(V83:X83)</f>
        <v>7.7874031065751685</v>
      </c>
      <c r="V83">
        <f>N83/MAX(N:N)*OFF_R</f>
        <v>3.0963541666666665</v>
      </c>
      <c r="W83">
        <f>O83/MAX(O:O)*PUN_R</f>
        <v>0.19600173837461973</v>
      </c>
      <c r="X83">
        <f>SUM(Z83:AC83)</f>
        <v>4.4950472015338825</v>
      </c>
      <c r="Y83">
        <f>X83/DEF_R*10</f>
        <v>7.4917453358898047</v>
      </c>
      <c r="Z83">
        <f>(0.7*(HIT_F*DEF_R))+(P83/(MAX(P:P))*(0.3*(HIT_F*DEF_R)))</f>
        <v>1.1816519546027742</v>
      </c>
      <c r="AA83">
        <f>(0.7*(BkS_F*DEF_R))+(Q83/(MAX(Q:Q))*(0.3*(BkS_F*DEF_R)))</f>
        <v>0.70882298424467083</v>
      </c>
      <c r="AB83">
        <f>(0.7*(TkA_F*DEF_R))+(R83/(MAX(R:R))*(0.3*(TkA_F*DEF_R)))</f>
        <v>1.4677093316519545</v>
      </c>
      <c r="AC83">
        <f>(0.7*(SH_F*DEF_R))+(S83/(MAX(S:S))*(0.3*(SH_F*DEF_R)))</f>
        <v>1.1368629310344827</v>
      </c>
    </row>
    <row r="84" spans="1:29" x14ac:dyDescent="0.25">
      <c r="A84" s="9">
        <v>82</v>
      </c>
      <c r="B84" s="67" t="s">
        <v>584</v>
      </c>
      <c r="C84" s="40" t="s">
        <v>451</v>
      </c>
      <c r="D84" s="40" t="s">
        <v>273</v>
      </c>
      <c r="E84" s="40" t="s">
        <v>3</v>
      </c>
      <c r="F84" s="41">
        <v>66</v>
      </c>
      <c r="G84" s="41">
        <v>20</v>
      </c>
      <c r="H84" s="41">
        <v>26</v>
      </c>
      <c r="I84" s="41">
        <v>120</v>
      </c>
      <c r="J84" s="41">
        <v>47</v>
      </c>
      <c r="K84" s="41">
        <v>25</v>
      </c>
      <c r="L84" s="41">
        <v>6842</v>
      </c>
      <c r="M84" s="52">
        <v>1038</v>
      </c>
      <c r="N84">
        <f>G84*82/F84</f>
        <v>24.848484848484848</v>
      </c>
      <c r="O84">
        <f>H84*82/F84</f>
        <v>32.303030303030305</v>
      </c>
      <c r="P84">
        <f>I84*82/F84</f>
        <v>149.09090909090909</v>
      </c>
      <c r="Q84">
        <f>J84*82/F84</f>
        <v>58.393939393939391</v>
      </c>
      <c r="R84">
        <f>K84*82/F84</f>
        <v>31.060606060606062</v>
      </c>
      <c r="S84">
        <f>L84*82/F84</f>
        <v>8500.6666666666661</v>
      </c>
      <c r="U84" s="10">
        <f>SUM(V84:X84)</f>
        <v>7.7454865040627991</v>
      </c>
      <c r="V84">
        <f>N84/MAX(N:N)*OFF_R</f>
        <v>2.5236742424242422</v>
      </c>
      <c r="W84">
        <f>O84/MAX(O:O)*PUN_R</f>
        <v>0.14689265536723164</v>
      </c>
      <c r="X84">
        <f>SUM(Z84:AC84)</f>
        <v>5.0749196062713251</v>
      </c>
      <c r="Y84">
        <f>X84/DEF_R*10</f>
        <v>8.4581993437855409</v>
      </c>
      <c r="Z84">
        <f>(0.7*(HIT_F*DEF_R))+(P84/(MAX(P:P))*(0.3*(HIT_F*DEF_R)))</f>
        <v>1.2646050670640832</v>
      </c>
      <c r="AA84">
        <f>(0.7*(BkS_F*DEF_R))+(Q84/(MAX(Q:Q))*(0.3*(BkS_F*DEF_R)))</f>
        <v>0.79215772179627586</v>
      </c>
      <c r="AB84">
        <f>(0.7*(TkA_F*DEF_R))+(R84/(MAX(R:R))*(0.3*(TkA_F*DEF_R)))</f>
        <v>1.5280081967213113</v>
      </c>
      <c r="AC84">
        <f>(0.7*(SH_F*DEF_R))+(S84/(MAX(S:S))*(0.3*(SH_F*DEF_R)))</f>
        <v>1.490148620689655</v>
      </c>
    </row>
    <row r="85" spans="1:29" x14ac:dyDescent="0.25">
      <c r="A85" s="9">
        <v>83</v>
      </c>
      <c r="B85" s="67" t="s">
        <v>624</v>
      </c>
      <c r="C85" s="40" t="s">
        <v>451</v>
      </c>
      <c r="D85" s="40" t="s">
        <v>273</v>
      </c>
      <c r="E85" s="40" t="s">
        <v>3</v>
      </c>
      <c r="F85" s="41">
        <v>52</v>
      </c>
      <c r="G85" s="41">
        <v>17</v>
      </c>
      <c r="H85" s="41">
        <v>14</v>
      </c>
      <c r="I85" s="41">
        <v>89</v>
      </c>
      <c r="J85" s="41">
        <v>25</v>
      </c>
      <c r="K85" s="41">
        <v>22</v>
      </c>
      <c r="L85" s="41">
        <v>3180</v>
      </c>
      <c r="M85" s="52">
        <v>579</v>
      </c>
      <c r="N85">
        <f>G85*82/F85</f>
        <v>26.807692307692307</v>
      </c>
      <c r="O85">
        <f>H85*82/F85</f>
        <v>22.076923076923077</v>
      </c>
      <c r="P85">
        <f>I85*82/F85</f>
        <v>140.34615384615384</v>
      </c>
      <c r="Q85">
        <f>J85*82/F85</f>
        <v>39.42307692307692</v>
      </c>
      <c r="R85">
        <f>K85*82/F85</f>
        <v>34.692307692307693</v>
      </c>
      <c r="S85">
        <f>L85*82/F85</f>
        <v>5014.6153846153848</v>
      </c>
      <c r="U85" s="10">
        <f>SUM(V85:X85)</f>
        <v>7.7032487306410582</v>
      </c>
      <c r="V85">
        <f>N85/MAX(N:N)*OFF_R</f>
        <v>2.72265625</v>
      </c>
      <c r="W85">
        <f>O85/MAX(O:O)*PUN_R</f>
        <v>0.10039113428943937</v>
      </c>
      <c r="X85">
        <f>SUM(Z85:AC85)</f>
        <v>4.880201346351619</v>
      </c>
      <c r="Y85">
        <f>X85/DEF_R*10</f>
        <v>8.1336689105860316</v>
      </c>
      <c r="Z85">
        <f>(0.7*(HIT_F*DEF_R))+(P85/(MAX(P:P))*(0.3*(HIT_F*DEF_R)))</f>
        <v>1.2520176544766706</v>
      </c>
      <c r="AA85">
        <f>(0.7*(BkS_F*DEF_R))+(Q85/(MAX(Q:Q))*(0.3*(BkS_F*DEF_R)))</f>
        <v>0.73947636700648733</v>
      </c>
      <c r="AB85">
        <f>(0.7*(TkA_F*DEF_R))+(R85/(MAX(R:R))*(0.3*(TkA_F*DEF_R)))</f>
        <v>1.5446122320302647</v>
      </c>
      <c r="AC85">
        <f>(0.7*(SH_F*DEF_R))+(S85/(MAX(S:S))*(0.3*(SH_F*DEF_R)))</f>
        <v>1.3440950928381963</v>
      </c>
    </row>
    <row r="86" spans="1:29" x14ac:dyDescent="0.25">
      <c r="A86" s="9">
        <v>84</v>
      </c>
      <c r="B86" s="67" t="s">
        <v>535</v>
      </c>
      <c r="C86" s="40" t="s">
        <v>451</v>
      </c>
      <c r="D86" s="40" t="s">
        <v>273</v>
      </c>
      <c r="E86" s="40" t="s">
        <v>3</v>
      </c>
      <c r="F86" s="41">
        <v>83</v>
      </c>
      <c r="G86" s="41">
        <v>26</v>
      </c>
      <c r="H86" s="41">
        <v>74</v>
      </c>
      <c r="I86" s="41">
        <v>107</v>
      </c>
      <c r="J86" s="41">
        <v>39</v>
      </c>
      <c r="K86" s="41">
        <v>35</v>
      </c>
      <c r="L86" s="41">
        <v>2075</v>
      </c>
      <c r="M86" s="52">
        <v>1089</v>
      </c>
      <c r="N86">
        <f>G86*82/F86</f>
        <v>25.686746987951807</v>
      </c>
      <c r="O86">
        <f>H86*82/F86</f>
        <v>73.108433734939766</v>
      </c>
      <c r="P86">
        <f>I86*82/F86</f>
        <v>105.71084337349397</v>
      </c>
      <c r="Q86">
        <f>J86*82/F86</f>
        <v>38.53012048192771</v>
      </c>
      <c r="R86">
        <f>K86*82/F86</f>
        <v>34.578313253012048</v>
      </c>
      <c r="S86">
        <f>L86*82/F86</f>
        <v>2050</v>
      </c>
      <c r="U86" s="10">
        <f>SUM(V86:X86)</f>
        <v>7.6443970732552025</v>
      </c>
      <c r="V86">
        <f>N86/MAX(N:N)*OFF_R</f>
        <v>2.6088102409638552</v>
      </c>
      <c r="W86">
        <f>O86/MAX(O:O)*PUN_R</f>
        <v>0.33244843781907296</v>
      </c>
      <c r="X86">
        <f>SUM(Z86:AC86)</f>
        <v>4.7031383944722744</v>
      </c>
      <c r="Y86">
        <f>X86/DEF_R*10</f>
        <v>7.8385639907871241</v>
      </c>
      <c r="Z86">
        <f>(0.7*(HIT_F*DEF_R))+(P86/(MAX(P:P))*(0.3*(HIT_F*DEF_R)))</f>
        <v>1.202162749358088</v>
      </c>
      <c r="AA86">
        <f>(0.7*(BkS_F*DEF_R))+(Q86/(MAX(Q:Q))*(0.3*(BkS_F*DEF_R)))</f>
        <v>0.73699666134417174</v>
      </c>
      <c r="AB86">
        <f>(0.7*(TkA_F*DEF_R))+(R86/(MAX(R:R))*(0.3*(TkA_F*DEF_R)))</f>
        <v>1.5440910527355323</v>
      </c>
      <c r="AC86">
        <f>(0.7*(SH_F*DEF_R))+(S86/(MAX(S:S))*(0.3*(SH_F*DEF_R)))</f>
        <v>1.2198879310344826</v>
      </c>
    </row>
    <row r="87" spans="1:29" x14ac:dyDescent="0.25">
      <c r="A87" s="9">
        <v>85</v>
      </c>
      <c r="B87" s="68" t="s">
        <v>574</v>
      </c>
      <c r="C87" s="42" t="s">
        <v>451</v>
      </c>
      <c r="D87" s="42" t="s">
        <v>273</v>
      </c>
      <c r="E87" s="42" t="s">
        <v>3</v>
      </c>
      <c r="F87" s="43">
        <v>75</v>
      </c>
      <c r="G87" s="43">
        <v>21</v>
      </c>
      <c r="H87" s="43">
        <v>47</v>
      </c>
      <c r="I87" s="43">
        <v>177</v>
      </c>
      <c r="J87" s="43">
        <v>38</v>
      </c>
      <c r="K87" s="43">
        <v>23</v>
      </c>
      <c r="L87" s="43">
        <v>7462</v>
      </c>
      <c r="M87" s="53">
        <v>952</v>
      </c>
      <c r="N87">
        <f>G87*82/F87</f>
        <v>22.96</v>
      </c>
      <c r="O87">
        <f>H87*82/F87</f>
        <v>51.386666666666663</v>
      </c>
      <c r="P87">
        <f>I87*82/F87</f>
        <v>193.52</v>
      </c>
      <c r="Q87">
        <f>J87*82/F87</f>
        <v>41.546666666666667</v>
      </c>
      <c r="R87">
        <f>K87*82/F87</f>
        <v>25.146666666666668</v>
      </c>
      <c r="S87">
        <f>L87*82/F87</f>
        <v>8158.4533333333329</v>
      </c>
      <c r="U87" s="10">
        <f>SUM(V87:X87)</f>
        <v>7.6162590855438044</v>
      </c>
      <c r="V87">
        <f>N87/MAX(N:N)*OFF_R</f>
        <v>2.3318750000000001</v>
      </c>
      <c r="W87">
        <f>O87/MAX(O:O)*PUN_R</f>
        <v>0.23367231638418079</v>
      </c>
      <c r="X87">
        <f>SUM(Z87:AC87)</f>
        <v>5.0507117691596228</v>
      </c>
      <c r="Y87">
        <f>X87/DEF_R*10</f>
        <v>8.4178529485993714</v>
      </c>
      <c r="Z87">
        <f>(0.7*(HIT_F*DEF_R))+(P87/(MAX(P:P))*(0.3*(HIT_F*DEF_R)))</f>
        <v>1.3285573770491801</v>
      </c>
      <c r="AA87">
        <f>(0.7*(BkS_F*DEF_R))+(Q87/(MAX(Q:Q))*(0.3*(BkS_F*DEF_R)))</f>
        <v>0.74537349397590347</v>
      </c>
      <c r="AB87">
        <f>(0.7*(TkA_F*DEF_R))+(R87/(MAX(R:R))*(0.3*(TkA_F*DEF_R)))</f>
        <v>1.5009698360655737</v>
      </c>
      <c r="AC87">
        <f>(0.7*(SH_F*DEF_R))+(S87/(MAX(S:S))*(0.3*(SH_F*DEF_R)))</f>
        <v>1.4758110620689653</v>
      </c>
    </row>
    <row r="88" spans="1:29" x14ac:dyDescent="0.25">
      <c r="A88" s="9">
        <v>86</v>
      </c>
      <c r="B88" s="67" t="s">
        <v>430</v>
      </c>
      <c r="C88" s="40" t="s">
        <v>33</v>
      </c>
      <c r="D88" s="40" t="s">
        <v>273</v>
      </c>
      <c r="E88" s="40" t="s">
        <v>3</v>
      </c>
      <c r="F88" s="41">
        <v>31</v>
      </c>
      <c r="G88" s="41">
        <v>10</v>
      </c>
      <c r="H88" s="41">
        <v>27</v>
      </c>
      <c r="I88" s="41">
        <v>21</v>
      </c>
      <c r="J88" s="41">
        <v>14</v>
      </c>
      <c r="K88" s="41">
        <v>12</v>
      </c>
      <c r="L88" s="41">
        <v>18</v>
      </c>
      <c r="M88" s="52">
        <v>460</v>
      </c>
      <c r="N88">
        <f>G88*82/F88</f>
        <v>26.451612903225808</v>
      </c>
      <c r="O88">
        <f>H88*82/F88</f>
        <v>71.41935483870968</v>
      </c>
      <c r="P88">
        <f>I88*82/F88</f>
        <v>55.548387096774192</v>
      </c>
      <c r="Q88">
        <f>J88*82/F88</f>
        <v>37.032258064516128</v>
      </c>
      <c r="R88">
        <f>K88*82/F88</f>
        <v>31.741935483870968</v>
      </c>
      <c r="S88">
        <f>L88*82/F88</f>
        <v>47.612903225806448</v>
      </c>
      <c r="U88" s="10">
        <f>SUM(V88:X88)</f>
        <v>7.5411724491762753</v>
      </c>
      <c r="V88">
        <f>N88/MAX(N:N)*OFF_R</f>
        <v>2.686491935483871</v>
      </c>
      <c r="W88">
        <f>O88/MAX(O:O)*PUN_R</f>
        <v>0.32476763258611263</v>
      </c>
      <c r="X88">
        <f>SUM(Z88:AC88)</f>
        <v>4.5299128811062914</v>
      </c>
      <c r="Y88">
        <f>X88/DEF_R*10</f>
        <v>7.5498548018438196</v>
      </c>
      <c r="Z88">
        <f>(0.7*(HIT_F*DEF_R))+(P88/(MAX(P:P))*(0.3*(HIT_F*DEF_R)))</f>
        <v>1.1299576943416181</v>
      </c>
      <c r="AA88">
        <f>(0.7*(BkS_F*DEF_R))+(Q88/(MAX(Q:Q))*(0.3*(BkS_F*DEF_R)))</f>
        <v>0.73283715507190039</v>
      </c>
      <c r="AB88">
        <f>(0.7*(TkA_F*DEF_R))+(R88/(MAX(R:R))*(0.3*(TkA_F*DEF_R)))</f>
        <v>1.5311232152300369</v>
      </c>
      <c r="AC88">
        <f>(0.7*(SH_F*DEF_R))+(S88/(MAX(S:S))*(0.3*(SH_F*DEF_R)))</f>
        <v>1.1359948164627363</v>
      </c>
    </row>
    <row r="89" spans="1:29" x14ac:dyDescent="0.25">
      <c r="A89" s="9">
        <v>87</v>
      </c>
      <c r="B89" s="67" t="s">
        <v>350</v>
      </c>
      <c r="C89" s="40" t="s">
        <v>41</v>
      </c>
      <c r="D89" s="40" t="s">
        <v>273</v>
      </c>
      <c r="E89" s="40" t="s">
        <v>3</v>
      </c>
      <c r="F89" s="41">
        <v>63</v>
      </c>
      <c r="G89" s="41">
        <v>23</v>
      </c>
      <c r="H89" s="41">
        <v>10</v>
      </c>
      <c r="I89" s="41">
        <v>35</v>
      </c>
      <c r="J89" s="41">
        <v>14</v>
      </c>
      <c r="K89" s="41">
        <v>18</v>
      </c>
      <c r="L89" s="41">
        <v>15</v>
      </c>
      <c r="M89" s="52">
        <v>753</v>
      </c>
      <c r="N89">
        <f>G89*82/F89</f>
        <v>29.936507936507937</v>
      </c>
      <c r="O89">
        <f>H89*82/F89</f>
        <v>13.015873015873016</v>
      </c>
      <c r="P89">
        <f>I89*82/F89</f>
        <v>45.555555555555557</v>
      </c>
      <c r="Q89">
        <f>J89*82/F89</f>
        <v>18.222222222222221</v>
      </c>
      <c r="R89">
        <f>K89*82/F89</f>
        <v>23.428571428571427</v>
      </c>
      <c r="S89">
        <f>L89*82/F89</f>
        <v>19.523809523809526</v>
      </c>
      <c r="U89" s="10">
        <f>SUM(V89:X89)</f>
        <v>7.5237230186405073</v>
      </c>
      <c r="V89">
        <f>N89/MAX(N:N)*OFF_R</f>
        <v>3.0404265873015874</v>
      </c>
      <c r="W89">
        <f>O89/MAX(O:O)*PUN_R</f>
        <v>5.9187516814635459E-2</v>
      </c>
      <c r="X89">
        <f>SUM(Z89:AC89)</f>
        <v>4.4241089145242842</v>
      </c>
      <c r="Y89">
        <f>X89/DEF_R*10</f>
        <v>7.3735148575404743</v>
      </c>
      <c r="Z89">
        <f>(0.7*(HIT_F*DEF_R))+(P89/(MAX(P:P))*(0.3*(HIT_F*DEF_R)))</f>
        <v>1.1155737704918032</v>
      </c>
      <c r="AA89">
        <f>(0.7*(BkS_F*DEF_R))+(Q89/(MAX(Q:Q))*(0.3*(BkS_F*DEF_R)))</f>
        <v>0.68060240963855412</v>
      </c>
      <c r="AB89">
        <f>(0.7*(TkA_F*DEF_R))+(R89/(MAX(R:R))*(0.3*(TkA_F*DEF_R)))</f>
        <v>1.4931147540983605</v>
      </c>
      <c r="AC89">
        <f>(0.7*(SH_F*DEF_R))+(S89/(MAX(S:S))*(0.3*(SH_F*DEF_R)))</f>
        <v>1.1348179802955665</v>
      </c>
    </row>
    <row r="90" spans="1:29" x14ac:dyDescent="0.25">
      <c r="A90" s="9">
        <v>88</v>
      </c>
      <c r="B90" s="68" t="s">
        <v>597</v>
      </c>
      <c r="C90" s="42" t="s">
        <v>451</v>
      </c>
      <c r="D90" s="42" t="s">
        <v>273</v>
      </c>
      <c r="E90" s="42" t="s">
        <v>3</v>
      </c>
      <c r="F90" s="43">
        <v>76</v>
      </c>
      <c r="G90" s="43">
        <v>19</v>
      </c>
      <c r="H90" s="43">
        <v>56</v>
      </c>
      <c r="I90" s="43">
        <v>200</v>
      </c>
      <c r="J90" s="43">
        <v>36</v>
      </c>
      <c r="K90" s="43">
        <v>23</v>
      </c>
      <c r="L90" s="43">
        <v>7773</v>
      </c>
      <c r="M90" s="53">
        <v>800</v>
      </c>
      <c r="N90">
        <f>G90*82/F90</f>
        <v>20.5</v>
      </c>
      <c r="O90">
        <f>H90*82/F90</f>
        <v>60.421052631578945</v>
      </c>
      <c r="P90">
        <f>I90*82/F90</f>
        <v>215.78947368421052</v>
      </c>
      <c r="Q90">
        <f>J90*82/F90</f>
        <v>38.842105263157897</v>
      </c>
      <c r="R90">
        <f>K90*82/F90</f>
        <v>24.815789473684209</v>
      </c>
      <c r="S90">
        <f>L90*82/F90</f>
        <v>8386.6578947368416</v>
      </c>
      <c r="U90" s="10">
        <f>SUM(V90:X90)</f>
        <v>7.4400906828007596</v>
      </c>
      <c r="V90">
        <f>N90/MAX(N:N)*OFF_R</f>
        <v>2.08203125</v>
      </c>
      <c r="W90">
        <f>O90/MAX(O:O)*PUN_R</f>
        <v>0.27475468331846564</v>
      </c>
      <c r="X90">
        <f>SUM(Z90:AC90)</f>
        <v>5.083304749482294</v>
      </c>
      <c r="Y90">
        <f>X90/DEF_R*10</f>
        <v>8.4721745824704904</v>
      </c>
      <c r="Z90">
        <f>(0.7*(HIT_F*DEF_R))+(P90/(MAX(P:P))*(0.3*(HIT_F*DEF_R)))</f>
        <v>1.3606125970664364</v>
      </c>
      <c r="AA90">
        <f>(0.7*(BkS_F*DEF_R))+(Q90/(MAX(Q:Q))*(0.3*(BkS_F*DEF_R)))</f>
        <v>0.73786303107165496</v>
      </c>
      <c r="AB90">
        <f>(0.7*(TkA_F*DEF_R))+(R90/(MAX(R:R))*(0.3*(TkA_F*DEF_R)))</f>
        <v>1.4994570750647109</v>
      </c>
      <c r="AC90">
        <f>(0.7*(SH_F*DEF_R))+(S90/(MAX(S:S))*(0.3*(SH_F*DEF_R)))</f>
        <v>1.4853720462794917</v>
      </c>
    </row>
    <row r="91" spans="1:29" x14ac:dyDescent="0.25">
      <c r="A91" s="9">
        <v>89</v>
      </c>
      <c r="B91" s="67" t="s">
        <v>596</v>
      </c>
      <c r="C91" s="40" t="s">
        <v>451</v>
      </c>
      <c r="D91" s="40" t="s">
        <v>273</v>
      </c>
      <c r="E91" s="40" t="s">
        <v>3</v>
      </c>
      <c r="F91" s="41">
        <v>76</v>
      </c>
      <c r="G91" s="41">
        <v>19</v>
      </c>
      <c r="H91" s="41">
        <v>51</v>
      </c>
      <c r="I91" s="41">
        <v>247</v>
      </c>
      <c r="J91" s="41">
        <v>38</v>
      </c>
      <c r="K91" s="41">
        <v>21</v>
      </c>
      <c r="L91" s="41">
        <v>6604</v>
      </c>
      <c r="M91" s="52">
        <v>1022</v>
      </c>
      <c r="N91">
        <f>G91*82/F91</f>
        <v>20.5</v>
      </c>
      <c r="O91">
        <f>H91*82/F91</f>
        <v>55.026315789473685</v>
      </c>
      <c r="P91">
        <f>I91*82/F91</f>
        <v>266.5</v>
      </c>
      <c r="Q91">
        <f>J91*82/F91</f>
        <v>41</v>
      </c>
      <c r="R91">
        <f>K91*82/F91</f>
        <v>22.657894736842106</v>
      </c>
      <c r="S91">
        <f>L91*82/F91</f>
        <v>7125.3684210526317</v>
      </c>
      <c r="U91" s="10">
        <f>SUM(V91:X91)</f>
        <v>7.4318358532853859</v>
      </c>
      <c r="V91">
        <f>N91/MAX(N:N)*OFF_R</f>
        <v>2.08203125</v>
      </c>
      <c r="W91">
        <f>O91/MAX(O:O)*PUN_R</f>
        <v>0.2502230151650312</v>
      </c>
      <c r="X91">
        <f>SUM(Z91:AC91)</f>
        <v>5.0995815881203548</v>
      </c>
      <c r="Y91">
        <f>X91/DEF_R*10</f>
        <v>8.4993026468672586</v>
      </c>
      <c r="Z91">
        <f>(0.7*(HIT_F*DEF_R))+(P91/(MAX(P:P))*(0.3*(HIT_F*DEF_R)))</f>
        <v>1.4336065573770489</v>
      </c>
      <c r="AA91">
        <f>(0.7*(BkS_F*DEF_R))+(Q91/(MAX(Q:Q))*(0.3*(BkS_F*DEF_R)))</f>
        <v>0.7438554216867469</v>
      </c>
      <c r="AB91">
        <f>(0.7*(TkA_F*DEF_R))+(R91/(MAX(R:R))*(0.3*(TkA_F*DEF_R)))</f>
        <v>1.4895912424503881</v>
      </c>
      <c r="AC91">
        <f>(0.7*(SH_F*DEF_R))+(S91/(MAX(S:S))*(0.3*(SH_F*DEF_R)))</f>
        <v>1.4325283666061706</v>
      </c>
    </row>
    <row r="92" spans="1:29" x14ac:dyDescent="0.25">
      <c r="A92" s="9">
        <v>90</v>
      </c>
      <c r="B92" s="67" t="s">
        <v>582</v>
      </c>
      <c r="C92" s="40" t="s">
        <v>451</v>
      </c>
      <c r="D92" s="40" t="s">
        <v>273</v>
      </c>
      <c r="E92" s="40" t="s">
        <v>3</v>
      </c>
      <c r="F92" s="41">
        <v>80</v>
      </c>
      <c r="G92" s="41">
        <v>20</v>
      </c>
      <c r="H92" s="41">
        <v>74</v>
      </c>
      <c r="I92" s="41">
        <v>305</v>
      </c>
      <c r="J92" s="41">
        <v>24</v>
      </c>
      <c r="K92" s="41">
        <v>37</v>
      </c>
      <c r="L92" s="41">
        <v>0</v>
      </c>
      <c r="M92" s="52">
        <v>870</v>
      </c>
      <c r="N92">
        <f>G92*82/F92</f>
        <v>20.5</v>
      </c>
      <c r="O92">
        <f>H92*82/F92</f>
        <v>75.849999999999994</v>
      </c>
      <c r="P92">
        <f>I92*82/F92</f>
        <v>312.625</v>
      </c>
      <c r="Q92">
        <f>J92*82/F92</f>
        <v>24.6</v>
      </c>
      <c r="R92">
        <f>K92*82/F92</f>
        <v>37.924999999999997</v>
      </c>
      <c r="S92">
        <f>L92*82/F92</f>
        <v>0</v>
      </c>
      <c r="U92" s="10">
        <f>SUM(V92:X92)</f>
        <v>7.3186517654460559</v>
      </c>
      <c r="V92">
        <f>N92/MAX(N:N)*OFF_R</f>
        <v>2.08203125</v>
      </c>
      <c r="W92">
        <f>O92/MAX(O:O)*PUN_R</f>
        <v>0.34491525423728814</v>
      </c>
      <c r="X92">
        <f>SUM(Z92:AC92)</f>
        <v>4.8917052612087684</v>
      </c>
      <c r="Y92">
        <f>X92/DEF_R*10</f>
        <v>8.1528421020146133</v>
      </c>
      <c r="Z92">
        <f>(0.7*(HIT_F*DEF_R))+(P92/(MAX(P:P))*(0.3*(HIT_F*DEF_R)))</f>
        <v>1.4999999999999998</v>
      </c>
      <c r="AA92">
        <f>(0.7*(BkS_F*DEF_R))+(Q92/(MAX(Q:Q))*(0.3*(BkS_F*DEF_R)))</f>
        <v>0.69831325301204805</v>
      </c>
      <c r="AB92">
        <f>(0.7*(TkA_F*DEF_R))+(R92/(MAX(R:R))*(0.3*(TkA_F*DEF_R)))</f>
        <v>1.5593920081967212</v>
      </c>
      <c r="AC92">
        <f>(0.7*(SH_F*DEF_R))+(S92/(MAX(S:S))*(0.3*(SH_F*DEF_R)))</f>
        <v>1.1339999999999999</v>
      </c>
    </row>
    <row r="93" spans="1:29" x14ac:dyDescent="0.25">
      <c r="A93" s="9">
        <v>91</v>
      </c>
      <c r="B93" s="68" t="s">
        <v>700</v>
      </c>
      <c r="C93" s="42" t="s">
        <v>451</v>
      </c>
      <c r="D93" s="42" t="s">
        <v>273</v>
      </c>
      <c r="E93" s="42" t="s">
        <v>3</v>
      </c>
      <c r="F93" s="43">
        <v>33</v>
      </c>
      <c r="G93" s="43">
        <v>11</v>
      </c>
      <c r="H93" s="43">
        <v>9</v>
      </c>
      <c r="I93" s="43">
        <v>17</v>
      </c>
      <c r="J93" s="43">
        <v>19</v>
      </c>
      <c r="K93" s="43">
        <v>4</v>
      </c>
      <c r="L93" s="43">
        <v>0</v>
      </c>
      <c r="M93" s="53">
        <v>367</v>
      </c>
      <c r="N93">
        <f>G93*82/F93</f>
        <v>27.333333333333332</v>
      </c>
      <c r="O93">
        <f>H93*82/F93</f>
        <v>22.363636363636363</v>
      </c>
      <c r="P93">
        <f>I93*82/F93</f>
        <v>42.242424242424242</v>
      </c>
      <c r="Q93">
        <f>J93*82/F93</f>
        <v>47.212121212121211</v>
      </c>
      <c r="R93">
        <f>K93*82/F93</f>
        <v>9.9393939393939394</v>
      </c>
      <c r="S93">
        <f>L93*82/F93</f>
        <v>0</v>
      </c>
      <c r="U93" s="10">
        <f>SUM(V93:X93)</f>
        <v>7.3150902170276497</v>
      </c>
      <c r="V93">
        <f>N93/MAX(N:N)*OFF_R</f>
        <v>2.7760416666666665</v>
      </c>
      <c r="W93">
        <f>O93/MAX(O:O)*PUN_R</f>
        <v>0.10169491525423729</v>
      </c>
      <c r="X93">
        <f>SUM(Z93:AC93)</f>
        <v>4.4373536351067457</v>
      </c>
      <c r="Y93">
        <f>X93/DEF_R*10</f>
        <v>7.3955893918445756</v>
      </c>
      <c r="Z93">
        <f>(0.7*(HIT_F*DEF_R))+(P93/(MAX(P:P))*(0.3*(HIT_F*DEF_R)))</f>
        <v>1.1108047690014902</v>
      </c>
      <c r="AA93">
        <f>(0.7*(BkS_F*DEF_R))+(Q93/(MAX(Q:Q))*(0.3*(BkS_F*DEF_R)))</f>
        <v>0.76110624315443576</v>
      </c>
      <c r="AB93">
        <f>(0.7*(TkA_F*DEF_R))+(R93/(MAX(R:R))*(0.3*(TkA_F*DEF_R)))</f>
        <v>1.4314426229508195</v>
      </c>
      <c r="AC93">
        <f>(0.7*(SH_F*DEF_R))+(S93/(MAX(S:S))*(0.3*(SH_F*DEF_R)))</f>
        <v>1.1339999999999999</v>
      </c>
    </row>
    <row r="94" spans="1:29" x14ac:dyDescent="0.25">
      <c r="A94" s="9">
        <v>92</v>
      </c>
      <c r="B94" s="67" t="s">
        <v>47</v>
      </c>
      <c r="C94" s="40" t="s">
        <v>37</v>
      </c>
      <c r="D94" s="40" t="s">
        <v>273</v>
      </c>
      <c r="E94" s="40" t="s">
        <v>3</v>
      </c>
      <c r="F94" s="41">
        <v>70</v>
      </c>
      <c r="G94" s="41">
        <v>20</v>
      </c>
      <c r="H94" s="41">
        <v>31</v>
      </c>
      <c r="I94" s="41">
        <v>140</v>
      </c>
      <c r="J94" s="41">
        <v>30</v>
      </c>
      <c r="K94" s="41">
        <v>33</v>
      </c>
      <c r="L94" s="41">
        <v>719</v>
      </c>
      <c r="M94" s="52">
        <v>913</v>
      </c>
      <c r="N94">
        <f>G94*82/F94</f>
        <v>23.428571428571427</v>
      </c>
      <c r="O94">
        <f>H94*82/F94</f>
        <v>36.314285714285717</v>
      </c>
      <c r="P94">
        <f>I94*82/F94</f>
        <v>164</v>
      </c>
      <c r="Q94">
        <f>J94*82/F94</f>
        <v>35.142857142857146</v>
      </c>
      <c r="R94">
        <f>K94*82/F94</f>
        <v>38.657142857142858</v>
      </c>
      <c r="S94">
        <f>L94*82/F94</f>
        <v>842.25714285714287</v>
      </c>
      <c r="U94" s="10">
        <f>SUM(V94:X94)</f>
        <v>7.2902804070564269</v>
      </c>
      <c r="V94">
        <f>N94/MAX(N:N)*OFF_R</f>
        <v>2.3794642857142856</v>
      </c>
      <c r="W94">
        <f>O94/MAX(O:O)*PUN_R</f>
        <v>0.16513317191283294</v>
      </c>
      <c r="X94">
        <f>SUM(Z94:AC94)</f>
        <v>4.7456829494293089</v>
      </c>
      <c r="Y94">
        <f>X94/DEF_R*10</f>
        <v>7.9094715823821815</v>
      </c>
      <c r="Z94">
        <f>(0.7*(HIT_F*DEF_R))+(P94/(MAX(P:P))*(0.3*(HIT_F*DEF_R)))</f>
        <v>1.2860655737704916</v>
      </c>
      <c r="AA94">
        <f>(0.7*(BkS_F*DEF_R))+(Q94/(MAX(Q:Q))*(0.3*(BkS_F*DEF_R)))</f>
        <v>0.72759036144578304</v>
      </c>
      <c r="AB94">
        <f>(0.7*(TkA_F*DEF_R))+(R94/(MAX(R:R))*(0.3*(TkA_F*DEF_R)))</f>
        <v>1.562739344262295</v>
      </c>
      <c r="AC94">
        <f>(0.7*(SH_F*DEF_R))+(S94/(MAX(S:S))*(0.3*(SH_F*DEF_R)))</f>
        <v>1.1692876699507389</v>
      </c>
    </row>
    <row r="95" spans="1:29" x14ac:dyDescent="0.25">
      <c r="A95" s="9">
        <v>93</v>
      </c>
      <c r="B95" s="67" t="s">
        <v>831</v>
      </c>
      <c r="C95" s="40" t="s">
        <v>451</v>
      </c>
      <c r="D95" s="40" t="s">
        <v>273</v>
      </c>
      <c r="E95" s="40" t="s">
        <v>3</v>
      </c>
      <c r="F95" s="41">
        <v>22</v>
      </c>
      <c r="G95" s="41">
        <v>4</v>
      </c>
      <c r="H95" s="41">
        <v>59</v>
      </c>
      <c r="I95" s="41">
        <v>78</v>
      </c>
      <c r="J95" s="41">
        <v>8</v>
      </c>
      <c r="K95" s="41">
        <v>2</v>
      </c>
      <c r="L95" s="41">
        <v>5</v>
      </c>
      <c r="M95" s="52">
        <v>162</v>
      </c>
      <c r="N95">
        <f>G95*82/F95</f>
        <v>14.909090909090908</v>
      </c>
      <c r="O95">
        <f>H95*82/F95</f>
        <v>219.90909090909091</v>
      </c>
      <c r="P95">
        <f>I95*82/F95</f>
        <v>290.72727272727275</v>
      </c>
      <c r="Q95">
        <f>J95*82/F95</f>
        <v>29.818181818181817</v>
      </c>
      <c r="R95">
        <f>K95*82/F95</f>
        <v>7.4545454545454541</v>
      </c>
      <c r="S95">
        <f>L95*82/F95</f>
        <v>18.636363636363637</v>
      </c>
      <c r="U95" s="10">
        <f>SUM(V95:X95)</f>
        <v>7.2503511358605692</v>
      </c>
      <c r="V95">
        <f>N95/MAX(N:N)*OFF_R</f>
        <v>1.5142045454545454</v>
      </c>
      <c r="W95">
        <f>O95/MAX(O:O)*PUN_R</f>
        <v>1</v>
      </c>
      <c r="X95">
        <f>SUM(Z95:AC95)</f>
        <v>4.7361465904060243</v>
      </c>
      <c r="Y95">
        <f>X95/DEF_R*10</f>
        <v>7.8935776506767077</v>
      </c>
      <c r="Z95">
        <f>(0.7*(HIT_F*DEF_R))+(P95/(MAX(P:P))*(0.3*(HIT_F*DEF_R)))</f>
        <v>1.4684798807749626</v>
      </c>
      <c r="AA95">
        <f>(0.7*(BkS_F*DEF_R))+(Q95/(MAX(Q:Q))*(0.3*(BkS_F*DEF_R)))</f>
        <v>0.7128039430449068</v>
      </c>
      <c r="AB95">
        <f>(0.7*(TkA_F*DEF_R))+(R95/(MAX(R:R))*(0.3*(TkA_F*DEF_R)))</f>
        <v>1.4200819672131146</v>
      </c>
      <c r="AC95">
        <f>(0.7*(SH_F*DEF_R))+(S95/(MAX(S:S))*(0.3*(SH_F*DEF_R)))</f>
        <v>1.1347807993730405</v>
      </c>
    </row>
    <row r="96" spans="1:29" x14ac:dyDescent="0.25">
      <c r="A96" s="9">
        <v>94</v>
      </c>
      <c r="B96" s="68" t="s">
        <v>69</v>
      </c>
      <c r="C96" s="42" t="s">
        <v>33</v>
      </c>
      <c r="D96" s="42" t="s">
        <v>273</v>
      </c>
      <c r="E96" s="42" t="s">
        <v>3</v>
      </c>
      <c r="F96" s="43">
        <v>63</v>
      </c>
      <c r="G96" s="43">
        <v>19</v>
      </c>
      <c r="H96" s="43">
        <v>28</v>
      </c>
      <c r="I96" s="43">
        <v>46</v>
      </c>
      <c r="J96" s="43">
        <v>19</v>
      </c>
      <c r="K96" s="43">
        <v>11</v>
      </c>
      <c r="L96" s="43">
        <v>61</v>
      </c>
      <c r="M96" s="53">
        <v>942</v>
      </c>
      <c r="N96">
        <f>G96*82/F96</f>
        <v>24.730158730158731</v>
      </c>
      <c r="O96">
        <f>H96*82/F96</f>
        <v>36.444444444444443</v>
      </c>
      <c r="P96">
        <f>I96*82/F96</f>
        <v>59.873015873015873</v>
      </c>
      <c r="Q96">
        <f>J96*82/F96</f>
        <v>24.730158730158731</v>
      </c>
      <c r="R96">
        <f>K96*82/F96</f>
        <v>14.317460317460318</v>
      </c>
      <c r="S96">
        <f>L96*82/F96</f>
        <v>79.396825396825392</v>
      </c>
      <c r="U96" s="10">
        <f>SUM(V96:X96)</f>
        <v>7.1010246312925451</v>
      </c>
      <c r="V96">
        <f>N96/MAX(N:N)*OFF_R</f>
        <v>2.511656746031746</v>
      </c>
      <c r="W96">
        <f>O96/MAX(O:O)*PUN_R</f>
        <v>0.16572504708097927</v>
      </c>
      <c r="X96">
        <f>SUM(Z96:AC96)</f>
        <v>4.4236428381798198</v>
      </c>
      <c r="Y96">
        <f>X96/DEF_R*10</f>
        <v>7.3727380636330331</v>
      </c>
      <c r="Z96">
        <f>(0.7*(HIT_F*DEF_R))+(P96/(MAX(P:P))*(0.3*(HIT_F*DEF_R)))</f>
        <v>1.136182669789227</v>
      </c>
      <c r="AA96">
        <f>(0.7*(BkS_F*DEF_R))+(Q96/(MAX(Q:Q))*(0.3*(BkS_F*DEF_R)))</f>
        <v>0.69867469879518063</v>
      </c>
      <c r="AB96">
        <f>(0.7*(TkA_F*DEF_R))+(R96/(MAX(R:R))*(0.3*(TkA_F*DEF_R)))</f>
        <v>1.4514590163934424</v>
      </c>
      <c r="AC96">
        <f>(0.7*(SH_F*DEF_R))+(S96/(MAX(S:S))*(0.3*(SH_F*DEF_R)))</f>
        <v>1.1373264532019702</v>
      </c>
    </row>
    <row r="97" spans="1:29" x14ac:dyDescent="0.25">
      <c r="A97" s="9">
        <v>95</v>
      </c>
      <c r="B97" s="68" t="s">
        <v>732</v>
      </c>
      <c r="C97" s="42" t="s">
        <v>451</v>
      </c>
      <c r="D97" s="42" t="s">
        <v>273</v>
      </c>
      <c r="E97" s="42" t="s">
        <v>3</v>
      </c>
      <c r="F97" s="43">
        <v>36</v>
      </c>
      <c r="G97" s="43">
        <v>9</v>
      </c>
      <c r="H97" s="43">
        <v>10</v>
      </c>
      <c r="I97" s="43">
        <v>48</v>
      </c>
      <c r="J97" s="43">
        <v>41</v>
      </c>
      <c r="K97" s="43">
        <v>8</v>
      </c>
      <c r="L97" s="43">
        <v>2174</v>
      </c>
      <c r="M97" s="53">
        <v>457</v>
      </c>
      <c r="N97">
        <f>G97*82/F97</f>
        <v>20.5</v>
      </c>
      <c r="O97">
        <f>H97*82/F97</f>
        <v>22.777777777777779</v>
      </c>
      <c r="P97">
        <f>I97*82/F97</f>
        <v>109.33333333333333</v>
      </c>
      <c r="Q97">
        <f>J97*82/F97</f>
        <v>93.388888888888886</v>
      </c>
      <c r="R97">
        <f>K97*82/F97</f>
        <v>18.222222222222221</v>
      </c>
      <c r="S97">
        <f>L97*82/F97</f>
        <v>4951.8888888888887</v>
      </c>
      <c r="U97" s="10">
        <f>SUM(V97:X97)</f>
        <v>7.093102347378883</v>
      </c>
      <c r="V97">
        <f>N97/MAX(N:N)*OFF_R</f>
        <v>2.08203125</v>
      </c>
      <c r="W97">
        <f>O97/MAX(O:O)*PUN_R</f>
        <v>0.10357815442561205</v>
      </c>
      <c r="X97">
        <f>SUM(Z97:AC97)</f>
        <v>4.9074929429532705</v>
      </c>
      <c r="Y97">
        <f>X97/DEF_R*10</f>
        <v>8.1791549049221182</v>
      </c>
      <c r="Z97">
        <f>(0.7*(HIT_F*DEF_R))+(P97/(MAX(P:P))*(0.3*(HIT_F*DEF_R)))</f>
        <v>1.2073770491803277</v>
      </c>
      <c r="AA97">
        <f>(0.7*(BkS_F*DEF_R))+(Q97/(MAX(Q:Q))*(0.3*(BkS_F*DEF_R)))</f>
        <v>0.88933734939759024</v>
      </c>
      <c r="AB97">
        <f>(0.7*(TkA_F*DEF_R))+(R97/(MAX(R:R))*(0.3*(TkA_F*DEF_R)))</f>
        <v>1.469311475409836</v>
      </c>
      <c r="AC97">
        <f>(0.7*(SH_F*DEF_R))+(S97/(MAX(S:S))*(0.3*(SH_F*DEF_R)))</f>
        <v>1.341467068965517</v>
      </c>
    </row>
    <row r="98" spans="1:29" x14ac:dyDescent="0.25">
      <c r="A98" s="9">
        <v>96</v>
      </c>
      <c r="B98" s="67" t="s">
        <v>385</v>
      </c>
      <c r="C98" s="40" t="s">
        <v>31</v>
      </c>
      <c r="D98" s="40" t="s">
        <v>273</v>
      </c>
      <c r="E98" s="40" t="s">
        <v>3</v>
      </c>
      <c r="F98" s="41">
        <v>77</v>
      </c>
      <c r="G98" s="41">
        <v>24</v>
      </c>
      <c r="H98" s="41">
        <v>4</v>
      </c>
      <c r="I98" s="41">
        <v>32</v>
      </c>
      <c r="J98" s="41">
        <v>21</v>
      </c>
      <c r="K98" s="41">
        <v>25</v>
      </c>
      <c r="L98" s="41">
        <v>21</v>
      </c>
      <c r="M98" s="52">
        <v>750</v>
      </c>
      <c r="N98">
        <f>G98*82/F98</f>
        <v>25.558441558441558</v>
      </c>
      <c r="O98">
        <f>H98*82/F98</f>
        <v>4.2597402597402594</v>
      </c>
      <c r="P98">
        <f>I98*82/F98</f>
        <v>34.077922077922075</v>
      </c>
      <c r="Q98">
        <f>J98*82/F98</f>
        <v>22.363636363636363</v>
      </c>
      <c r="R98">
        <f>K98*82/F98</f>
        <v>26.623376623376622</v>
      </c>
      <c r="S98">
        <f>L98*82/F98</f>
        <v>22.363636363636363</v>
      </c>
      <c r="U98" s="10">
        <f>SUM(V98:X98)</f>
        <v>7.0489634955918907</v>
      </c>
      <c r="V98">
        <f>N98/MAX(N:N)*OFF_R</f>
        <v>2.595779220779221</v>
      </c>
      <c r="W98">
        <f>O98/MAX(O:O)*PUN_R</f>
        <v>1.9370460048426148E-2</v>
      </c>
      <c r="X98">
        <f>SUM(Z98:AC98)</f>
        <v>4.4338138147642434</v>
      </c>
      <c r="Y98">
        <f>X98/DEF_R*10</f>
        <v>7.3896896912737384</v>
      </c>
      <c r="Z98">
        <f>(0.7*(HIT_F*DEF_R))+(P98/(MAX(P:P))*(0.3*(HIT_F*DEF_R)))</f>
        <v>1.0990525867575045</v>
      </c>
      <c r="AA98">
        <f>(0.7*(BkS_F*DEF_R))+(Q98/(MAX(Q:Q))*(0.3*(BkS_F*DEF_R)))</f>
        <v>0.6921029572836801</v>
      </c>
      <c r="AB98">
        <f>(0.7*(TkA_F*DEF_R))+(R98/(MAX(R:R))*(0.3*(TkA_F*DEF_R)))</f>
        <v>1.5077213114754098</v>
      </c>
      <c r="AC98">
        <f>(0.7*(SH_F*DEF_R))+(S98/(MAX(S:S))*(0.3*(SH_F*DEF_R)))</f>
        <v>1.1349369592476488</v>
      </c>
    </row>
    <row r="99" spans="1:29" x14ac:dyDescent="0.25">
      <c r="A99" s="9">
        <v>97</v>
      </c>
      <c r="B99" s="67" t="s">
        <v>636</v>
      </c>
      <c r="C99" s="40" t="s">
        <v>451</v>
      </c>
      <c r="D99" s="40" t="s">
        <v>273</v>
      </c>
      <c r="E99" s="40" t="s">
        <v>3</v>
      </c>
      <c r="F99" s="41">
        <v>82</v>
      </c>
      <c r="G99" s="41">
        <v>16</v>
      </c>
      <c r="H99" s="41">
        <v>76</v>
      </c>
      <c r="I99" s="41">
        <v>125</v>
      </c>
      <c r="J99" s="41">
        <v>68</v>
      </c>
      <c r="K99" s="41">
        <v>35</v>
      </c>
      <c r="L99" s="41">
        <v>7087</v>
      </c>
      <c r="M99" s="52">
        <v>903</v>
      </c>
      <c r="N99">
        <f>G99*82/F99</f>
        <v>16</v>
      </c>
      <c r="O99">
        <f>H99*82/F99</f>
        <v>76</v>
      </c>
      <c r="P99">
        <f>I99*82/F99</f>
        <v>125</v>
      </c>
      <c r="Q99">
        <f>J99*82/F99</f>
        <v>68</v>
      </c>
      <c r="R99">
        <f>K99*82/F99</f>
        <v>35</v>
      </c>
      <c r="S99">
        <f>L99*82/F99</f>
        <v>7087</v>
      </c>
      <c r="U99" s="10">
        <f>SUM(V99:X99)</f>
        <v>6.9962986198488419</v>
      </c>
      <c r="V99">
        <f>N99/MAX(N:N)*OFF_R</f>
        <v>1.625</v>
      </c>
      <c r="W99">
        <f>O99/MAX(O:O)*PUN_R</f>
        <v>0.34559735427862753</v>
      </c>
      <c r="X99">
        <f>SUM(Z99:AC99)</f>
        <v>5.0257012655702145</v>
      </c>
      <c r="Y99">
        <f>X99/DEF_R*10</f>
        <v>8.376168775950358</v>
      </c>
      <c r="Z99">
        <f>(0.7*(HIT_F*DEF_R))+(P99/(MAX(P:P))*(0.3*(HIT_F*DEF_R)))</f>
        <v>1.2299280287884844</v>
      </c>
      <c r="AA99">
        <f>(0.7*(BkS_F*DEF_R))+(Q99/(MAX(Q:Q))*(0.3*(BkS_F*DEF_R)))</f>
        <v>0.81883338230972658</v>
      </c>
      <c r="AB99">
        <f>(0.7*(TkA_F*DEF_R))+(R99/(MAX(R:R))*(0.3*(TkA_F*DEF_R)))</f>
        <v>1.5460189924030387</v>
      </c>
      <c r="AC99">
        <f>(0.7*(SH_F*DEF_R))+(S99/(MAX(S:S))*(0.3*(SH_F*DEF_R)))</f>
        <v>1.4309208620689655</v>
      </c>
    </row>
    <row r="100" spans="1:29" x14ac:dyDescent="0.25">
      <c r="A100" s="9">
        <v>98</v>
      </c>
      <c r="B100" s="67" t="s">
        <v>745</v>
      </c>
      <c r="C100" s="40" t="s">
        <v>451</v>
      </c>
      <c r="D100" s="40" t="s">
        <v>273</v>
      </c>
      <c r="E100" s="40" t="s">
        <v>3</v>
      </c>
      <c r="F100" s="41">
        <v>34</v>
      </c>
      <c r="G100" s="41">
        <v>8</v>
      </c>
      <c r="H100" s="41">
        <v>20</v>
      </c>
      <c r="I100" s="41">
        <v>45</v>
      </c>
      <c r="J100" s="41">
        <v>10</v>
      </c>
      <c r="K100" s="41">
        <v>12</v>
      </c>
      <c r="L100" s="41">
        <v>712</v>
      </c>
      <c r="M100" s="52">
        <v>321</v>
      </c>
      <c r="N100">
        <f>G100*82/F100</f>
        <v>19.294117647058822</v>
      </c>
      <c r="O100">
        <f>H100*82/F100</f>
        <v>48.235294117647058</v>
      </c>
      <c r="P100">
        <f>I100*82/F100</f>
        <v>108.52941176470588</v>
      </c>
      <c r="Q100">
        <f>J100*82/F100</f>
        <v>24.117647058823529</v>
      </c>
      <c r="R100">
        <f>K100*82/F100</f>
        <v>28.941176470588236</v>
      </c>
      <c r="S100">
        <f>L100*82/F100</f>
        <v>1717.1764705882354</v>
      </c>
      <c r="U100" s="10">
        <f>SUM(V100:X100)</f>
        <v>6.8063564385355377</v>
      </c>
      <c r="V100">
        <f>N100/MAX(N:N)*OFF_R</f>
        <v>1.9595588235294117</v>
      </c>
      <c r="W100">
        <f>O100/MAX(O:O)*PUN_R</f>
        <v>0.2193419740777667</v>
      </c>
      <c r="X100">
        <f>SUM(Z100:AC100)</f>
        <v>4.6274556409283587</v>
      </c>
      <c r="Y100">
        <f>X100/DEF_R*10</f>
        <v>7.7124260682139312</v>
      </c>
      <c r="Z100">
        <f>(0.7*(HIT_F*DEF_R))+(P100/(MAX(P:P))*(0.3*(HIT_F*DEF_R)))</f>
        <v>1.2062198649951783</v>
      </c>
      <c r="AA100">
        <f>(0.7*(BkS_F*DEF_R))+(Q100/(MAX(Q:Q))*(0.3*(BkS_F*DEF_R)))</f>
        <v>0.69697377746279221</v>
      </c>
      <c r="AB100">
        <f>(0.7*(TkA_F*DEF_R))+(R100/(MAX(R:R))*(0.3*(TkA_F*DEF_R)))</f>
        <v>1.518318225650916</v>
      </c>
      <c r="AC100">
        <f>(0.7*(SH_F*DEF_R))+(S100/(MAX(S:S))*(0.3*(SH_F*DEF_R)))</f>
        <v>1.2059437728194724</v>
      </c>
    </row>
    <row r="101" spans="1:29" x14ac:dyDescent="0.25">
      <c r="A101" s="9">
        <v>99</v>
      </c>
      <c r="B101" s="67" t="s">
        <v>299</v>
      </c>
      <c r="C101" s="40" t="s">
        <v>37</v>
      </c>
      <c r="D101" s="40" t="s">
        <v>273</v>
      </c>
      <c r="E101" s="40" t="s">
        <v>3</v>
      </c>
      <c r="F101" s="41">
        <v>71</v>
      </c>
      <c r="G101" s="41">
        <v>18</v>
      </c>
      <c r="H101" s="41">
        <v>27</v>
      </c>
      <c r="I101" s="41">
        <v>124</v>
      </c>
      <c r="J101" s="41">
        <v>19</v>
      </c>
      <c r="K101" s="41">
        <v>12</v>
      </c>
      <c r="L101" s="41">
        <v>47</v>
      </c>
      <c r="M101" s="52">
        <v>935</v>
      </c>
      <c r="N101">
        <f>G101*82/F101</f>
        <v>20.788732394366196</v>
      </c>
      <c r="O101">
        <f>H101*82/F101</f>
        <v>31.183098591549296</v>
      </c>
      <c r="P101">
        <f>I101*82/F101</f>
        <v>143.21126760563379</v>
      </c>
      <c r="Q101">
        <f>J101*82/F101</f>
        <v>21.943661971830984</v>
      </c>
      <c r="R101">
        <f>K101*82/F101</f>
        <v>13.859154929577464</v>
      </c>
      <c r="S101">
        <f>L101*82/F101</f>
        <v>54.281690140845072</v>
      </c>
      <c r="U101" s="10">
        <f>SUM(V101:X101)</f>
        <v>6.7858719322607364</v>
      </c>
      <c r="V101">
        <f>N101/MAX(N:N)*OFF_R</f>
        <v>2.111355633802817</v>
      </c>
      <c r="W101">
        <f>O101/MAX(O:O)*PUN_R</f>
        <v>0.14179995225590833</v>
      </c>
      <c r="X101">
        <f>SUM(Z101:AC101)</f>
        <v>4.5327163462020108</v>
      </c>
      <c r="Y101">
        <f>X101/DEF_R*10</f>
        <v>7.5545272436700186</v>
      </c>
      <c r="Z101">
        <f>(0.7*(HIT_F*DEF_R))+(P101/(MAX(P:P))*(0.3*(HIT_F*DEF_R)))</f>
        <v>1.2561417686446545</v>
      </c>
      <c r="AA101">
        <f>(0.7*(BkS_F*DEF_R))+(Q101/(MAX(Q:Q))*(0.3*(BkS_F*DEF_R)))</f>
        <v>0.69093670456473766</v>
      </c>
      <c r="AB101">
        <f>(0.7*(TkA_F*DEF_R))+(R101/(MAX(R:R))*(0.3*(TkA_F*DEF_R)))</f>
        <v>1.4493636573539597</v>
      </c>
      <c r="AC101">
        <f>(0.7*(SH_F*DEF_R))+(S101/(MAX(S:S))*(0.3*(SH_F*DEF_R)))</f>
        <v>1.1362742156386594</v>
      </c>
    </row>
    <row r="102" spans="1:29" x14ac:dyDescent="0.25">
      <c r="A102" s="9">
        <v>100</v>
      </c>
      <c r="B102" s="68" t="s">
        <v>703</v>
      </c>
      <c r="C102" s="42" t="s">
        <v>451</v>
      </c>
      <c r="D102" s="42" t="s">
        <v>273</v>
      </c>
      <c r="E102" s="42" t="s">
        <v>3</v>
      </c>
      <c r="F102" s="43">
        <v>51</v>
      </c>
      <c r="G102" s="43">
        <v>11</v>
      </c>
      <c r="H102" s="43">
        <v>19</v>
      </c>
      <c r="I102" s="43">
        <v>88</v>
      </c>
      <c r="J102" s="43">
        <v>21</v>
      </c>
      <c r="K102" s="43">
        <v>9</v>
      </c>
      <c r="L102" s="43">
        <v>3966</v>
      </c>
      <c r="M102" s="53">
        <v>601</v>
      </c>
      <c r="N102">
        <f>G102*82/F102</f>
        <v>17.686274509803923</v>
      </c>
      <c r="O102">
        <f>H102*82/F102</f>
        <v>30.549019607843139</v>
      </c>
      <c r="P102">
        <f>I102*82/F102</f>
        <v>141.49019607843138</v>
      </c>
      <c r="Q102">
        <f>J102*82/F102</f>
        <v>33.764705882352942</v>
      </c>
      <c r="R102">
        <f>K102*82/F102</f>
        <v>14.470588235294118</v>
      </c>
      <c r="S102">
        <f>L102*82/F102</f>
        <v>6376.7058823529414</v>
      </c>
      <c r="U102" s="10">
        <f>SUM(V102:X102)</f>
        <v>6.7659276441738339</v>
      </c>
      <c r="V102">
        <f>N102/MAX(N:N)*OFF_R</f>
        <v>1.7962622549019609</v>
      </c>
      <c r="W102">
        <f>O102/MAX(O:O)*PUN_R</f>
        <v>0.13891658358258557</v>
      </c>
      <c r="X102">
        <f>SUM(Z102:AC102)</f>
        <v>4.8307488056892876</v>
      </c>
      <c r="Y102">
        <f>X102/DEF_R*10</f>
        <v>8.0512480094821459</v>
      </c>
      <c r="Z102">
        <f>(0.7*(HIT_F*DEF_R))+(P102/(MAX(P:P))*(0.3*(HIT_F*DEF_R)))</f>
        <v>1.2536644165863065</v>
      </c>
      <c r="AA102">
        <f>(0.7*(BkS_F*DEF_R))+(Q102/(MAX(Q:Q))*(0.3*(BkS_F*DEF_R)))</f>
        <v>0.72376328844790916</v>
      </c>
      <c r="AB102">
        <f>(0.7*(TkA_F*DEF_R))+(R102/(MAX(R:R))*(0.3*(TkA_F*DEF_R)))</f>
        <v>1.4521591128254578</v>
      </c>
      <c r="AC102">
        <f>(0.7*(SH_F*DEF_R))+(S102/(MAX(S:S))*(0.3*(SH_F*DEF_R)))</f>
        <v>1.4011619878296144</v>
      </c>
    </row>
    <row r="103" spans="1:29" x14ac:dyDescent="0.25">
      <c r="A103" s="9">
        <v>101</v>
      </c>
      <c r="B103" s="68" t="s">
        <v>687</v>
      </c>
      <c r="C103" s="42" t="s">
        <v>451</v>
      </c>
      <c r="D103" s="42" t="s">
        <v>273</v>
      </c>
      <c r="E103" s="42" t="s">
        <v>3</v>
      </c>
      <c r="F103" s="43">
        <v>50</v>
      </c>
      <c r="G103" s="43">
        <v>12</v>
      </c>
      <c r="H103" s="43">
        <v>8</v>
      </c>
      <c r="I103" s="43">
        <v>79</v>
      </c>
      <c r="J103" s="43">
        <v>19</v>
      </c>
      <c r="K103" s="43">
        <v>17</v>
      </c>
      <c r="L103" s="43">
        <v>810</v>
      </c>
      <c r="M103" s="53">
        <v>569</v>
      </c>
      <c r="N103">
        <f>G103*82/F103</f>
        <v>19.68</v>
      </c>
      <c r="O103">
        <f>H103*82/F103</f>
        <v>13.12</v>
      </c>
      <c r="P103">
        <f>I103*82/F103</f>
        <v>129.56</v>
      </c>
      <c r="Q103">
        <f>J103*82/F103</f>
        <v>31.16</v>
      </c>
      <c r="R103">
        <f>K103*82/F103</f>
        <v>27.88</v>
      </c>
      <c r="S103">
        <f>L103*82/F103</f>
        <v>1328.4</v>
      </c>
      <c r="U103" s="10">
        <f>SUM(V103:X103)</f>
        <v>6.7145548773971626</v>
      </c>
      <c r="V103">
        <f>N103/MAX(N:N)*OFF_R</f>
        <v>1.99875</v>
      </c>
      <c r="W103">
        <f>O103/MAX(O:O)*PUN_R</f>
        <v>5.9661016949152539E-2</v>
      </c>
      <c r="X103">
        <f>SUM(Z103:AC103)</f>
        <v>4.6561438604480099</v>
      </c>
      <c r="Y103">
        <f>X103/DEF_R*10</f>
        <v>7.7602397674133492</v>
      </c>
      <c r="Z103">
        <f>(0.7*(HIT_F*DEF_R))+(P103/(MAX(P:P))*(0.3*(HIT_F*DEF_R)))</f>
        <v>1.2364918032786885</v>
      </c>
      <c r="AA103">
        <f>(0.7*(BkS_F*DEF_R))+(Q103/(MAX(Q:Q))*(0.3*(BkS_F*DEF_R)))</f>
        <v>0.71653012048192766</v>
      </c>
      <c r="AB103">
        <f>(0.7*(TkA_F*DEF_R))+(R103/(MAX(R:R))*(0.3*(TkA_F*DEF_R)))</f>
        <v>1.5134665573770492</v>
      </c>
      <c r="AC103">
        <f>(0.7*(SH_F*DEF_R))+(S103/(MAX(S:S))*(0.3*(SH_F*DEF_R)))</f>
        <v>1.1896553793103448</v>
      </c>
    </row>
    <row r="104" spans="1:29" x14ac:dyDescent="0.25">
      <c r="A104" s="9">
        <v>102</v>
      </c>
      <c r="B104" s="67" t="s">
        <v>811</v>
      </c>
      <c r="C104" s="40" t="s">
        <v>451</v>
      </c>
      <c r="D104" s="40" t="s">
        <v>273</v>
      </c>
      <c r="E104" s="40" t="s">
        <v>3</v>
      </c>
      <c r="F104" s="41">
        <v>21</v>
      </c>
      <c r="G104" s="41">
        <v>5</v>
      </c>
      <c r="H104" s="41">
        <v>2</v>
      </c>
      <c r="I104" s="41">
        <v>39</v>
      </c>
      <c r="J104" s="41">
        <v>17</v>
      </c>
      <c r="K104" s="41">
        <v>3</v>
      </c>
      <c r="L104" s="41">
        <v>0</v>
      </c>
      <c r="M104" s="52">
        <v>183</v>
      </c>
      <c r="N104">
        <f>G104*82/F104</f>
        <v>19.523809523809526</v>
      </c>
      <c r="O104">
        <f>H104*82/F104</f>
        <v>7.8095238095238093</v>
      </c>
      <c r="P104">
        <f>I104*82/F104</f>
        <v>152.28571428571428</v>
      </c>
      <c r="Q104">
        <f>J104*82/F104</f>
        <v>66.38095238095238</v>
      </c>
      <c r="R104">
        <f>K104*82/F104</f>
        <v>11.714285714285714</v>
      </c>
      <c r="S104">
        <f>L104*82/F104</f>
        <v>0</v>
      </c>
      <c r="U104" s="10">
        <f>SUM(V104:X104)</f>
        <v>6.6754978883700549</v>
      </c>
      <c r="V104">
        <f>N104/MAX(N:N)*OFF_R</f>
        <v>1.9828869047619049</v>
      </c>
      <c r="W104">
        <f>O104/MAX(O:O)*PUN_R</f>
        <v>3.5512510088781278E-2</v>
      </c>
      <c r="X104">
        <f>SUM(Z104:AC104)</f>
        <v>4.657098473519369</v>
      </c>
      <c r="Y104">
        <f>X104/DEF_R*10</f>
        <v>7.7618307891989478</v>
      </c>
      <c r="Z104">
        <f>(0.7*(HIT_F*DEF_R))+(P104/(MAX(P:P))*(0.3*(HIT_F*DEF_R)))</f>
        <v>1.2692037470725994</v>
      </c>
      <c r="AA104">
        <f>(0.7*(BkS_F*DEF_R))+(Q104/(MAX(Q:Q))*(0.3*(BkS_F*DEF_R)))</f>
        <v>0.81433734939759028</v>
      </c>
      <c r="AB104">
        <f>(0.7*(TkA_F*DEF_R))+(R104/(MAX(R:R))*(0.3*(TkA_F*DEF_R)))</f>
        <v>1.4395573770491803</v>
      </c>
      <c r="AC104">
        <f>(0.7*(SH_F*DEF_R))+(S104/(MAX(S:S))*(0.3*(SH_F*DEF_R)))</f>
        <v>1.1339999999999999</v>
      </c>
    </row>
    <row r="105" spans="1:29" x14ac:dyDescent="0.25">
      <c r="A105" s="9">
        <v>103</v>
      </c>
      <c r="B105" s="68" t="s">
        <v>747</v>
      </c>
      <c r="C105" s="42" t="s">
        <v>451</v>
      </c>
      <c r="D105" s="42" t="s">
        <v>273</v>
      </c>
      <c r="E105" s="42" t="s">
        <v>3</v>
      </c>
      <c r="F105" s="43">
        <v>41</v>
      </c>
      <c r="G105" s="43">
        <v>8</v>
      </c>
      <c r="H105" s="43">
        <v>28</v>
      </c>
      <c r="I105" s="43">
        <v>95</v>
      </c>
      <c r="J105" s="43">
        <v>21</v>
      </c>
      <c r="K105" s="43">
        <v>17</v>
      </c>
      <c r="L105" s="43">
        <v>49</v>
      </c>
      <c r="M105" s="53">
        <v>522</v>
      </c>
      <c r="N105">
        <f>G105*82/F105</f>
        <v>16</v>
      </c>
      <c r="O105">
        <f>H105*82/F105</f>
        <v>56</v>
      </c>
      <c r="P105">
        <f>I105*82/F105</f>
        <v>190</v>
      </c>
      <c r="Q105">
        <f>J105*82/F105</f>
        <v>42</v>
      </c>
      <c r="R105">
        <f>K105*82/F105</f>
        <v>34</v>
      </c>
      <c r="S105">
        <f>L105*82/F105</f>
        <v>98</v>
      </c>
      <c r="U105" s="10">
        <f>SUM(V105:X105)</f>
        <v>6.6293265523103271</v>
      </c>
      <c r="V105">
        <f>N105/MAX(N:N)*OFF_R</f>
        <v>1.625</v>
      </c>
      <c r="W105">
        <f>O105/MAX(O:O)*PUN_R</f>
        <v>0.25465068210004133</v>
      </c>
      <c r="X105">
        <f>SUM(Z105:AC105)</f>
        <v>4.7496758702102859</v>
      </c>
      <c r="Y105">
        <f>X105/DEF_R*10</f>
        <v>7.9161264503504771</v>
      </c>
      <c r="Z105">
        <f>(0.7*(HIT_F*DEF_R))+(P105/(MAX(P:P))*(0.3*(HIT_F*DEF_R)))</f>
        <v>1.3234906037584964</v>
      </c>
      <c r="AA105">
        <f>(0.7*(BkS_F*DEF_R))+(Q105/(MAX(Q:Q))*(0.3*(BkS_F*DEF_R)))</f>
        <v>0.74663238319130165</v>
      </c>
      <c r="AB105">
        <f>(0.7*(TkA_F*DEF_R))+(R105/(MAX(R:R))*(0.3*(TkA_F*DEF_R)))</f>
        <v>1.5414470211915232</v>
      </c>
      <c r="AC105">
        <f>(0.7*(SH_F*DEF_R))+(S105/(MAX(S:S))*(0.3*(SH_F*DEF_R)))</f>
        <v>1.1381058620689655</v>
      </c>
    </row>
    <row r="106" spans="1:29" x14ac:dyDescent="0.25">
      <c r="A106" s="9">
        <v>104</v>
      </c>
      <c r="B106" s="67" t="s">
        <v>754</v>
      </c>
      <c r="C106" s="40" t="s">
        <v>451</v>
      </c>
      <c r="D106" s="40" t="s">
        <v>273</v>
      </c>
      <c r="E106" s="40" t="s">
        <v>3</v>
      </c>
      <c r="F106" s="41">
        <v>37</v>
      </c>
      <c r="G106" s="41">
        <v>8</v>
      </c>
      <c r="H106" s="41">
        <v>6</v>
      </c>
      <c r="I106" s="41">
        <v>87</v>
      </c>
      <c r="J106" s="41">
        <v>14</v>
      </c>
      <c r="K106" s="41">
        <v>13</v>
      </c>
      <c r="L106" s="41">
        <v>521</v>
      </c>
      <c r="M106" s="52">
        <v>373</v>
      </c>
      <c r="N106">
        <f>G106*82/F106</f>
        <v>17.72972972972973</v>
      </c>
      <c r="O106">
        <f>H106*82/F106</f>
        <v>13.297297297297296</v>
      </c>
      <c r="P106">
        <f>I106*82/F106</f>
        <v>192.81081081081081</v>
      </c>
      <c r="Q106">
        <f>J106*82/F106</f>
        <v>31.027027027027028</v>
      </c>
      <c r="R106">
        <f>K106*82/F106</f>
        <v>28.810810810810811</v>
      </c>
      <c r="S106">
        <f>L106*82/F106</f>
        <v>1154.6486486486488</v>
      </c>
      <c r="U106" s="10">
        <f>SUM(V106:X106)</f>
        <v>6.6049383296235824</v>
      </c>
      <c r="V106">
        <f>N106/MAX(N:N)*OFF_R</f>
        <v>1.8006756756756757</v>
      </c>
      <c r="W106">
        <f>O106/MAX(O:O)*PUN_R</f>
        <v>6.046724690792487E-2</v>
      </c>
      <c r="X106">
        <f>SUM(Z106:AC106)</f>
        <v>4.7437954070399817</v>
      </c>
      <c r="Y106">
        <f>X106/DEF_R*10</f>
        <v>7.9063256783999689</v>
      </c>
      <c r="Z106">
        <f>(0.7*(HIT_F*DEF_R))+(P106/(MAX(P:P))*(0.3*(HIT_F*DEF_R)))</f>
        <v>1.3275365529463889</v>
      </c>
      <c r="AA106">
        <f>(0.7*(BkS_F*DEF_R))+(Q106/(MAX(Q:Q))*(0.3*(BkS_F*DEF_R)))</f>
        <v>0.71616085965483545</v>
      </c>
      <c r="AB106">
        <f>(0.7*(TkA_F*DEF_R))+(R106/(MAX(R:R))*(0.3*(TkA_F*DEF_R)))</f>
        <v>1.5177221976074433</v>
      </c>
      <c r="AC106">
        <f>(0.7*(SH_F*DEF_R))+(S106/(MAX(S:S))*(0.3*(SH_F*DEF_R)))</f>
        <v>1.182375796831314</v>
      </c>
    </row>
    <row r="107" spans="1:29" x14ac:dyDescent="0.25">
      <c r="A107" s="9">
        <v>105</v>
      </c>
      <c r="B107" s="67" t="s">
        <v>763</v>
      </c>
      <c r="C107" s="40" t="s">
        <v>451</v>
      </c>
      <c r="D107" s="40" t="s">
        <v>273</v>
      </c>
      <c r="E107" s="40" t="s">
        <v>3</v>
      </c>
      <c r="F107" s="41">
        <v>34</v>
      </c>
      <c r="G107" s="41">
        <v>7</v>
      </c>
      <c r="H107" s="41">
        <v>6</v>
      </c>
      <c r="I107" s="41">
        <v>42</v>
      </c>
      <c r="J107" s="41">
        <v>11</v>
      </c>
      <c r="K107" s="41">
        <v>12</v>
      </c>
      <c r="L107" s="41">
        <v>2605</v>
      </c>
      <c r="M107" s="52">
        <v>439</v>
      </c>
      <c r="N107">
        <f>G107*82/F107</f>
        <v>16.882352941176471</v>
      </c>
      <c r="O107">
        <f>H107*82/F107</f>
        <v>14.470588235294118</v>
      </c>
      <c r="P107">
        <f>I107*82/F107</f>
        <v>101.29411764705883</v>
      </c>
      <c r="Q107">
        <f>J107*82/F107</f>
        <v>26.529411764705884</v>
      </c>
      <c r="R107">
        <f>K107*82/F107</f>
        <v>28.941176470588236</v>
      </c>
      <c r="S107">
        <f>L107*82/F107</f>
        <v>6282.6470588235297</v>
      </c>
      <c r="U107" s="10">
        <f>SUM(V107:X107)</f>
        <v>6.5954323984648884</v>
      </c>
      <c r="V107">
        <f>N107/MAX(N:N)*OFF_R</f>
        <v>1.7146139705882353</v>
      </c>
      <c r="W107">
        <f>O107/MAX(O:O)*PUN_R</f>
        <v>6.5802592223330014E-2</v>
      </c>
      <c r="X107">
        <f>SUM(Z107:AC107)</f>
        <v>4.8150158356533233</v>
      </c>
      <c r="Y107">
        <f>X107/DEF_R*10</f>
        <v>8.0250263927555388</v>
      </c>
      <c r="Z107">
        <f>(0.7*(HIT_F*DEF_R))+(P107/(MAX(P:P))*(0.3*(HIT_F*DEF_R)))</f>
        <v>1.195805207328833</v>
      </c>
      <c r="AA107">
        <f>(0.7*(BkS_F*DEF_R))+(Q107/(MAX(Q:Q))*(0.3*(BkS_F*DEF_R)))</f>
        <v>0.70367115520907142</v>
      </c>
      <c r="AB107">
        <f>(0.7*(TkA_F*DEF_R))+(R107/(MAX(R:R))*(0.3*(TkA_F*DEF_R)))</f>
        <v>1.518318225650916</v>
      </c>
      <c r="AC107">
        <f>(0.7*(SH_F*DEF_R))+(S107/(MAX(S:S))*(0.3*(SH_F*DEF_R)))</f>
        <v>1.3972212474645029</v>
      </c>
    </row>
    <row r="108" spans="1:29" x14ac:dyDescent="0.25">
      <c r="A108" s="9">
        <v>106</v>
      </c>
      <c r="B108" s="67" t="s">
        <v>675</v>
      </c>
      <c r="C108" s="40" t="s">
        <v>451</v>
      </c>
      <c r="D108" s="40" t="s">
        <v>273</v>
      </c>
      <c r="E108" s="40" t="s">
        <v>3</v>
      </c>
      <c r="F108" s="41">
        <v>57</v>
      </c>
      <c r="G108" s="41">
        <v>13</v>
      </c>
      <c r="H108" s="41">
        <v>18</v>
      </c>
      <c r="I108" s="41">
        <v>50</v>
      </c>
      <c r="J108" s="41">
        <v>19</v>
      </c>
      <c r="K108" s="41">
        <v>15</v>
      </c>
      <c r="L108" s="41">
        <v>135</v>
      </c>
      <c r="M108" s="52">
        <v>699</v>
      </c>
      <c r="N108">
        <f>G108*82/F108</f>
        <v>18.701754385964911</v>
      </c>
      <c r="O108">
        <f>H108*82/F108</f>
        <v>25.894736842105264</v>
      </c>
      <c r="P108">
        <f>I108*82/F108</f>
        <v>71.929824561403507</v>
      </c>
      <c r="Q108">
        <f>J108*82/F108</f>
        <v>27.333333333333332</v>
      </c>
      <c r="R108">
        <f>K108*82/F108</f>
        <v>21.578947368421051</v>
      </c>
      <c r="S108">
        <f>L108*82/F108</f>
        <v>194.21052631578948</v>
      </c>
      <c r="U108" s="10">
        <f>SUM(V108:X108)</f>
        <v>6.5033851612787448</v>
      </c>
      <c r="V108">
        <f>N108/MAX(N:N)*OFF_R</f>
        <v>1.8993969298245612</v>
      </c>
      <c r="W108">
        <f>O108/MAX(O:O)*PUN_R</f>
        <v>0.11775200713648529</v>
      </c>
      <c r="X108">
        <f>SUM(Z108:AC108)</f>
        <v>4.4862362243176976</v>
      </c>
      <c r="Y108">
        <f>X108/DEF_R*10</f>
        <v>7.4770603738628294</v>
      </c>
      <c r="Z108">
        <f>(0.7*(HIT_F*DEF_R))+(P108/(MAX(P:P))*(0.3*(HIT_F*DEF_R)))</f>
        <v>1.1535375323554786</v>
      </c>
      <c r="AA108">
        <f>(0.7*(BkS_F*DEF_R))+(Q108/(MAX(Q:Q))*(0.3*(BkS_F*DEF_R)))</f>
        <v>0.70590361445783123</v>
      </c>
      <c r="AB108">
        <f>(0.7*(TkA_F*DEF_R))+(R108/(MAX(R:R))*(0.3*(TkA_F*DEF_R)))</f>
        <v>1.4846583261432267</v>
      </c>
      <c r="AC108">
        <f>(0.7*(SH_F*DEF_R))+(S108/(MAX(S:S))*(0.3*(SH_F*DEF_R)))</f>
        <v>1.1421367513611613</v>
      </c>
    </row>
    <row r="109" spans="1:29" x14ac:dyDescent="0.25">
      <c r="A109" s="9">
        <v>107</v>
      </c>
      <c r="B109" s="68" t="s">
        <v>387</v>
      </c>
      <c r="C109" s="42" t="s">
        <v>41</v>
      </c>
      <c r="D109" s="42" t="s">
        <v>273</v>
      </c>
      <c r="E109" s="42" t="s">
        <v>3</v>
      </c>
      <c r="F109" s="43">
        <v>50</v>
      </c>
      <c r="G109" s="43">
        <v>11</v>
      </c>
      <c r="H109" s="43">
        <v>4</v>
      </c>
      <c r="I109" s="43">
        <v>57</v>
      </c>
      <c r="J109" s="43">
        <v>7</v>
      </c>
      <c r="K109" s="43">
        <v>22</v>
      </c>
      <c r="L109" s="43">
        <v>7</v>
      </c>
      <c r="M109" s="53">
        <v>567</v>
      </c>
      <c r="N109">
        <f>G109*82/F109</f>
        <v>18.04</v>
      </c>
      <c r="O109">
        <f>H109*82/F109</f>
        <v>6.56</v>
      </c>
      <c r="P109">
        <f>I109*82/F109</f>
        <v>93.48</v>
      </c>
      <c r="Q109">
        <f>J109*82/F109</f>
        <v>11.48</v>
      </c>
      <c r="R109">
        <f>K109*82/F109</f>
        <v>36.08</v>
      </c>
      <c r="S109">
        <f>L109*82/F109</f>
        <v>11.48</v>
      </c>
      <c r="U109" s="10">
        <f>SUM(V109:X109)</f>
        <v>6.3938925973213134</v>
      </c>
      <c r="V109">
        <f>N109/MAX(N:N)*OFF_R</f>
        <v>1.8321874999999999</v>
      </c>
      <c r="W109">
        <f>O109/MAX(O:O)*PUN_R</f>
        <v>2.9830508474576269E-2</v>
      </c>
      <c r="X109">
        <f>SUM(Z109:AC109)</f>
        <v>4.5318745888467369</v>
      </c>
      <c r="Y109">
        <f>X109/DEF_R*10</f>
        <v>7.5531243147445615</v>
      </c>
      <c r="Z109">
        <f>(0.7*(HIT_F*DEF_R))+(P109/(MAX(P:P))*(0.3*(HIT_F*DEF_R)))</f>
        <v>1.1845573770491802</v>
      </c>
      <c r="AA109">
        <f>(0.7*(BkS_F*DEF_R))+(Q109/(MAX(Q:Q))*(0.3*(BkS_F*DEF_R)))</f>
        <v>0.66187951807228906</v>
      </c>
      <c r="AB109">
        <f>(0.7*(TkA_F*DEF_R))+(R109/(MAX(R:R))*(0.3*(TkA_F*DEF_R)))</f>
        <v>1.5509567213114752</v>
      </c>
      <c r="AC109">
        <f>(0.7*(SH_F*DEF_R))+(S109/(MAX(S:S))*(0.3*(SH_F*DEF_R)))</f>
        <v>1.134480972413793</v>
      </c>
    </row>
    <row r="110" spans="1:29" x14ac:dyDescent="0.25">
      <c r="A110" s="9">
        <v>108</v>
      </c>
      <c r="B110" s="67" t="s">
        <v>251</v>
      </c>
      <c r="C110" s="40" t="s">
        <v>37</v>
      </c>
      <c r="D110" s="40" t="s">
        <v>273</v>
      </c>
      <c r="E110" s="40" t="s">
        <v>3</v>
      </c>
      <c r="F110" s="41">
        <v>46</v>
      </c>
      <c r="G110" s="41">
        <v>9</v>
      </c>
      <c r="H110" s="41">
        <v>16</v>
      </c>
      <c r="I110" s="41">
        <v>46</v>
      </c>
      <c r="J110" s="41">
        <v>26</v>
      </c>
      <c r="K110" s="41">
        <v>20</v>
      </c>
      <c r="L110" s="41">
        <v>86</v>
      </c>
      <c r="M110" s="52">
        <v>550</v>
      </c>
      <c r="N110">
        <f>G110*82/F110</f>
        <v>16.043478260869566</v>
      </c>
      <c r="O110">
        <f>H110*82/F110</f>
        <v>28.521739130434781</v>
      </c>
      <c r="P110">
        <f>I110*82/F110</f>
        <v>82</v>
      </c>
      <c r="Q110">
        <f>J110*82/F110</f>
        <v>46.347826086956523</v>
      </c>
      <c r="R110">
        <f>K110*82/F110</f>
        <v>35.652173913043477</v>
      </c>
      <c r="S110">
        <f>L110*82/F110</f>
        <v>153.30434782608697</v>
      </c>
      <c r="U110" s="10">
        <f>SUM(V110:X110)</f>
        <v>6.3752761758476364</v>
      </c>
      <c r="V110">
        <f>N110/MAX(N:N)*OFF_R</f>
        <v>1.6294157608695654</v>
      </c>
      <c r="W110">
        <f>O110/MAX(O:O)*PUN_R</f>
        <v>0.12969786293294031</v>
      </c>
      <c r="X110">
        <f>SUM(Z110:AC110)</f>
        <v>4.6161625520451306</v>
      </c>
      <c r="Y110">
        <f>X110/DEF_R*10</f>
        <v>7.6936042534085516</v>
      </c>
      <c r="Z110">
        <f>(0.7*(HIT_F*DEF_R))+(P110/(MAX(P:P))*(0.3*(HIT_F*DEF_R)))</f>
        <v>1.1680327868852458</v>
      </c>
      <c r="AA110">
        <f>(0.7*(BkS_F*DEF_R))+(Q110/(MAX(Q:Q))*(0.3*(BkS_F*DEF_R)))</f>
        <v>0.75870612886327904</v>
      </c>
      <c r="AB110">
        <f>(0.7*(TkA_F*DEF_R))+(R110/(MAX(R:R))*(0.3*(TkA_F*DEF_R)))</f>
        <v>1.5490007127583747</v>
      </c>
      <c r="AC110">
        <f>(0.7*(SH_F*DEF_R))+(S110/(MAX(S:S))*(0.3*(SH_F*DEF_R)))</f>
        <v>1.1404229235382308</v>
      </c>
    </row>
    <row r="111" spans="1:29" x14ac:dyDescent="0.25">
      <c r="A111" s="9">
        <v>109</v>
      </c>
      <c r="B111" s="67" t="s">
        <v>731</v>
      </c>
      <c r="C111" s="40" t="s">
        <v>451</v>
      </c>
      <c r="D111" s="40" t="s">
        <v>273</v>
      </c>
      <c r="E111" s="40" t="s">
        <v>3</v>
      </c>
      <c r="F111" s="41">
        <v>52</v>
      </c>
      <c r="G111" s="41">
        <v>9</v>
      </c>
      <c r="H111" s="41">
        <v>18</v>
      </c>
      <c r="I111" s="41">
        <v>105</v>
      </c>
      <c r="J111" s="41">
        <v>30</v>
      </c>
      <c r="K111" s="41">
        <v>11</v>
      </c>
      <c r="L111" s="41">
        <v>2272</v>
      </c>
      <c r="M111" s="52">
        <v>582</v>
      </c>
      <c r="N111">
        <f>G111*82/F111</f>
        <v>14.192307692307692</v>
      </c>
      <c r="O111">
        <f>H111*82/F111</f>
        <v>28.384615384615383</v>
      </c>
      <c r="P111">
        <f>I111*82/F111</f>
        <v>165.57692307692307</v>
      </c>
      <c r="Q111">
        <f>J111*82/F111</f>
        <v>47.307692307692307</v>
      </c>
      <c r="R111">
        <f>K111*82/F111</f>
        <v>17.346153846153847</v>
      </c>
      <c r="S111">
        <f>L111*82/F111</f>
        <v>3582.7692307692309</v>
      </c>
      <c r="U111" s="10">
        <f>SUM(V111:X111)</f>
        <v>6.3695994333872292</v>
      </c>
      <c r="V111">
        <f>N111/MAX(N:N)*OFF_R</f>
        <v>1.44140625</v>
      </c>
      <c r="W111">
        <f>O111/MAX(O:O)*PUN_R</f>
        <v>0.12907431551499349</v>
      </c>
      <c r="X111">
        <f>SUM(Z111:AC111)</f>
        <v>4.7991188678722363</v>
      </c>
      <c r="Y111">
        <f>X111/DEF_R*10</f>
        <v>7.9985314464537272</v>
      </c>
      <c r="Z111">
        <f>(0.7*(HIT_F*DEF_R))+(P111/(MAX(P:P))*(0.3*(HIT_F*DEF_R)))</f>
        <v>1.2883354350567462</v>
      </c>
      <c r="AA111">
        <f>(0.7*(BkS_F*DEF_R))+(Q111/(MAX(Q:Q))*(0.3*(BkS_F*DEF_R)))</f>
        <v>0.76137164040778482</v>
      </c>
      <c r="AB111">
        <f>(0.7*(TkA_F*DEF_R))+(R111/(MAX(R:R))*(0.3*(TkA_F*DEF_R)))</f>
        <v>1.4653061160151324</v>
      </c>
      <c r="AC111">
        <f>(0.7*(SH_F*DEF_R))+(S111/(MAX(S:S))*(0.3*(SH_F*DEF_R)))</f>
        <v>1.2841056763925729</v>
      </c>
    </row>
    <row r="112" spans="1:29" x14ac:dyDescent="0.25">
      <c r="A112" s="9">
        <v>110</v>
      </c>
      <c r="B112" s="68" t="s">
        <v>712</v>
      </c>
      <c r="C112" s="42" t="s">
        <v>451</v>
      </c>
      <c r="D112" s="42" t="s">
        <v>273</v>
      </c>
      <c r="E112" s="42" t="s">
        <v>3</v>
      </c>
      <c r="F112" s="43">
        <v>67</v>
      </c>
      <c r="G112" s="43">
        <v>11</v>
      </c>
      <c r="H112" s="43">
        <v>8</v>
      </c>
      <c r="I112" s="43">
        <v>69</v>
      </c>
      <c r="J112" s="43">
        <v>44</v>
      </c>
      <c r="K112" s="43">
        <v>35</v>
      </c>
      <c r="L112" s="43">
        <v>5332</v>
      </c>
      <c r="M112" s="53">
        <v>847</v>
      </c>
      <c r="N112">
        <f>G112*82/F112</f>
        <v>13.462686567164178</v>
      </c>
      <c r="O112">
        <f>H112*82/F112</f>
        <v>9.7910447761194028</v>
      </c>
      <c r="P112">
        <f>I112*82/F112</f>
        <v>84.447761194029852</v>
      </c>
      <c r="Q112">
        <f>J112*82/F112</f>
        <v>53.850746268656714</v>
      </c>
      <c r="R112">
        <f>K112*82/F112</f>
        <v>42.835820895522389</v>
      </c>
      <c r="S112">
        <f>L112*82/F112</f>
        <v>6525.7313432835817</v>
      </c>
      <c r="U112" s="10">
        <f>SUM(V112:X112)</f>
        <v>6.3521746352098045</v>
      </c>
      <c r="V112">
        <f>N112/MAX(N:N)*OFF_R</f>
        <v>1.367304104477612</v>
      </c>
      <c r="W112">
        <f>O112/MAX(O:O)*PUN_R</f>
        <v>4.4523146976979511E-2</v>
      </c>
      <c r="X112">
        <f>SUM(Z112:AC112)</f>
        <v>4.9403473837552134</v>
      </c>
      <c r="Y112">
        <f>X112/DEF_R*10</f>
        <v>8.2339123062586896</v>
      </c>
      <c r="Z112">
        <f>(0.7*(HIT_F*DEF_R))+(P112/(MAX(P:P))*(0.3*(HIT_F*DEF_R)))</f>
        <v>1.1715561536579395</v>
      </c>
      <c r="AA112">
        <f>(0.7*(BkS_F*DEF_R))+(Q112/(MAX(Q:Q))*(0.3*(BkS_F*DEF_R)))</f>
        <v>0.77954144937960779</v>
      </c>
      <c r="AB112">
        <f>(0.7*(TkA_F*DEF_R))+(R112/(MAX(R:R))*(0.3*(TkA_F*DEF_R)))</f>
        <v>1.5818441399559577</v>
      </c>
      <c r="AC112">
        <f>(0.7*(SH_F*DEF_R))+(S112/(MAX(S:S))*(0.3*(SH_F*DEF_R)))</f>
        <v>1.4074056407617086</v>
      </c>
    </row>
    <row r="113" spans="1:29" x14ac:dyDescent="0.25">
      <c r="A113" s="9">
        <v>111</v>
      </c>
      <c r="B113" s="68" t="s">
        <v>768</v>
      </c>
      <c r="C113" s="42" t="s">
        <v>451</v>
      </c>
      <c r="D113" s="42" t="s">
        <v>273</v>
      </c>
      <c r="E113" s="42" t="s">
        <v>3</v>
      </c>
      <c r="F113" s="43">
        <v>37</v>
      </c>
      <c r="G113" s="43">
        <v>7</v>
      </c>
      <c r="H113" s="43">
        <v>8</v>
      </c>
      <c r="I113" s="43">
        <v>72</v>
      </c>
      <c r="J113" s="43">
        <v>20</v>
      </c>
      <c r="K113" s="43">
        <v>6</v>
      </c>
      <c r="L113" s="43">
        <v>254</v>
      </c>
      <c r="M113" s="53">
        <v>387</v>
      </c>
      <c r="N113">
        <f>G113*82/F113</f>
        <v>15.513513513513514</v>
      </c>
      <c r="O113">
        <f>H113*82/F113</f>
        <v>17.72972972972973</v>
      </c>
      <c r="P113">
        <f>I113*82/F113</f>
        <v>159.56756756756758</v>
      </c>
      <c r="Q113">
        <f>J113*82/F113</f>
        <v>44.324324324324323</v>
      </c>
      <c r="R113">
        <f>K113*82/F113</f>
        <v>13.297297297297296</v>
      </c>
      <c r="S113">
        <f>L113*82/F113</f>
        <v>562.91891891891896</v>
      </c>
      <c r="U113" s="10">
        <f>SUM(V113:X113)</f>
        <v>6.2933657996227321</v>
      </c>
      <c r="V113">
        <f>N113/MAX(N:N)*OFF_R</f>
        <v>1.5755912162162162</v>
      </c>
      <c r="W113">
        <f>O113/MAX(O:O)*PUN_R</f>
        <v>8.0622995877233164E-2</v>
      </c>
      <c r="X113">
        <f>SUM(Z113:AC113)</f>
        <v>4.6371515875292832</v>
      </c>
      <c r="Y113">
        <f>X113/DEF_R*10</f>
        <v>7.7285859792154721</v>
      </c>
      <c r="Z113">
        <f>(0.7*(HIT_F*DEF_R))+(P113/(MAX(P:P))*(0.3*(HIT_F*DEF_R)))</f>
        <v>1.2796854231280459</v>
      </c>
      <c r="AA113">
        <f>(0.7*(BkS_F*DEF_R))+(Q113/(MAX(Q:Q))*(0.3*(BkS_F*DEF_R)))</f>
        <v>0.75308694236405072</v>
      </c>
      <c r="AB113">
        <f>(0.7*(TkA_F*DEF_R))+(R113/(MAX(R:R))*(0.3*(TkA_F*DEF_R)))</f>
        <v>1.4467948604342047</v>
      </c>
      <c r="AC113">
        <f>(0.7*(SH_F*DEF_R))+(S113/(MAX(S:S))*(0.3*(SH_F*DEF_R)))</f>
        <v>1.1575843616029822</v>
      </c>
    </row>
    <row r="114" spans="1:29" x14ac:dyDescent="0.25">
      <c r="A114" s="9">
        <v>112</v>
      </c>
      <c r="B114" s="68" t="s">
        <v>746</v>
      </c>
      <c r="C114" s="42" t="s">
        <v>451</v>
      </c>
      <c r="D114" s="42" t="s">
        <v>273</v>
      </c>
      <c r="E114" s="42" t="s">
        <v>3</v>
      </c>
      <c r="F114" s="43">
        <v>54</v>
      </c>
      <c r="G114" s="43">
        <v>8</v>
      </c>
      <c r="H114" s="43">
        <v>15</v>
      </c>
      <c r="I114" s="43">
        <v>78</v>
      </c>
      <c r="J114" s="43">
        <v>36</v>
      </c>
      <c r="K114" s="43">
        <v>7</v>
      </c>
      <c r="L114" s="43">
        <v>5388</v>
      </c>
      <c r="M114" s="53">
        <v>586</v>
      </c>
      <c r="N114">
        <f>G114*82/F114</f>
        <v>12.148148148148149</v>
      </c>
      <c r="O114">
        <f>H114*82/F114</f>
        <v>22.777777777777779</v>
      </c>
      <c r="P114">
        <f>I114*82/F114</f>
        <v>118.44444444444444</v>
      </c>
      <c r="Q114">
        <f>J114*82/F114</f>
        <v>54.666666666666664</v>
      </c>
      <c r="R114">
        <f>K114*82/F114</f>
        <v>10.62962962962963</v>
      </c>
      <c r="S114">
        <f>L114*82/F114</f>
        <v>8181.7777777777774</v>
      </c>
      <c r="U114" s="10">
        <f>SUM(V114:X114)</f>
        <v>6.2510601194340651</v>
      </c>
      <c r="V114">
        <f>N114/MAX(N:N)*OFF_R</f>
        <v>1.2337962962962963</v>
      </c>
      <c r="W114">
        <f>O114/MAX(O:O)*PUN_R</f>
        <v>0.10357815442561205</v>
      </c>
      <c r="X114">
        <f>SUM(Z114:AC114)</f>
        <v>4.9136856687121568</v>
      </c>
      <c r="Y114">
        <f>X114/DEF_R*10</f>
        <v>8.1894761145202608</v>
      </c>
      <c r="Z114">
        <f>(0.7*(HIT_F*DEF_R))+(P114/(MAX(P:P))*(0.3*(HIT_F*DEF_R)))</f>
        <v>1.2204918032786884</v>
      </c>
      <c r="AA114">
        <f>(0.7*(BkS_F*DEF_R))+(Q114/(MAX(Q:Q))*(0.3*(BkS_F*DEF_R)))</f>
        <v>0.78180722891566257</v>
      </c>
      <c r="AB114">
        <f>(0.7*(TkA_F*DEF_R))+(R114/(MAX(R:R))*(0.3*(TkA_F*DEF_R)))</f>
        <v>1.4345983606557375</v>
      </c>
      <c r="AC114">
        <f>(0.7*(SH_F*DEF_R))+(S114/(MAX(S:S))*(0.3*(SH_F*DEF_R)))</f>
        <v>1.4767882758620687</v>
      </c>
    </row>
    <row r="115" spans="1:29" x14ac:dyDescent="0.25">
      <c r="A115" s="9">
        <v>113</v>
      </c>
      <c r="B115" s="67" t="s">
        <v>801</v>
      </c>
      <c r="C115" s="40" t="s">
        <v>451</v>
      </c>
      <c r="D115" s="40" t="s">
        <v>273</v>
      </c>
      <c r="E115" s="40" t="s">
        <v>3</v>
      </c>
      <c r="F115" s="41">
        <v>40</v>
      </c>
      <c r="G115" s="41">
        <v>6</v>
      </c>
      <c r="H115" s="41">
        <v>6</v>
      </c>
      <c r="I115" s="41">
        <v>45</v>
      </c>
      <c r="J115" s="41">
        <v>21</v>
      </c>
      <c r="K115" s="41">
        <v>12</v>
      </c>
      <c r="L115" s="41">
        <v>4143</v>
      </c>
      <c r="M115" s="52">
        <v>437</v>
      </c>
      <c r="N115">
        <f>G115*82/F115</f>
        <v>12.3</v>
      </c>
      <c r="O115">
        <f>H115*82/F115</f>
        <v>12.3</v>
      </c>
      <c r="P115">
        <f>I115*82/F115</f>
        <v>92.25</v>
      </c>
      <c r="Q115">
        <f>J115*82/F115</f>
        <v>43.05</v>
      </c>
      <c r="R115">
        <f>K115*82/F115</f>
        <v>24.6</v>
      </c>
      <c r="S115">
        <f>L115*82/F115</f>
        <v>8493.15</v>
      </c>
      <c r="U115" s="10">
        <f>SUM(V115:X115)</f>
        <v>6.2257902214859566</v>
      </c>
      <c r="V115">
        <f>N115/MAX(N:N)*OFF_R</f>
        <v>1.24921875</v>
      </c>
      <c r="W115">
        <f>O115/MAX(O:O)*PUN_R</f>
        <v>5.5932203389830515E-2</v>
      </c>
      <c r="X115">
        <f>SUM(Z115:AC115)</f>
        <v>4.9206392680961262</v>
      </c>
      <c r="Y115">
        <f>X115/DEF_R*10</f>
        <v>8.2010654468268775</v>
      </c>
      <c r="Z115">
        <f>(0.7*(HIT_F*DEF_R))+(P115/(MAX(P:P))*(0.3*(HIT_F*DEF_R)))</f>
        <v>1.1827868852459014</v>
      </c>
      <c r="AA115">
        <f>(0.7*(BkS_F*DEF_R))+(Q115/(MAX(Q:Q))*(0.3*(BkS_F*DEF_R)))</f>
        <v>0.7495481927710842</v>
      </c>
      <c r="AB115">
        <f>(0.7*(TkA_F*DEF_R))+(R115/(MAX(R:R))*(0.3*(TkA_F*DEF_R)))</f>
        <v>1.4984704918032785</v>
      </c>
      <c r="AC115">
        <f>(0.7*(SH_F*DEF_R))+(S115/(MAX(S:S))*(0.3*(SH_F*DEF_R)))</f>
        <v>1.489833698275862</v>
      </c>
    </row>
    <row r="116" spans="1:29" x14ac:dyDescent="0.25">
      <c r="A116" s="9">
        <v>114</v>
      </c>
      <c r="B116" s="67" t="s">
        <v>389</v>
      </c>
      <c r="C116" s="40" t="s">
        <v>41</v>
      </c>
      <c r="D116" s="40" t="s">
        <v>273</v>
      </c>
      <c r="E116" s="40" t="s">
        <v>3</v>
      </c>
      <c r="F116" s="41">
        <v>57</v>
      </c>
      <c r="G116" s="41">
        <v>10</v>
      </c>
      <c r="H116" s="41">
        <v>0</v>
      </c>
      <c r="I116" s="41">
        <v>71</v>
      </c>
      <c r="J116" s="41">
        <v>32</v>
      </c>
      <c r="K116" s="41">
        <v>24</v>
      </c>
      <c r="L116" s="41">
        <v>1029</v>
      </c>
      <c r="M116" s="52">
        <v>679</v>
      </c>
      <c r="N116">
        <f>G116*82/F116</f>
        <v>14.385964912280702</v>
      </c>
      <c r="O116">
        <f>H116*82/F116</f>
        <v>0</v>
      </c>
      <c r="P116">
        <f>I116*82/F116</f>
        <v>102.14035087719299</v>
      </c>
      <c r="Q116">
        <f>J116*82/F116</f>
        <v>46.035087719298247</v>
      </c>
      <c r="R116">
        <f>K116*82/F116</f>
        <v>34.526315789473685</v>
      </c>
      <c r="S116">
        <f>L116*82/F116</f>
        <v>1480.3157894736842</v>
      </c>
      <c r="U116" s="10">
        <f>SUM(V116:X116)</f>
        <v>6.155808972674488</v>
      </c>
      <c r="V116">
        <f>N116/MAX(N:N)*OFF_R</f>
        <v>1.4610745614035088</v>
      </c>
      <c r="W116">
        <f>O116/MAX(O:O)*PUN_R</f>
        <v>0</v>
      </c>
      <c r="X116">
        <f>SUM(Z116:AC116)</f>
        <v>4.6947344112709795</v>
      </c>
      <c r="Y116">
        <f>X116/DEF_R*10</f>
        <v>7.8245573521182985</v>
      </c>
      <c r="Z116">
        <f>(0.7*(HIT_F*DEF_R))+(P116/(MAX(P:P))*(0.3*(HIT_F*DEF_R)))</f>
        <v>1.1970232959447797</v>
      </c>
      <c r="AA116">
        <f>(0.7*(BkS_F*DEF_R))+(Q116/(MAX(Q:Q))*(0.3*(BkS_F*DEF_R)))</f>
        <v>0.75783766645529471</v>
      </c>
      <c r="AB116">
        <f>(0.7*(TkA_F*DEF_R))+(R116/(MAX(R:R))*(0.3*(TkA_F*DEF_R)))</f>
        <v>1.543853321829163</v>
      </c>
      <c r="AC116">
        <f>(0.7*(SH_F*DEF_R))+(S116/(MAX(S:S))*(0.3*(SH_F*DEF_R)))</f>
        <v>1.1960201270417421</v>
      </c>
    </row>
    <row r="117" spans="1:29" x14ac:dyDescent="0.25">
      <c r="A117" s="9">
        <v>115</v>
      </c>
      <c r="B117" s="68" t="s">
        <v>796</v>
      </c>
      <c r="C117" s="42" t="s">
        <v>451</v>
      </c>
      <c r="D117" s="42" t="s">
        <v>273</v>
      </c>
      <c r="E117" s="42" t="s">
        <v>3</v>
      </c>
      <c r="F117" s="43">
        <v>30</v>
      </c>
      <c r="G117" s="43">
        <v>6</v>
      </c>
      <c r="H117" s="43">
        <v>4</v>
      </c>
      <c r="I117" s="43">
        <v>35</v>
      </c>
      <c r="J117" s="43">
        <v>4</v>
      </c>
      <c r="K117" s="43">
        <v>3</v>
      </c>
      <c r="L117" s="43">
        <v>0</v>
      </c>
      <c r="M117" s="53">
        <v>276</v>
      </c>
      <c r="N117">
        <f>G117*82/F117</f>
        <v>16.399999999999999</v>
      </c>
      <c r="O117">
        <f>H117*82/F117</f>
        <v>10.933333333333334</v>
      </c>
      <c r="P117">
        <f>I117*82/F117</f>
        <v>95.666666666666671</v>
      </c>
      <c r="Q117">
        <f>J117*82/F117</f>
        <v>10.933333333333334</v>
      </c>
      <c r="R117">
        <f>K117*82/F117</f>
        <v>8.1999999999999993</v>
      </c>
      <c r="S117">
        <f>L117*82/F117</f>
        <v>0</v>
      </c>
      <c r="U117" s="10">
        <f>SUM(V117:X117)</f>
        <v>6.1208990418746394</v>
      </c>
      <c r="V117">
        <f>N117/MAX(N:N)*OFF_R</f>
        <v>1.6656249999999999</v>
      </c>
      <c r="W117">
        <f>O117/MAX(O:O)*PUN_R</f>
        <v>4.9717514124293788E-2</v>
      </c>
      <c r="X117">
        <f>SUM(Z117:AC117)</f>
        <v>4.4055565277503455</v>
      </c>
      <c r="Y117">
        <f>X117/DEF_R*10</f>
        <v>7.342594212917243</v>
      </c>
      <c r="Z117">
        <f>(0.7*(HIT_F*DEF_R))+(P117/(MAX(P:P))*(0.3*(HIT_F*DEF_R)))</f>
        <v>1.1877049180327868</v>
      </c>
      <c r="AA117">
        <f>(0.7*(BkS_F*DEF_R))+(Q117/(MAX(Q:Q))*(0.3*(BkS_F*DEF_R)))</f>
        <v>0.66036144578313238</v>
      </c>
      <c r="AB117">
        <f>(0.7*(TkA_F*DEF_R))+(R117/(MAX(R:R))*(0.3*(TkA_F*DEF_R)))</f>
        <v>1.4234901639344262</v>
      </c>
      <c r="AC117">
        <f>(0.7*(SH_F*DEF_R))+(S117/(MAX(S:S))*(0.3*(SH_F*DEF_R)))</f>
        <v>1.1339999999999999</v>
      </c>
    </row>
    <row r="118" spans="1:29" x14ac:dyDescent="0.25">
      <c r="A118" s="9">
        <v>116</v>
      </c>
      <c r="B118" s="68" t="s">
        <v>399</v>
      </c>
      <c r="C118" s="42" t="s">
        <v>31</v>
      </c>
      <c r="D118" s="42" t="s">
        <v>273</v>
      </c>
      <c r="E118" s="42" t="s">
        <v>3</v>
      </c>
      <c r="F118" s="43">
        <v>21</v>
      </c>
      <c r="G118" s="43">
        <v>4</v>
      </c>
      <c r="H118" s="43">
        <v>0</v>
      </c>
      <c r="I118" s="43">
        <v>23</v>
      </c>
      <c r="J118" s="43">
        <v>9</v>
      </c>
      <c r="K118" s="43">
        <v>2</v>
      </c>
      <c r="L118" s="43">
        <v>57</v>
      </c>
      <c r="M118" s="53">
        <v>228</v>
      </c>
      <c r="N118">
        <f>G118*82/F118</f>
        <v>15.619047619047619</v>
      </c>
      <c r="O118">
        <f>H118*82/F118</f>
        <v>0</v>
      </c>
      <c r="P118">
        <f>I118*82/F118</f>
        <v>89.80952380952381</v>
      </c>
      <c r="Q118">
        <f>J118*82/F118</f>
        <v>35.142857142857146</v>
      </c>
      <c r="R118">
        <f>K118*82/F118</f>
        <v>7.8095238095238093</v>
      </c>
      <c r="S118">
        <f>L118*82/F118</f>
        <v>222.57142857142858</v>
      </c>
      <c r="U118" s="10">
        <f>SUM(V118:X118)</f>
        <v>6.0582037833413924</v>
      </c>
      <c r="V118">
        <f>N118/MAX(N:N)*OFF_R</f>
        <v>1.5863095238095237</v>
      </c>
      <c r="W118">
        <f>O118/MAX(O:O)*PUN_R</f>
        <v>0</v>
      </c>
      <c r="X118">
        <f>SUM(Z118:AC118)</f>
        <v>4.4718942595318687</v>
      </c>
      <c r="Y118">
        <f>X118/DEF_R*10</f>
        <v>7.4531570992197818</v>
      </c>
      <c r="Z118">
        <f>(0.7*(HIT_F*DEF_R))+(P118/(MAX(P:P))*(0.3*(HIT_F*DEF_R)))</f>
        <v>1.1792740046838406</v>
      </c>
      <c r="AA118">
        <f>(0.7*(BkS_F*DEF_R))+(Q118/(MAX(Q:Q))*(0.3*(BkS_F*DEF_R)))</f>
        <v>0.72759036144578304</v>
      </c>
      <c r="AB118">
        <f>(0.7*(TkA_F*DEF_R))+(R118/(MAX(R:R))*(0.3*(TkA_F*DEF_R)))</f>
        <v>1.4217049180327868</v>
      </c>
      <c r="AC118">
        <f>(0.7*(SH_F*DEF_R))+(S118/(MAX(S:S))*(0.3*(SH_F*DEF_R)))</f>
        <v>1.1433249753694581</v>
      </c>
    </row>
    <row r="119" spans="1:29" x14ac:dyDescent="0.25">
      <c r="A119" s="9">
        <v>117</v>
      </c>
      <c r="B119" s="67" t="s">
        <v>750</v>
      </c>
      <c r="C119" s="40" t="s">
        <v>451</v>
      </c>
      <c r="D119" s="40" t="s">
        <v>273</v>
      </c>
      <c r="E119" s="40" t="s">
        <v>3</v>
      </c>
      <c r="F119" s="41">
        <v>56</v>
      </c>
      <c r="G119" s="41">
        <v>8</v>
      </c>
      <c r="H119" s="41">
        <v>29</v>
      </c>
      <c r="I119" s="41">
        <v>99</v>
      </c>
      <c r="J119" s="41">
        <v>16</v>
      </c>
      <c r="K119" s="41">
        <v>16</v>
      </c>
      <c r="L119" s="41">
        <v>767</v>
      </c>
      <c r="M119" s="52">
        <v>514</v>
      </c>
      <c r="N119">
        <f>G119*82/F119</f>
        <v>11.714285714285714</v>
      </c>
      <c r="O119">
        <f>H119*82/F119</f>
        <v>42.464285714285715</v>
      </c>
      <c r="P119">
        <f>I119*82/F119</f>
        <v>144.96428571428572</v>
      </c>
      <c r="Q119">
        <f>J119*82/F119</f>
        <v>23.428571428571427</v>
      </c>
      <c r="R119">
        <f>K119*82/F119</f>
        <v>23.428571428571427</v>
      </c>
      <c r="S119">
        <f>L119*82/F119</f>
        <v>1123.1071428571429</v>
      </c>
      <c r="U119" s="10">
        <f>SUM(V119:X119)</f>
        <v>6.0107258334159859</v>
      </c>
      <c r="V119">
        <f>N119/MAX(N:N)*OFF_R</f>
        <v>1.1897321428571428</v>
      </c>
      <c r="W119">
        <f>O119/MAX(O:O)*PUN_R</f>
        <v>0.1930992736077482</v>
      </c>
      <c r="X119">
        <f>SUM(Z119:AC119)</f>
        <v>4.6278944169510954</v>
      </c>
      <c r="Y119">
        <f>X119/DEF_R*10</f>
        <v>7.713157361585159</v>
      </c>
      <c r="Z119">
        <f>(0.7*(HIT_F*DEF_R))+(P119/(MAX(P:P))*(0.3*(HIT_F*DEF_R)))</f>
        <v>1.2586651053864166</v>
      </c>
      <c r="AA119">
        <f>(0.7*(BkS_F*DEF_R))+(Q119/(MAX(Q:Q))*(0.3*(BkS_F*DEF_R)))</f>
        <v>0.69506024096385532</v>
      </c>
      <c r="AB119">
        <f>(0.7*(TkA_F*DEF_R))+(R119/(MAX(R:R))*(0.3*(TkA_F*DEF_R)))</f>
        <v>1.4931147540983605</v>
      </c>
      <c r="AC119">
        <f>(0.7*(SH_F*DEF_R))+(S119/(MAX(S:S))*(0.3*(SH_F*DEF_R)))</f>
        <v>1.181054316502463</v>
      </c>
    </row>
    <row r="120" spans="1:29" x14ac:dyDescent="0.25">
      <c r="A120" s="9">
        <v>118</v>
      </c>
      <c r="B120" s="68" t="s">
        <v>400</v>
      </c>
      <c r="C120" s="42" t="s">
        <v>37</v>
      </c>
      <c r="D120" s="42" t="s">
        <v>273</v>
      </c>
      <c r="E120" s="42" t="s">
        <v>3</v>
      </c>
      <c r="F120" s="43">
        <v>28</v>
      </c>
      <c r="G120" s="43">
        <v>5</v>
      </c>
      <c r="H120" s="43">
        <v>2</v>
      </c>
      <c r="I120" s="43">
        <v>26</v>
      </c>
      <c r="J120" s="43">
        <v>6</v>
      </c>
      <c r="K120" s="43">
        <v>9</v>
      </c>
      <c r="L120" s="43">
        <v>0</v>
      </c>
      <c r="M120" s="53">
        <v>279</v>
      </c>
      <c r="N120">
        <f>G120*82/F120</f>
        <v>14.642857142857142</v>
      </c>
      <c r="O120">
        <f>H120*82/F120</f>
        <v>5.8571428571428568</v>
      </c>
      <c r="P120">
        <f>I120*82/F120</f>
        <v>76.142857142857139</v>
      </c>
      <c r="Q120">
        <f>J120*82/F120</f>
        <v>17.571428571428573</v>
      </c>
      <c r="R120">
        <f>K120*82/F120</f>
        <v>26.357142857142858</v>
      </c>
      <c r="S120">
        <f>L120*82/F120</f>
        <v>0</v>
      </c>
      <c r="U120" s="10">
        <f>SUM(V120:X120)</f>
        <v>5.992700713757861</v>
      </c>
      <c r="V120">
        <f>N120/MAX(N:N)*OFF_R</f>
        <v>1.4871651785714286</v>
      </c>
      <c r="W120">
        <f>O120/MAX(O:O)*PUN_R</f>
        <v>2.6634382566585953E-2</v>
      </c>
      <c r="X120">
        <f>SUM(Z120:AC120)</f>
        <v>4.4789011526198461</v>
      </c>
      <c r="Y120">
        <f>X120/DEF_R*10</f>
        <v>7.4648352543664096</v>
      </c>
      <c r="Z120">
        <f>(0.7*(HIT_F*DEF_R))+(P120/(MAX(P:P))*(0.3*(HIT_F*DEF_R)))</f>
        <v>1.1596018735362996</v>
      </c>
      <c r="AA120">
        <f>(0.7*(BkS_F*DEF_R))+(Q120/(MAX(Q:Q))*(0.3*(BkS_F*DEF_R)))</f>
        <v>0.67879518072289147</v>
      </c>
      <c r="AB120">
        <f>(0.7*(TkA_F*DEF_R))+(R120/(MAX(R:R))*(0.3*(TkA_F*DEF_R)))</f>
        <v>1.5065040983606557</v>
      </c>
      <c r="AC120">
        <f>(0.7*(SH_F*DEF_R))+(S120/(MAX(S:S))*(0.3*(SH_F*DEF_R)))</f>
        <v>1.1339999999999999</v>
      </c>
    </row>
    <row r="121" spans="1:29" x14ac:dyDescent="0.25">
      <c r="A121" s="9">
        <v>119</v>
      </c>
      <c r="B121" s="67" t="s">
        <v>782</v>
      </c>
      <c r="C121" s="40" t="s">
        <v>451</v>
      </c>
      <c r="D121" s="40" t="s">
        <v>273</v>
      </c>
      <c r="E121" s="40" t="s">
        <v>3</v>
      </c>
      <c r="F121" s="41">
        <v>53</v>
      </c>
      <c r="G121" s="41">
        <v>6</v>
      </c>
      <c r="H121" s="41">
        <v>57</v>
      </c>
      <c r="I121" s="41">
        <v>126</v>
      </c>
      <c r="J121" s="41">
        <v>13</v>
      </c>
      <c r="K121" s="41">
        <v>7</v>
      </c>
      <c r="L121" s="41">
        <v>73</v>
      </c>
      <c r="M121" s="52">
        <v>509</v>
      </c>
      <c r="N121">
        <f>G121*82/F121</f>
        <v>9.2830188679245289</v>
      </c>
      <c r="O121">
        <f>H121*82/F121</f>
        <v>88.188679245283012</v>
      </c>
      <c r="P121">
        <f>I121*82/F121</f>
        <v>194.9433962264151</v>
      </c>
      <c r="Q121">
        <f>J121*82/F121</f>
        <v>20.113207547169811</v>
      </c>
      <c r="R121">
        <f>K121*82/F121</f>
        <v>10.830188679245284</v>
      </c>
      <c r="S121">
        <f>L121*82/F121</f>
        <v>112.94339622641509</v>
      </c>
      <c r="U121" s="10">
        <f>SUM(V121:X121)</f>
        <v>5.9345370496898582</v>
      </c>
      <c r="V121">
        <f>N121/MAX(N:N)*OFF_R</f>
        <v>0.94280660377358494</v>
      </c>
      <c r="W121">
        <f>O121/MAX(O:O)*PUN_R</f>
        <v>0.4010233450591621</v>
      </c>
      <c r="X121">
        <f>SUM(Z121:AC121)</f>
        <v>4.5907071008571112</v>
      </c>
      <c r="Y121">
        <f>X121/DEF_R*10</f>
        <v>7.6511785014285181</v>
      </c>
      <c r="Z121">
        <f>(0.7*(HIT_F*DEF_R))+(P121/(MAX(P:P))*(0.3*(HIT_F*DEF_R)))</f>
        <v>1.3306062480668108</v>
      </c>
      <c r="AA121">
        <f>(0.7*(BkS_F*DEF_R))+(Q121/(MAX(Q:Q))*(0.3*(BkS_F*DEF_R)))</f>
        <v>0.68585360309161159</v>
      </c>
      <c r="AB121">
        <f>(0.7*(TkA_F*DEF_R))+(R121/(MAX(R:R))*(0.3*(TkA_F*DEF_R)))</f>
        <v>1.4355153108567893</v>
      </c>
      <c r="AC121">
        <f>(0.7*(SH_F*DEF_R))+(S121/(MAX(S:S))*(0.3*(SH_F*DEF_R)))</f>
        <v>1.1387319388418997</v>
      </c>
    </row>
    <row r="122" spans="1:29" x14ac:dyDescent="0.25">
      <c r="A122" s="9">
        <v>120</v>
      </c>
      <c r="B122" s="67" t="s">
        <v>409</v>
      </c>
      <c r="C122" s="40" t="s">
        <v>35</v>
      </c>
      <c r="D122" s="40" t="s">
        <v>273</v>
      </c>
      <c r="E122" s="40" t="s">
        <v>3</v>
      </c>
      <c r="F122" s="41">
        <v>32</v>
      </c>
      <c r="G122" s="41">
        <v>4</v>
      </c>
      <c r="H122" s="41">
        <v>6</v>
      </c>
      <c r="I122" s="41">
        <v>93</v>
      </c>
      <c r="J122" s="41">
        <v>12</v>
      </c>
      <c r="K122" s="41">
        <v>11</v>
      </c>
      <c r="L122" s="41">
        <v>0</v>
      </c>
      <c r="M122" s="52">
        <v>315</v>
      </c>
      <c r="N122">
        <f>G122*82/F122</f>
        <v>10.25</v>
      </c>
      <c r="O122">
        <f>H122*82/F122</f>
        <v>15.375</v>
      </c>
      <c r="P122">
        <f>I122*82/F122</f>
        <v>238.3125</v>
      </c>
      <c r="Q122">
        <f>J122*82/F122</f>
        <v>30.75</v>
      </c>
      <c r="R122">
        <f>K122*82/F122</f>
        <v>28.1875</v>
      </c>
      <c r="S122">
        <f>L122*82/F122</f>
        <v>0</v>
      </c>
      <c r="U122" s="10">
        <f>SUM(V122:X122)</f>
        <v>5.8682276709121837</v>
      </c>
      <c r="V122">
        <f>N122/MAX(N:N)*OFF_R</f>
        <v>1.041015625</v>
      </c>
      <c r="W122">
        <f>O122/MAX(O:O)*PUN_R</f>
        <v>6.991525423728813E-2</v>
      </c>
      <c r="X122">
        <f>SUM(Z122:AC122)</f>
        <v>4.7572967916748956</v>
      </c>
      <c r="Y122">
        <f>X122/DEF_R*10</f>
        <v>7.9288279861248254</v>
      </c>
      <c r="Z122">
        <f>(0.7*(HIT_F*DEF_R))+(P122/(MAX(P:P))*(0.3*(HIT_F*DEF_R)))</f>
        <v>1.3930327868852457</v>
      </c>
      <c r="AA122">
        <f>(0.7*(BkS_F*DEF_R))+(Q122/(MAX(Q:Q))*(0.3*(BkS_F*DEF_R)))</f>
        <v>0.71539156626506006</v>
      </c>
      <c r="AB122">
        <f>(0.7*(TkA_F*DEF_R))+(R122/(MAX(R:R))*(0.3*(TkA_F*DEF_R)))</f>
        <v>1.51487243852459</v>
      </c>
      <c r="AC122">
        <f>(0.7*(SH_F*DEF_R))+(S122/(MAX(S:S))*(0.3*(SH_F*DEF_R)))</f>
        <v>1.1339999999999999</v>
      </c>
    </row>
    <row r="123" spans="1:29" x14ac:dyDescent="0.25">
      <c r="A123" s="9">
        <v>121</v>
      </c>
      <c r="B123" s="68" t="s">
        <v>804</v>
      </c>
      <c r="C123" s="42" t="s">
        <v>451</v>
      </c>
      <c r="D123" s="42" t="s">
        <v>273</v>
      </c>
      <c r="E123" s="42" t="s">
        <v>3</v>
      </c>
      <c r="F123" s="43">
        <v>54</v>
      </c>
      <c r="G123" s="43">
        <v>5</v>
      </c>
      <c r="H123" s="43">
        <v>27</v>
      </c>
      <c r="I123" s="43">
        <v>97</v>
      </c>
      <c r="J123" s="43">
        <v>23</v>
      </c>
      <c r="K123" s="43">
        <v>15</v>
      </c>
      <c r="L123" s="43">
        <v>669</v>
      </c>
      <c r="M123" s="53">
        <v>495</v>
      </c>
      <c r="N123">
        <f>G123*82/F123</f>
        <v>7.5925925925925926</v>
      </c>
      <c r="O123">
        <f>H123*82/F123</f>
        <v>41</v>
      </c>
      <c r="P123">
        <f>I123*82/F123</f>
        <v>147.2962962962963</v>
      </c>
      <c r="Q123">
        <f>J123*82/F123</f>
        <v>34.925925925925924</v>
      </c>
      <c r="R123">
        <f>K123*82/F123</f>
        <v>22.777777777777779</v>
      </c>
      <c r="S123">
        <f>L123*82/F123</f>
        <v>1015.8888888888889</v>
      </c>
      <c r="U123" s="10">
        <f>SUM(V123:X123)</f>
        <v>5.6132747585236178</v>
      </c>
      <c r="V123">
        <f>N123/MAX(N:N)*OFF_R</f>
        <v>0.77112268518518523</v>
      </c>
      <c r="W123">
        <f>O123/MAX(O:O)*PUN_R</f>
        <v>0.1864406779661017</v>
      </c>
      <c r="X123">
        <f>SUM(Z123:AC123)</f>
        <v>4.6557113953723306</v>
      </c>
      <c r="Y123">
        <f>X123/DEF_R*10</f>
        <v>7.7595189922872176</v>
      </c>
      <c r="Z123">
        <f>(0.7*(HIT_F*DEF_R))+(P123/(MAX(P:P))*(0.3*(HIT_F*DEF_R)))</f>
        <v>1.262021857923497</v>
      </c>
      <c r="AA123">
        <f>(0.7*(BkS_F*DEF_R))+(Q123/(MAX(Q:Q))*(0.3*(BkS_F*DEF_R)))</f>
        <v>0.72698795180722875</v>
      </c>
      <c r="AB123">
        <f>(0.7*(TkA_F*DEF_R))+(R123/(MAX(R:R))*(0.3*(TkA_F*DEF_R)))</f>
        <v>1.490139344262295</v>
      </c>
      <c r="AC123">
        <f>(0.7*(SH_F*DEF_R))+(S123/(MAX(S:S))*(0.3*(SH_F*DEF_R)))</f>
        <v>1.1765622413793102</v>
      </c>
    </row>
    <row r="124" spans="1:29" x14ac:dyDescent="0.25">
      <c r="A124" s="9">
        <v>122</v>
      </c>
      <c r="B124" s="67" t="s">
        <v>880</v>
      </c>
      <c r="C124" s="40" t="s">
        <v>451</v>
      </c>
      <c r="D124" s="40" t="s">
        <v>273</v>
      </c>
      <c r="E124" s="40" t="s">
        <v>3</v>
      </c>
      <c r="F124" s="41">
        <v>34</v>
      </c>
      <c r="G124" s="41">
        <v>2</v>
      </c>
      <c r="H124" s="41">
        <v>23</v>
      </c>
      <c r="I124" s="41">
        <v>67</v>
      </c>
      <c r="J124" s="41">
        <v>27</v>
      </c>
      <c r="K124" s="41">
        <v>3</v>
      </c>
      <c r="L124" s="41">
        <v>1269</v>
      </c>
      <c r="M124" s="52">
        <v>326</v>
      </c>
      <c r="N124">
        <f>G124*82/F124</f>
        <v>4.8235294117647056</v>
      </c>
      <c r="O124">
        <f>H124*82/F124</f>
        <v>55.470588235294116</v>
      </c>
      <c r="P124">
        <f>I124*82/F124</f>
        <v>161.58823529411765</v>
      </c>
      <c r="Q124">
        <f>J124*82/F124</f>
        <v>65.117647058823536</v>
      </c>
      <c r="R124">
        <f>K124*82/F124</f>
        <v>7.2352941176470589</v>
      </c>
      <c r="S124">
        <f>L124*82/F124</f>
        <v>3060.5294117647059</v>
      </c>
      <c r="U124" s="10">
        <f>SUM(V124:X124)</f>
        <v>5.5168613816523422</v>
      </c>
      <c r="V124">
        <f>N124/MAX(N:N)*OFF_R</f>
        <v>0.48988970588235292</v>
      </c>
      <c r="W124">
        <f>O124/MAX(O:O)*PUN_R</f>
        <v>0.25224327018943171</v>
      </c>
      <c r="X124">
        <f>SUM(Z124:AC124)</f>
        <v>4.7747284055805572</v>
      </c>
      <c r="Y124">
        <f>X124/DEF_R*10</f>
        <v>7.957880675967596</v>
      </c>
      <c r="Z124">
        <f>(0.7*(HIT_F*DEF_R))+(P124/(MAX(P:P))*(0.3*(HIT_F*DEF_R)))</f>
        <v>1.2825940212150433</v>
      </c>
      <c r="AA124">
        <f>(0.7*(BkS_F*DEF_R))+(Q124/(MAX(Q:Q))*(0.3*(BkS_F*DEF_R)))</f>
        <v>0.81082919914953921</v>
      </c>
      <c r="AB124">
        <f>(0.7*(TkA_F*DEF_R))+(R124/(MAX(R:R))*(0.3*(TkA_F*DEF_R)))</f>
        <v>1.419079556412729</v>
      </c>
      <c r="AC124">
        <f>(0.7*(SH_F*DEF_R))+(S124/(MAX(S:S))*(0.3*(SH_F*DEF_R)))</f>
        <v>1.2622256288032454</v>
      </c>
    </row>
  </sheetData>
  <autoFilter ref="B2:AC71">
    <sortState ref="B3:AC124">
      <sortCondition descending="1" ref="U2:U71"/>
    </sortState>
  </autoFilter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9"/>
  <sheetViews>
    <sheetView workbookViewId="0">
      <selection activeCell="C4" sqref="C4"/>
    </sheetView>
  </sheetViews>
  <sheetFormatPr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2" width="5.28515625" customWidth="1"/>
    <col min="13" max="13" width="1.28515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</cols>
  <sheetData>
    <row r="1" spans="1:29" x14ac:dyDescent="0.25">
      <c r="F1" s="15" t="s">
        <v>23</v>
      </c>
      <c r="G1" s="16"/>
      <c r="H1" s="12"/>
      <c r="I1" s="12"/>
      <c r="J1" s="12"/>
      <c r="K1" s="12"/>
      <c r="L1" s="13"/>
      <c r="N1" s="11" t="s">
        <v>22</v>
      </c>
      <c r="O1" s="12"/>
      <c r="P1" s="12"/>
      <c r="Q1" s="12"/>
      <c r="R1" s="12"/>
      <c r="S1" s="13"/>
      <c r="U1" s="11" t="s">
        <v>26</v>
      </c>
      <c r="V1" s="12"/>
      <c r="W1" s="12"/>
      <c r="X1" s="12"/>
      <c r="Y1" s="12"/>
      <c r="Z1" s="12"/>
      <c r="AA1" s="12"/>
      <c r="AB1" s="12"/>
      <c r="AC1" s="13"/>
    </row>
    <row r="2" spans="1:29" x14ac:dyDescent="0.25">
      <c r="B2" s="6" t="s">
        <v>0</v>
      </c>
      <c r="C2" s="8" t="s">
        <v>28</v>
      </c>
      <c r="D2" s="8" t="s">
        <v>27</v>
      </c>
      <c r="E2" s="8" t="s">
        <v>5</v>
      </c>
      <c r="F2" s="8" t="s">
        <v>6</v>
      </c>
      <c r="G2" s="8" t="s">
        <v>7</v>
      </c>
      <c r="H2" s="7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N2" s="4" t="s">
        <v>7</v>
      </c>
      <c r="O2" s="4" t="s">
        <v>8</v>
      </c>
      <c r="P2" s="4" t="s">
        <v>9</v>
      </c>
      <c r="Q2" s="4" t="s">
        <v>11</v>
      </c>
      <c r="R2" s="4" t="s">
        <v>10</v>
      </c>
      <c r="S2" s="4" t="s">
        <v>12</v>
      </c>
      <c r="U2" s="8" t="s">
        <v>25</v>
      </c>
      <c r="V2" s="8" t="s">
        <v>16</v>
      </c>
      <c r="W2" s="8" t="s">
        <v>17</v>
      </c>
      <c r="X2" s="8" t="s">
        <v>15</v>
      </c>
      <c r="Y2" s="8" t="s">
        <v>24</v>
      </c>
      <c r="Z2" s="8" t="s">
        <v>9</v>
      </c>
      <c r="AA2" s="8" t="s">
        <v>11</v>
      </c>
      <c r="AB2" s="8" t="s">
        <v>10</v>
      </c>
      <c r="AC2" s="8" t="s">
        <v>12</v>
      </c>
    </row>
    <row r="3" spans="1:29" x14ac:dyDescent="0.25">
      <c r="A3" s="9">
        <v>1</v>
      </c>
      <c r="B3" s="67" t="s">
        <v>75</v>
      </c>
      <c r="C3" s="40" t="s">
        <v>31</v>
      </c>
      <c r="D3" s="40" t="s">
        <v>273</v>
      </c>
      <c r="E3" s="40" t="s">
        <v>1</v>
      </c>
      <c r="F3" s="41">
        <v>79</v>
      </c>
      <c r="G3" s="41">
        <v>100</v>
      </c>
      <c r="H3" s="41">
        <v>96</v>
      </c>
      <c r="I3" s="41">
        <v>46</v>
      </c>
      <c r="J3" s="41">
        <v>19</v>
      </c>
      <c r="K3" s="41">
        <v>59</v>
      </c>
      <c r="L3" s="41">
        <v>7438</v>
      </c>
      <c r="M3" s="52">
        <v>1550</v>
      </c>
      <c r="N3">
        <f>G3*82/F3</f>
        <v>103.79746835443038</v>
      </c>
      <c r="O3">
        <f>H3*82/F3</f>
        <v>99.64556962025317</v>
      </c>
      <c r="P3">
        <f>I3*82/F3</f>
        <v>47.746835443037973</v>
      </c>
      <c r="Q3">
        <f>J3*82/F3</f>
        <v>19.721518987341771</v>
      </c>
      <c r="R3">
        <f>K3*82/F3</f>
        <v>61.240506329113927</v>
      </c>
      <c r="S3">
        <f>L3*82/F3</f>
        <v>7720.4556962025317</v>
      </c>
      <c r="U3" s="10">
        <f>SUM(V3:X3)</f>
        <v>18.6005905271887</v>
      </c>
      <c r="V3">
        <f>N3/MAX(N:N)*OFF_C</f>
        <v>13</v>
      </c>
      <c r="W3">
        <f>O3/MAX(O:O)*PUN_C</f>
        <v>0.59568131049888318</v>
      </c>
      <c r="X3">
        <f>SUM(Z3:AC3)</f>
        <v>5.0049092166898195</v>
      </c>
      <c r="Y3">
        <f>X3/DEF_C*10</f>
        <v>8.3415153611496997</v>
      </c>
      <c r="Z3">
        <f>(0.7*(HIT_F*DEF_C))+(P3/(MAX(P:P))*(0.3*(HIT_F*DEF_C)))</f>
        <v>1.1010807476123017</v>
      </c>
      <c r="AA3">
        <f>(0.7*(BkS_F*DEF_C))+(Q3/(MAX(Q:Q))*(0.3*(BkS_F*DEF_C)))</f>
        <v>0.6822317006053934</v>
      </c>
      <c r="AB3">
        <f>(0.7*(TkA_F*DEF_C))+(R3/(MAX(R:R))*(0.3*(TkA_F*DEF_C)))</f>
        <v>1.797473858007705</v>
      </c>
      <c r="AC3">
        <f>(0.7*(SH_F*DEF_C))+(S3/(MAX(S:S))*(0.3*(SH_F*DEF_C)))</f>
        <v>1.4241229104644191</v>
      </c>
    </row>
    <row r="4" spans="1:29" x14ac:dyDescent="0.25">
      <c r="A4" s="9">
        <v>2</v>
      </c>
      <c r="B4" s="68" t="s">
        <v>190</v>
      </c>
      <c r="C4" s="42" t="s">
        <v>33</v>
      </c>
      <c r="D4" s="42" t="s">
        <v>273</v>
      </c>
      <c r="E4" s="42" t="s">
        <v>1</v>
      </c>
      <c r="F4" s="43">
        <v>82</v>
      </c>
      <c r="G4" s="43">
        <v>99</v>
      </c>
      <c r="H4" s="43">
        <v>24</v>
      </c>
      <c r="I4" s="43">
        <v>12</v>
      </c>
      <c r="J4" s="43">
        <v>12</v>
      </c>
      <c r="K4" s="43">
        <v>58</v>
      </c>
      <c r="L4" s="43">
        <v>244</v>
      </c>
      <c r="M4" s="53">
        <v>1646</v>
      </c>
      <c r="N4">
        <f>G4*82/F4</f>
        <v>99</v>
      </c>
      <c r="O4">
        <f>H4*82/F4</f>
        <v>24</v>
      </c>
      <c r="P4">
        <f>I4*82/F4</f>
        <v>12</v>
      </c>
      <c r="Q4">
        <f>J4*82/F4</f>
        <v>12</v>
      </c>
      <c r="R4">
        <f>K4*82/F4</f>
        <v>58</v>
      </c>
      <c r="S4">
        <f>L4*82/F4</f>
        <v>244</v>
      </c>
      <c r="U4" s="10">
        <f>SUM(V4:X4)</f>
        <v>17.186107911009351</v>
      </c>
      <c r="V4">
        <f>N4/MAX(N:N)*OFF_C</f>
        <v>12.399146341463414</v>
      </c>
      <c r="W4">
        <f>O4/MAX(O:O)*PUN_C</f>
        <v>0.14347202295552366</v>
      </c>
      <c r="X4">
        <f>SUM(Z4:AC4)</f>
        <v>4.6434895465904127</v>
      </c>
      <c r="Y4">
        <f>X4/DEF_C*10</f>
        <v>7.7391492443173551</v>
      </c>
      <c r="Z4">
        <f>(0.7*(HIT_F*DEF_C))+(P4/(MAX(P:P))*(0.3*(HIT_F*DEF_C)))</f>
        <v>1.0628378973320418</v>
      </c>
      <c r="AA4">
        <f>(0.7*(BkS_F*DEF_C))+(Q4/(MAX(Q:Q))*(0.3*(BkS_F*DEF_C)))</f>
        <v>0.66178154825026503</v>
      </c>
      <c r="AB4">
        <f>(0.7*(TkA_F*DEF_C))+(R4/(MAX(R:R))*(0.3*(TkA_F*DEF_C)))</f>
        <v>1.7757009544008482</v>
      </c>
      <c r="AC4">
        <f>(0.7*(SH_F*DEF_C))+(S4/(MAX(S:S))*(0.3*(SH_F*DEF_C)))</f>
        <v>1.1431691466072575</v>
      </c>
    </row>
    <row r="5" spans="1:29" x14ac:dyDescent="0.25">
      <c r="A5" s="9">
        <v>3</v>
      </c>
      <c r="B5" s="67" t="s">
        <v>77</v>
      </c>
      <c r="C5" s="40" t="s">
        <v>33</v>
      </c>
      <c r="D5" s="40" t="s">
        <v>273</v>
      </c>
      <c r="E5" s="40" t="s">
        <v>1</v>
      </c>
      <c r="F5" s="41">
        <v>33</v>
      </c>
      <c r="G5" s="41">
        <v>37</v>
      </c>
      <c r="H5" s="41">
        <v>16</v>
      </c>
      <c r="I5" s="41">
        <v>22</v>
      </c>
      <c r="J5" s="41">
        <v>29</v>
      </c>
      <c r="K5" s="41">
        <v>31</v>
      </c>
      <c r="L5" s="41">
        <v>84</v>
      </c>
      <c r="M5" s="52">
        <v>650</v>
      </c>
      <c r="N5">
        <f>G5*82/F5</f>
        <v>91.939393939393938</v>
      </c>
      <c r="O5">
        <f>H5*82/F5</f>
        <v>39.757575757575758</v>
      </c>
      <c r="P5">
        <f>I5*82/F5</f>
        <v>54.666666666666664</v>
      </c>
      <c r="Q5">
        <f>J5*82/F5</f>
        <v>72.060606060606062</v>
      </c>
      <c r="R5">
        <f>K5*82/F5</f>
        <v>77.030303030303031</v>
      </c>
      <c r="S5">
        <f>L5*82/F5</f>
        <v>208.72727272727272</v>
      </c>
      <c r="U5" s="10">
        <f>SUM(V5:X5)</f>
        <v>16.727261736524223</v>
      </c>
      <c r="V5">
        <f>N5/MAX(N:N)*OFF_C</f>
        <v>11.514848484848486</v>
      </c>
      <c r="W5">
        <f>O5/MAX(O:O)*PUN_C</f>
        <v>0.23767082590612001</v>
      </c>
      <c r="X5">
        <f>SUM(Z5:AC5)</f>
        <v>4.9747424257696178</v>
      </c>
      <c r="Y5">
        <f>X5/DEF_C*10</f>
        <v>8.2912373762826963</v>
      </c>
      <c r="Z5">
        <f>(0.7*(HIT_F*DEF_C))+(P5/(MAX(P:P))*(0.3*(HIT_F*DEF_C)))</f>
        <v>1.1084837545126351</v>
      </c>
      <c r="AA5">
        <f>(0.7*(BkS_F*DEF_C))+(Q5/(MAX(Q:Q))*(0.3*(BkS_F*DEF_C)))</f>
        <v>0.82084980237154137</v>
      </c>
      <c r="AB5">
        <f>(0.7*(TkA_F*DEF_C))+(R5/(MAX(R:R))*(0.3*(TkA_F*DEF_C)))</f>
        <v>1.9035652173913042</v>
      </c>
      <c r="AC5">
        <f>(0.7*(SH_F*DEF_C))+(S5/(MAX(S:S))*(0.3*(SH_F*DEF_C)))</f>
        <v>1.1418436514941368</v>
      </c>
    </row>
    <row r="6" spans="1:29" x14ac:dyDescent="0.25">
      <c r="A6" s="9">
        <v>4</v>
      </c>
      <c r="B6" s="67" t="s">
        <v>274</v>
      </c>
      <c r="C6" s="40" t="s">
        <v>31</v>
      </c>
      <c r="D6" s="40" t="s">
        <v>273</v>
      </c>
      <c r="E6" s="40" t="s">
        <v>1</v>
      </c>
      <c r="F6" s="41">
        <v>82</v>
      </c>
      <c r="G6" s="41">
        <v>92</v>
      </c>
      <c r="H6" s="41">
        <v>40</v>
      </c>
      <c r="I6" s="41">
        <v>57</v>
      </c>
      <c r="J6" s="41">
        <v>45</v>
      </c>
      <c r="K6" s="41">
        <v>43</v>
      </c>
      <c r="L6" s="41">
        <v>840</v>
      </c>
      <c r="M6" s="52">
        <v>1546</v>
      </c>
      <c r="N6">
        <f>G6*82/F6</f>
        <v>92</v>
      </c>
      <c r="O6">
        <f>H6*82/F6</f>
        <v>40</v>
      </c>
      <c r="P6">
        <f>I6*82/F6</f>
        <v>57</v>
      </c>
      <c r="Q6">
        <f>J6*82/F6</f>
        <v>45</v>
      </c>
      <c r="R6">
        <f>K6*82/F6</f>
        <v>43</v>
      </c>
      <c r="S6">
        <f>L6*82/F6</f>
        <v>840</v>
      </c>
      <c r="U6" s="10">
        <f>SUM(V6:X6)</f>
        <v>16.46220202027914</v>
      </c>
      <c r="V6">
        <f>N6/MAX(N:N)*OFF_C</f>
        <v>11.522439024390245</v>
      </c>
      <c r="W6">
        <f>O6/MAX(O:O)*PUN_C</f>
        <v>0.23912003825920611</v>
      </c>
      <c r="X6">
        <f>SUM(Z6:AC6)</f>
        <v>4.7006429576296904</v>
      </c>
      <c r="Y6">
        <f>X6/DEF_C*10</f>
        <v>7.834404929382818</v>
      </c>
      <c r="Z6">
        <f>(0.7*(HIT_F*DEF_C))+(P6/(MAX(P:P))*(0.3*(HIT_F*DEF_C)))</f>
        <v>1.1109800123271989</v>
      </c>
      <c r="AA6">
        <f>(0.7*(BkS_F*DEF_C))+(Q6/(MAX(Q:Q))*(0.3*(BkS_F*DEF_C)))</f>
        <v>0.74918080593849401</v>
      </c>
      <c r="AB6">
        <f>(0.7*(TkA_F*DEF_C))+(R6/(MAX(R:R))*(0.3*(TkA_F*DEF_C)))</f>
        <v>1.6749162248144218</v>
      </c>
      <c r="AC6">
        <f>(0.7*(SH_F*DEF_C))+(S6/(MAX(S:S))*(0.3*(SH_F*DEF_C)))</f>
        <v>1.1655659145495754</v>
      </c>
    </row>
    <row r="7" spans="1:29" x14ac:dyDescent="0.25">
      <c r="A7" s="9">
        <v>5</v>
      </c>
      <c r="B7" s="67" t="s">
        <v>73</v>
      </c>
      <c r="C7" s="40" t="s">
        <v>35</v>
      </c>
      <c r="D7" s="40" t="s">
        <v>273</v>
      </c>
      <c r="E7" s="40" t="s">
        <v>1</v>
      </c>
      <c r="F7" s="41">
        <v>81</v>
      </c>
      <c r="G7" s="41">
        <v>89</v>
      </c>
      <c r="H7" s="41">
        <v>40</v>
      </c>
      <c r="I7" s="41">
        <v>223</v>
      </c>
      <c r="J7" s="41">
        <v>41</v>
      </c>
      <c r="K7" s="41">
        <v>47</v>
      </c>
      <c r="L7" s="41">
        <v>37</v>
      </c>
      <c r="M7" s="52">
        <v>1695</v>
      </c>
      <c r="N7">
        <f>G7*82/F7</f>
        <v>90.098765432098759</v>
      </c>
      <c r="O7">
        <f>H7*82/F7</f>
        <v>40.493827160493829</v>
      </c>
      <c r="P7">
        <f>I7*82/F7</f>
        <v>225.75308641975309</v>
      </c>
      <c r="Q7">
        <f>J7*82/F7</f>
        <v>41.506172839506171</v>
      </c>
      <c r="R7">
        <f>K7*82/F7</f>
        <v>47.580246913580247</v>
      </c>
      <c r="S7">
        <f>L7*82/F7</f>
        <v>37.456790123456791</v>
      </c>
      <c r="U7" s="10">
        <f>SUM(V7:X7)</f>
        <v>16.398935296979367</v>
      </c>
      <c r="V7">
        <f>N7/MAX(N:N)*OFF_C</f>
        <v>11.28432098765432</v>
      </c>
      <c r="W7">
        <f>O7/MAX(O:O)*PUN_C</f>
        <v>0.24207213749697412</v>
      </c>
      <c r="X7">
        <f>SUM(Z7:AC7)</f>
        <v>4.872542171828071</v>
      </c>
      <c r="Y7">
        <f>X7/DEF_C*10</f>
        <v>8.1209036197134523</v>
      </c>
      <c r="Z7">
        <f>(0.7*(HIT_F*DEF_C))+(P7/(MAX(P:P))*(0.3*(HIT_F*DEF_C)))</f>
        <v>1.2915162454873643</v>
      </c>
      <c r="AA7">
        <f>(0.7*(BkS_F*DEF_C))+(Q7/(MAX(Q:Q))*(0.3*(BkS_F*DEF_C)))</f>
        <v>0.7399275362318839</v>
      </c>
      <c r="AB7">
        <f>(0.7*(TkA_F*DEF_C))+(R7/(MAX(R:R))*(0.3*(TkA_F*DEF_C)))</f>
        <v>1.7056908212560384</v>
      </c>
      <c r="AC7">
        <f>(0.7*(SH_F*DEF_C))+(S7/(MAX(S:S))*(0.3*(SH_F*DEF_C)))</f>
        <v>1.1354075688527838</v>
      </c>
    </row>
    <row r="8" spans="1:29" x14ac:dyDescent="0.25">
      <c r="A8" s="9">
        <v>6</v>
      </c>
      <c r="B8" s="68" t="s">
        <v>212</v>
      </c>
      <c r="C8" s="42" t="s">
        <v>37</v>
      </c>
      <c r="D8" s="42" t="s">
        <v>273</v>
      </c>
      <c r="E8" s="42" t="s">
        <v>1</v>
      </c>
      <c r="F8" s="43">
        <v>79</v>
      </c>
      <c r="G8" s="43">
        <v>87</v>
      </c>
      <c r="H8" s="43">
        <v>23</v>
      </c>
      <c r="I8" s="43">
        <v>14</v>
      </c>
      <c r="J8" s="43">
        <v>17</v>
      </c>
      <c r="K8" s="43">
        <v>31</v>
      </c>
      <c r="L8" s="43">
        <v>204</v>
      </c>
      <c r="M8" s="53">
        <v>1569</v>
      </c>
      <c r="N8">
        <f>G8*82/F8</f>
        <v>90.303797468354432</v>
      </c>
      <c r="O8">
        <f>H8*82/F8</f>
        <v>23.873417721518987</v>
      </c>
      <c r="P8">
        <f>I8*82/F8</f>
        <v>14.531645569620252</v>
      </c>
      <c r="Q8">
        <f>J8*82/F8</f>
        <v>17.645569620253166</v>
      </c>
      <c r="R8">
        <f>K8*82/F8</f>
        <v>32.177215189873415</v>
      </c>
      <c r="S8">
        <f>L8*82/F8</f>
        <v>211.74683544303798</v>
      </c>
      <c r="U8" s="10">
        <f>SUM(V8:X8)</f>
        <v>15.939150506145722</v>
      </c>
      <c r="V8">
        <f>N8/MAX(N:N)*OFF_C</f>
        <v>11.31</v>
      </c>
      <c r="W8">
        <f>O8/MAX(O:O)*PUN_C</f>
        <v>0.14271531397369075</v>
      </c>
      <c r="X8">
        <f>SUM(Z8:AC8)</f>
        <v>4.4864351921720313</v>
      </c>
      <c r="Y8">
        <f>X8/DEF_C*10</f>
        <v>7.4773919869533856</v>
      </c>
      <c r="Z8">
        <f>(0.7*(HIT_F*DEF_C))+(P8/(MAX(P:P))*(0.3*(HIT_F*DEF_C)))</f>
        <v>1.0655463144907005</v>
      </c>
      <c r="AA8">
        <f>(0.7*(BkS_F*DEF_C))+(Q8/(MAX(Q:Q))*(0.3*(BkS_F*DEF_C)))</f>
        <v>0.67673362685745719</v>
      </c>
      <c r="AB8">
        <f>(0.7*(TkA_F*DEF_C))+(R8/(MAX(R:R))*(0.3*(TkA_F*DEF_C)))</f>
        <v>1.6021981287837093</v>
      </c>
      <c r="AC8">
        <f>(0.7*(SH_F*DEF_C))+(S8/(MAX(S:S))*(0.3*(SH_F*DEF_C)))</f>
        <v>1.1419571220401641</v>
      </c>
    </row>
    <row r="9" spans="1:29" x14ac:dyDescent="0.25">
      <c r="A9" s="9">
        <v>7</v>
      </c>
      <c r="B9" s="67" t="s">
        <v>106</v>
      </c>
      <c r="C9" s="40" t="s">
        <v>35</v>
      </c>
      <c r="D9" s="40" t="s">
        <v>273</v>
      </c>
      <c r="E9" s="40" t="s">
        <v>1</v>
      </c>
      <c r="F9" s="41">
        <v>73</v>
      </c>
      <c r="G9" s="41">
        <v>75</v>
      </c>
      <c r="H9" s="41">
        <v>51</v>
      </c>
      <c r="I9" s="41">
        <v>120</v>
      </c>
      <c r="J9" s="41">
        <v>64</v>
      </c>
      <c r="K9" s="41">
        <v>46</v>
      </c>
      <c r="L9" s="41">
        <v>1313</v>
      </c>
      <c r="M9" s="52">
        <v>1544</v>
      </c>
      <c r="N9">
        <f>G9*82/F9</f>
        <v>84.246575342465746</v>
      </c>
      <c r="O9">
        <f>H9*82/F9</f>
        <v>57.287671232876711</v>
      </c>
      <c r="P9">
        <f>I9*82/F9</f>
        <v>134.79452054794521</v>
      </c>
      <c r="Q9">
        <f>J9*82/F9</f>
        <v>71.890410958904113</v>
      </c>
      <c r="R9">
        <f>K9*82/F9</f>
        <v>51.671232876712331</v>
      </c>
      <c r="S9">
        <f>L9*82/F9</f>
        <v>1474.8767123287671</v>
      </c>
      <c r="U9" s="10">
        <f>SUM(V9:X9)</f>
        <v>15.831042873506561</v>
      </c>
      <c r="V9">
        <f>N9/MAX(N:N)*OFF_C</f>
        <v>10.551369863013697</v>
      </c>
      <c r="W9">
        <f>O9/MAX(O:O)*PUN_C</f>
        <v>0.34246575342465752</v>
      </c>
      <c r="X9">
        <f>SUM(Z9:AC9)</f>
        <v>4.9372072570682066</v>
      </c>
      <c r="Y9">
        <f>X9/DEF_C*10</f>
        <v>8.2286787617803441</v>
      </c>
      <c r="Z9">
        <f>(0.7*(HIT_F*DEF_C))+(P9/(MAX(P:P))*(0.3*(HIT_F*DEF_C)))</f>
        <v>1.194206517976361</v>
      </c>
      <c r="AA9">
        <f>(0.7*(BkS_F*DEF_C))+(Q9/(MAX(Q:Q))*(0.3*(BkS_F*DEF_C)))</f>
        <v>0.82039904705181643</v>
      </c>
      <c r="AB9">
        <f>(0.7*(TkA_F*DEF_C))+(R9/(MAX(R:R))*(0.3*(TkA_F*DEF_C)))</f>
        <v>1.7331780821917808</v>
      </c>
      <c r="AC9">
        <f>(0.7*(SH_F*DEF_C))+(S9/(MAX(S:S))*(0.3*(SH_F*DEF_C)))</f>
        <v>1.1894236098482482</v>
      </c>
    </row>
    <row r="10" spans="1:29" x14ac:dyDescent="0.25">
      <c r="A10" s="9">
        <v>8</v>
      </c>
      <c r="B10" s="67" t="s">
        <v>53</v>
      </c>
      <c r="C10" s="40" t="s">
        <v>33</v>
      </c>
      <c r="D10" s="40" t="s">
        <v>273</v>
      </c>
      <c r="E10" s="40" t="s">
        <v>1</v>
      </c>
      <c r="F10" s="41">
        <v>82</v>
      </c>
      <c r="G10" s="41">
        <v>85</v>
      </c>
      <c r="H10" s="41">
        <v>24</v>
      </c>
      <c r="I10" s="41">
        <v>28</v>
      </c>
      <c r="J10" s="41">
        <v>19</v>
      </c>
      <c r="K10" s="41">
        <v>46</v>
      </c>
      <c r="L10" s="41">
        <v>8534</v>
      </c>
      <c r="M10" s="52">
        <v>1759</v>
      </c>
      <c r="N10">
        <f>G10*82/F10</f>
        <v>85</v>
      </c>
      <c r="O10">
        <f>H10*82/F10</f>
        <v>24</v>
      </c>
      <c r="P10">
        <f>I10*82/F10</f>
        <v>28</v>
      </c>
      <c r="Q10">
        <f>J10*82/F10</f>
        <v>19</v>
      </c>
      <c r="R10">
        <f>K10*82/F10</f>
        <v>46</v>
      </c>
      <c r="S10">
        <f>L10*82/F10</f>
        <v>8534</v>
      </c>
      <c r="U10" s="10">
        <f>SUM(V10:X10)</f>
        <v>15.699247439944461</v>
      </c>
      <c r="V10">
        <f>N10/MAX(N:N)*OFF_C</f>
        <v>10.645731707317074</v>
      </c>
      <c r="W10">
        <f>O10/MAX(O:O)*PUN_C</f>
        <v>0.14347202295552366</v>
      </c>
      <c r="X10">
        <f>SUM(Z10:AC10)</f>
        <v>4.9100437096718634</v>
      </c>
      <c r="Y10">
        <f>X10/DEF_C*10</f>
        <v>8.1834061827864382</v>
      </c>
      <c r="Z10">
        <f>(0.7*(HIT_F*DEF_C))+(P10/(MAX(P:P))*(0.3*(HIT_F*DEF_C)))</f>
        <v>1.0799550937747644</v>
      </c>
      <c r="AA10">
        <f>(0.7*(BkS_F*DEF_C))+(Q10/(MAX(Q:Q))*(0.3*(BkS_F*DEF_C)))</f>
        <v>0.68032078472958635</v>
      </c>
      <c r="AB10">
        <f>(0.7*(TkA_F*DEF_C))+(R10/(MAX(R:R))*(0.3*(TkA_F*DEF_C)))</f>
        <v>1.6950731707317073</v>
      </c>
      <c r="AC10">
        <f>(0.7*(SH_F*DEF_C))+(S10/(MAX(S:S))*(0.3*(SH_F*DEF_C)))</f>
        <v>1.4546946604358058</v>
      </c>
    </row>
    <row r="11" spans="1:29" x14ac:dyDescent="0.25">
      <c r="A11" s="9">
        <v>9</v>
      </c>
      <c r="B11" s="67" t="s">
        <v>242</v>
      </c>
      <c r="C11" s="40" t="s">
        <v>41</v>
      </c>
      <c r="D11" s="40" t="s">
        <v>273</v>
      </c>
      <c r="E11" s="40" t="s">
        <v>1</v>
      </c>
      <c r="F11" s="41">
        <v>82</v>
      </c>
      <c r="G11" s="41">
        <v>83</v>
      </c>
      <c r="H11" s="41">
        <v>26</v>
      </c>
      <c r="I11" s="41">
        <v>65</v>
      </c>
      <c r="J11" s="41">
        <v>34</v>
      </c>
      <c r="K11" s="41">
        <v>81</v>
      </c>
      <c r="L11" s="41">
        <v>5484</v>
      </c>
      <c r="M11" s="52">
        <v>1652</v>
      </c>
      <c r="N11">
        <f>G11*82/F11</f>
        <v>83</v>
      </c>
      <c r="O11">
        <f>H11*82/F11</f>
        <v>26</v>
      </c>
      <c r="P11">
        <f>I11*82/F11</f>
        <v>65</v>
      </c>
      <c r="Q11">
        <f>J11*82/F11</f>
        <v>34</v>
      </c>
      <c r="R11">
        <f>K11*82/F11</f>
        <v>81</v>
      </c>
      <c r="S11">
        <f>L11*82/F11</f>
        <v>5484</v>
      </c>
      <c r="U11" s="10">
        <f>SUM(V11:X11)</f>
        <v>15.660576125510275</v>
      </c>
      <c r="V11">
        <f>N11/MAX(N:N)*OFF_C</f>
        <v>10.395243902439026</v>
      </c>
      <c r="W11">
        <f>O11/MAX(O:O)*PUN_C</f>
        <v>0.15542802486848398</v>
      </c>
      <c r="X11">
        <f>SUM(Z11:AC11)</f>
        <v>5.1099041982027646</v>
      </c>
      <c r="Y11">
        <f>X11/DEF_C*10</f>
        <v>8.5165069970046083</v>
      </c>
      <c r="Z11">
        <f>(0.7*(HIT_F*DEF_C))+(P11/(MAX(P:P))*(0.3*(HIT_F*DEF_C)))</f>
        <v>1.1195386105485601</v>
      </c>
      <c r="AA11">
        <f>(0.7*(BkS_F*DEF_C))+(Q11/(MAX(Q:Q))*(0.3*(BkS_F*DEF_C)))</f>
        <v>0.72004772004241768</v>
      </c>
      <c r="AB11">
        <f>(0.7*(TkA_F*DEF_C))+(R11/(MAX(R:R))*(0.3*(TkA_F*DEF_C)))</f>
        <v>1.930237539766702</v>
      </c>
      <c r="AC11">
        <f>(0.7*(SH_F*DEF_C))+(S11/(MAX(S:S))*(0.3*(SH_F*DEF_C)))</f>
        <v>1.3400803278450852</v>
      </c>
    </row>
    <row r="12" spans="1:29" x14ac:dyDescent="0.25">
      <c r="A12" s="9">
        <v>10</v>
      </c>
      <c r="B12" s="68" t="s">
        <v>138</v>
      </c>
      <c r="C12" s="42" t="s">
        <v>31</v>
      </c>
      <c r="D12" s="42" t="s">
        <v>273</v>
      </c>
      <c r="E12" s="42" t="s">
        <v>1</v>
      </c>
      <c r="F12" s="43">
        <v>77</v>
      </c>
      <c r="G12" s="43">
        <v>74</v>
      </c>
      <c r="H12" s="43">
        <v>18</v>
      </c>
      <c r="I12" s="43">
        <v>53</v>
      </c>
      <c r="J12" s="43">
        <v>64</v>
      </c>
      <c r="K12" s="43">
        <v>57</v>
      </c>
      <c r="L12" s="43">
        <v>7634</v>
      </c>
      <c r="M12" s="53">
        <v>1465</v>
      </c>
      <c r="N12">
        <f>G12*82/F12</f>
        <v>78.805194805194802</v>
      </c>
      <c r="O12">
        <f>H12*82/F12</f>
        <v>19.168831168831169</v>
      </c>
      <c r="P12">
        <f>I12*82/F12</f>
        <v>56.441558441558442</v>
      </c>
      <c r="Q12">
        <f>J12*82/F12</f>
        <v>68.15584415584415</v>
      </c>
      <c r="R12">
        <f>K12*82/F12</f>
        <v>60.701298701298704</v>
      </c>
      <c r="S12">
        <f>L12*82/F12</f>
        <v>8129.7142857142853</v>
      </c>
      <c r="U12" s="10">
        <f>SUM(V12:X12)</f>
        <v>15.138705339755454</v>
      </c>
      <c r="V12">
        <f>N12/MAX(N:N)*OFF_C</f>
        <v>9.8698701298701295</v>
      </c>
      <c r="W12">
        <f>O12/MAX(O:O)*PUN_C</f>
        <v>0.11459129106187929</v>
      </c>
      <c r="X12">
        <f>SUM(Z12:AC12)</f>
        <v>5.1542439188234441</v>
      </c>
      <c r="Y12">
        <f>X12/DEF_C*10</f>
        <v>8.5904065313724072</v>
      </c>
      <c r="Z12">
        <f>(0.7*(HIT_F*DEF_C))+(P12/(MAX(P:P))*(0.3*(HIT_F*DEF_C)))</f>
        <v>1.1103825777110974</v>
      </c>
      <c r="AA12">
        <f>(0.7*(BkS_F*DEF_C))+(Q12/(MAX(Q:Q))*(0.3*(BkS_F*DEF_C)))</f>
        <v>0.8105081874647091</v>
      </c>
      <c r="AB12">
        <f>(0.7*(TkA_F*DEF_C))+(R12/(MAX(R:R))*(0.3*(TkA_F*DEF_C)))</f>
        <v>1.7938509316770186</v>
      </c>
      <c r="AC12">
        <f>(0.7*(SH_F*DEF_C))+(S12/(MAX(S:S))*(0.3*(SH_F*DEF_C)))</f>
        <v>1.4395022219706188</v>
      </c>
    </row>
    <row r="13" spans="1:29" x14ac:dyDescent="0.25">
      <c r="A13" s="9">
        <v>11</v>
      </c>
      <c r="B13" s="67" t="s">
        <v>244</v>
      </c>
      <c r="C13" s="40" t="s">
        <v>41</v>
      </c>
      <c r="D13" s="40" t="s">
        <v>273</v>
      </c>
      <c r="E13" s="40" t="s">
        <v>1</v>
      </c>
      <c r="F13" s="41">
        <v>80</v>
      </c>
      <c r="G13" s="41">
        <v>77</v>
      </c>
      <c r="H13" s="41">
        <v>62</v>
      </c>
      <c r="I13" s="41">
        <v>104</v>
      </c>
      <c r="J13" s="41">
        <v>13</v>
      </c>
      <c r="K13" s="41">
        <v>42</v>
      </c>
      <c r="L13" s="41">
        <v>176</v>
      </c>
      <c r="M13" s="52">
        <v>1408</v>
      </c>
      <c r="N13">
        <f>G13*82/F13</f>
        <v>78.924999999999997</v>
      </c>
      <c r="O13">
        <f>H13*82/F13</f>
        <v>63.55</v>
      </c>
      <c r="P13">
        <f>I13*82/F13</f>
        <v>106.6</v>
      </c>
      <c r="Q13">
        <f>J13*82/F13</f>
        <v>13.324999999999999</v>
      </c>
      <c r="R13">
        <f>K13*82/F13</f>
        <v>43.05</v>
      </c>
      <c r="S13">
        <f>L13*82/F13</f>
        <v>180.4</v>
      </c>
      <c r="U13" s="10">
        <f>SUM(V13:X13)</f>
        <v>14.910142372800779</v>
      </c>
      <c r="V13">
        <f>N13/MAX(N:N)*OFF_C</f>
        <v>9.884875000000001</v>
      </c>
      <c r="W13">
        <f>O13/MAX(O:O)*PUN_C</f>
        <v>0.37990196078431371</v>
      </c>
      <c r="X13">
        <f>SUM(Z13:AC13)</f>
        <v>4.6453654120164654</v>
      </c>
      <c r="Y13">
        <f>X13/DEF_C*10</f>
        <v>7.7422756866941089</v>
      </c>
      <c r="Z13">
        <f>(0.7*(HIT_F*DEF_C))+(P13/(MAX(P:P))*(0.3*(HIT_F*DEF_C)))</f>
        <v>1.1640433212996388</v>
      </c>
      <c r="AA13">
        <f>(0.7*(BkS_F*DEF_C))+(Q13/(MAX(Q:Q))*(0.3*(BkS_F*DEF_C)))</f>
        <v>0.66529076086956507</v>
      </c>
      <c r="AB13">
        <f>(0.7*(TkA_F*DEF_C))+(R13/(MAX(R:R))*(0.3*(TkA_F*DEF_C)))</f>
        <v>1.6752521739130433</v>
      </c>
      <c r="AC13">
        <f>(0.7*(SH_F*DEF_C))+(S13/(MAX(S:S))*(0.3*(SH_F*DEF_C)))</f>
        <v>1.1407791559342182</v>
      </c>
    </row>
    <row r="14" spans="1:29" x14ac:dyDescent="0.25">
      <c r="A14" s="9">
        <v>12</v>
      </c>
      <c r="B14" s="68" t="s">
        <v>257</v>
      </c>
      <c r="C14" s="42" t="s">
        <v>31</v>
      </c>
      <c r="D14" s="42" t="s">
        <v>273</v>
      </c>
      <c r="E14" s="42" t="s">
        <v>1</v>
      </c>
      <c r="F14" s="43">
        <v>82</v>
      </c>
      <c r="G14" s="43">
        <v>76</v>
      </c>
      <c r="H14" s="43">
        <v>26</v>
      </c>
      <c r="I14" s="43">
        <v>105</v>
      </c>
      <c r="J14" s="43">
        <v>47</v>
      </c>
      <c r="K14" s="43">
        <v>45</v>
      </c>
      <c r="L14" s="43">
        <v>2405</v>
      </c>
      <c r="M14" s="53">
        <v>1587</v>
      </c>
      <c r="N14">
        <f>G14*82/F14</f>
        <v>76</v>
      </c>
      <c r="O14">
        <f>H14*82/F14</f>
        <v>26</v>
      </c>
      <c r="P14">
        <f>I14*82/F14</f>
        <v>105</v>
      </c>
      <c r="Q14">
        <f>J14*82/F14</f>
        <v>47</v>
      </c>
      <c r="R14">
        <f>K14*82/F14</f>
        <v>45</v>
      </c>
      <c r="S14">
        <f>L14*82/F14</f>
        <v>2405</v>
      </c>
      <c r="U14" s="10">
        <f>SUM(V14:X14)</f>
        <v>14.503504350928864</v>
      </c>
      <c r="V14">
        <f>N14/MAX(N:N)*OFF_C</f>
        <v>9.5185365853658528</v>
      </c>
      <c r="W14">
        <f>O14/MAX(O:O)*PUN_C</f>
        <v>0.15542802486848398</v>
      </c>
      <c r="X14">
        <f>SUM(Z14:AC14)</f>
        <v>4.8295397406945275</v>
      </c>
      <c r="Y14">
        <f>X14/DEF_C*10</f>
        <v>8.049232901157545</v>
      </c>
      <c r="Z14">
        <f>(0.7*(HIT_F*DEF_C))+(P14/(MAX(P:P))*(0.3*(HIT_F*DEF_C)))</f>
        <v>1.1623316016553666</v>
      </c>
      <c r="AA14">
        <f>(0.7*(BkS_F*DEF_C))+(Q14/(MAX(Q:Q))*(0.3*(BkS_F*DEF_C)))</f>
        <v>0.75447773064687151</v>
      </c>
      <c r="AB14">
        <f>(0.7*(TkA_F*DEF_C))+(R14/(MAX(R:R))*(0.3*(TkA_F*DEF_C)))</f>
        <v>1.6883541887592788</v>
      </c>
      <c r="AC14">
        <f>(0.7*(SH_F*DEF_C))+(S14/(MAX(S:S))*(0.3*(SH_F*DEF_C)))</f>
        <v>1.2243762196330106</v>
      </c>
    </row>
    <row r="15" spans="1:29" x14ac:dyDescent="0.25">
      <c r="A15" s="9">
        <v>13</v>
      </c>
      <c r="B15" s="68" t="s">
        <v>314</v>
      </c>
      <c r="C15" s="42" t="s">
        <v>35</v>
      </c>
      <c r="D15" s="42" t="s">
        <v>273</v>
      </c>
      <c r="E15" s="42" t="s">
        <v>1</v>
      </c>
      <c r="F15" s="43">
        <v>78</v>
      </c>
      <c r="G15" s="43">
        <v>66</v>
      </c>
      <c r="H15" s="43">
        <v>55</v>
      </c>
      <c r="I15" s="43">
        <v>99</v>
      </c>
      <c r="J15" s="43">
        <v>40</v>
      </c>
      <c r="K15" s="43">
        <v>49</v>
      </c>
      <c r="L15" s="43">
        <v>2408</v>
      </c>
      <c r="M15" s="53">
        <v>1324</v>
      </c>
      <c r="N15">
        <f>G15*82/F15</f>
        <v>69.384615384615387</v>
      </c>
      <c r="O15">
        <f>H15*82/F15</f>
        <v>57.820512820512818</v>
      </c>
      <c r="P15">
        <f>I15*82/F15</f>
        <v>104.07692307692308</v>
      </c>
      <c r="Q15">
        <f>J15*82/F15</f>
        <v>42.051282051282051</v>
      </c>
      <c r="R15">
        <f>K15*82/F15</f>
        <v>51.512820512820511</v>
      </c>
      <c r="S15">
        <f>L15*82/F15</f>
        <v>2531.4871794871797</v>
      </c>
      <c r="U15" s="10">
        <f>SUM(V15:X15)</f>
        <v>13.899609516144382</v>
      </c>
      <c r="V15">
        <f>N15/MAX(N:N)*OFF_C</f>
        <v>8.69</v>
      </c>
      <c r="W15">
        <f>O15/MAX(O:O)*PUN_C</f>
        <v>0.34565108094519859</v>
      </c>
      <c r="X15">
        <f>SUM(Z15:AC15)</f>
        <v>4.8639584351991836</v>
      </c>
      <c r="Y15">
        <f>X15/DEF_C*10</f>
        <v>8.1065973919986387</v>
      </c>
      <c r="Z15">
        <f>(0.7*(HIT_F*DEF_C))+(P15/(MAX(P:P))*(0.3*(HIT_F*DEF_C)))</f>
        <v>1.1613440710913634</v>
      </c>
      <c r="AA15">
        <f>(0.7*(BkS_F*DEF_C))+(Q15/(MAX(Q:Q))*(0.3*(BkS_F*DEF_C)))</f>
        <v>0.74137123745819389</v>
      </c>
      <c r="AB15">
        <f>(0.7*(TkA_F*DEF_C))+(R15/(MAX(R:R))*(0.3*(TkA_F*DEF_C)))</f>
        <v>1.7321137123745818</v>
      </c>
      <c r="AC15">
        <f>(0.7*(SH_F*DEF_C))+(S15/(MAX(S:S))*(0.3*(SH_F*DEF_C)))</f>
        <v>1.2291294142750453</v>
      </c>
    </row>
    <row r="16" spans="1:29" x14ac:dyDescent="0.25">
      <c r="A16" s="9">
        <v>14</v>
      </c>
      <c r="B16" s="67" t="s">
        <v>76</v>
      </c>
      <c r="C16" s="40" t="s">
        <v>41</v>
      </c>
      <c r="D16" s="40" t="s">
        <v>273</v>
      </c>
      <c r="E16" s="40" t="s">
        <v>1</v>
      </c>
      <c r="F16" s="41">
        <v>75</v>
      </c>
      <c r="G16" s="41">
        <v>56</v>
      </c>
      <c r="H16" s="41">
        <v>153</v>
      </c>
      <c r="I16" s="41">
        <v>173</v>
      </c>
      <c r="J16" s="41">
        <v>25</v>
      </c>
      <c r="K16" s="41">
        <v>48</v>
      </c>
      <c r="L16" s="41">
        <v>4438</v>
      </c>
      <c r="M16" s="52">
        <v>1381</v>
      </c>
      <c r="N16">
        <f>G16*82/F16</f>
        <v>61.226666666666667</v>
      </c>
      <c r="O16">
        <f>H16*82/F16</f>
        <v>167.28</v>
      </c>
      <c r="P16">
        <f>I16*82/F16</f>
        <v>189.14666666666668</v>
      </c>
      <c r="Q16">
        <f>J16*82/F16</f>
        <v>27.333333333333332</v>
      </c>
      <c r="R16">
        <f>K16*82/F16</f>
        <v>52.48</v>
      </c>
      <c r="S16">
        <f>L16*82/F16</f>
        <v>4852.2133333333331</v>
      </c>
      <c r="U16" s="10">
        <f>SUM(V16:X16)</f>
        <v>13.67796268727496</v>
      </c>
      <c r="V16">
        <f>N16/MAX(N:N)*OFF_C</f>
        <v>7.6682666666666668</v>
      </c>
      <c r="W16">
        <f>O16/MAX(O:O)*PUN_C</f>
        <v>1</v>
      </c>
      <c r="X16">
        <f>SUM(Z16:AC16)</f>
        <v>5.009696020608291</v>
      </c>
      <c r="Y16">
        <f>X16/DEF_C*10</f>
        <v>8.3494933676804841</v>
      </c>
      <c r="Z16">
        <f>(0.7*(HIT_F*DEF_C))+(P16/(MAX(P:P))*(0.3*(HIT_F*DEF_C)))</f>
        <v>1.2523537906137183</v>
      </c>
      <c r="AA16">
        <f>(0.7*(BkS_F*DEF_C))+(Q16/(MAX(Q:Q))*(0.3*(BkS_F*DEF_C)))</f>
        <v>0.70239130434782593</v>
      </c>
      <c r="AB16">
        <f>(0.7*(TkA_F*DEF_C))+(R16/(MAX(R:R))*(0.3*(TkA_F*DEF_C)))</f>
        <v>1.7386121739130433</v>
      </c>
      <c r="AC16">
        <f>(0.7*(SH_F*DEF_C))+(S16/(MAX(S:S))*(0.3*(SH_F*DEF_C)))</f>
        <v>1.3163387517337031</v>
      </c>
    </row>
    <row r="17" spans="1:29" x14ac:dyDescent="0.25">
      <c r="A17" s="9">
        <v>15</v>
      </c>
      <c r="B17" s="67" t="s">
        <v>192</v>
      </c>
      <c r="C17" s="40" t="s">
        <v>41</v>
      </c>
      <c r="D17" s="40" t="s">
        <v>273</v>
      </c>
      <c r="E17" s="40" t="s">
        <v>1</v>
      </c>
      <c r="F17" s="41">
        <v>82</v>
      </c>
      <c r="G17" s="41">
        <v>70</v>
      </c>
      <c r="H17" s="41">
        <v>30</v>
      </c>
      <c r="I17" s="41">
        <v>42</v>
      </c>
      <c r="J17" s="41">
        <v>26</v>
      </c>
      <c r="K17" s="41">
        <v>48</v>
      </c>
      <c r="L17" s="41">
        <v>72</v>
      </c>
      <c r="M17" s="52">
        <v>1463</v>
      </c>
      <c r="N17">
        <f>G17*82/F17</f>
        <v>70</v>
      </c>
      <c r="O17">
        <f>H17*82/F17</f>
        <v>30</v>
      </c>
      <c r="P17">
        <f>I17*82/F17</f>
        <v>42</v>
      </c>
      <c r="Q17">
        <f>J17*82/F17</f>
        <v>26</v>
      </c>
      <c r="R17">
        <f>K17*82/F17</f>
        <v>48</v>
      </c>
      <c r="S17">
        <f>L17*82/F17</f>
        <v>72</v>
      </c>
      <c r="U17" s="10">
        <f>SUM(V17:X17)</f>
        <v>13.585422645792267</v>
      </c>
      <c r="V17">
        <f>N17/MAX(N:N)*OFF_C</f>
        <v>8.7670731707317078</v>
      </c>
      <c r="W17">
        <f>O17/MAX(O:O)*PUN_C</f>
        <v>0.1793400286944046</v>
      </c>
      <c r="X17">
        <f>SUM(Z17:AC17)</f>
        <v>4.6390094463661535</v>
      </c>
      <c r="Y17">
        <f>X17/DEF_C*10</f>
        <v>7.7316824106102553</v>
      </c>
      <c r="Z17">
        <f>(0.7*(HIT_F*DEF_C))+(P17/(MAX(P:P))*(0.3*(HIT_F*DEF_C)))</f>
        <v>1.0949326406621465</v>
      </c>
      <c r="AA17">
        <f>(0.7*(BkS_F*DEF_C))+(Q17/(MAX(Q:Q))*(0.3*(BkS_F*DEF_C)))</f>
        <v>0.69886002120890767</v>
      </c>
      <c r="AB17">
        <f>(0.7*(TkA_F*DEF_C))+(R17/(MAX(R:R))*(0.3*(TkA_F*DEF_C)))</f>
        <v>1.708511134676564</v>
      </c>
      <c r="AC17">
        <f>(0.7*(SH_F*DEF_C))+(S17/(MAX(S:S))*(0.3*(SH_F*DEF_C)))</f>
        <v>1.1367056498185348</v>
      </c>
    </row>
    <row r="18" spans="1:29" x14ac:dyDescent="0.25">
      <c r="A18" s="9">
        <v>16</v>
      </c>
      <c r="B18" s="67" t="s">
        <v>348</v>
      </c>
      <c r="C18" s="40" t="s">
        <v>37</v>
      </c>
      <c r="D18" s="40" t="s">
        <v>273</v>
      </c>
      <c r="E18" s="40" t="s">
        <v>1</v>
      </c>
      <c r="F18" s="41">
        <v>74</v>
      </c>
      <c r="G18" s="41">
        <v>61</v>
      </c>
      <c r="H18" s="41">
        <v>26</v>
      </c>
      <c r="I18" s="41">
        <v>49</v>
      </c>
      <c r="J18" s="41">
        <v>71</v>
      </c>
      <c r="K18" s="41">
        <v>22</v>
      </c>
      <c r="L18" s="41">
        <v>5186</v>
      </c>
      <c r="M18" s="52">
        <v>1381</v>
      </c>
      <c r="N18">
        <f>G18*82/F18</f>
        <v>67.594594594594597</v>
      </c>
      <c r="O18">
        <f>H18*82/F18</f>
        <v>28.810810810810811</v>
      </c>
      <c r="P18">
        <f>I18*82/F18</f>
        <v>54.297297297297298</v>
      </c>
      <c r="Q18">
        <f>J18*82/F18</f>
        <v>78.675675675675677</v>
      </c>
      <c r="R18">
        <f>K18*82/F18</f>
        <v>24.378378378378379</v>
      </c>
      <c r="S18">
        <f>L18*82/F18</f>
        <v>5746.6486486486483</v>
      </c>
      <c r="U18" s="10">
        <f>SUM(V18:X18)</f>
        <v>13.4842481715933</v>
      </c>
      <c r="V18">
        <f>N18/MAX(N:N)*OFF_C</f>
        <v>8.4658108108108117</v>
      </c>
      <c r="W18">
        <f>O18/MAX(O:O)*PUN_C</f>
        <v>0.17223105458399576</v>
      </c>
      <c r="X18">
        <f>SUM(Z18:AC18)</f>
        <v>4.8462063061984928</v>
      </c>
      <c r="Y18">
        <f>X18/DEF_C*10</f>
        <v>8.0770105103308207</v>
      </c>
      <c r="Z18">
        <f>(0.7*(HIT_F*DEF_C))+(P18/(MAX(P:P))*(0.3*(HIT_F*DEF_C)))</f>
        <v>1.1080885940091714</v>
      </c>
      <c r="AA18">
        <f>(0.7*(BkS_F*DEF_C))+(Q18/(MAX(Q:Q))*(0.3*(BkS_F*DEF_C)))</f>
        <v>0.83836956521739114</v>
      </c>
      <c r="AB18">
        <f>(0.7*(TkA_F*DEF_C))+(R18/(MAX(R:R))*(0.3*(TkA_F*DEF_C)))</f>
        <v>1.5497978848413629</v>
      </c>
      <c r="AC18">
        <f>(0.7*(SH_F*DEF_C))+(S18/(MAX(S:S))*(0.3*(SH_F*DEF_C)))</f>
        <v>1.3499502621305672</v>
      </c>
    </row>
    <row r="19" spans="1:29" x14ac:dyDescent="0.25">
      <c r="A19" s="9">
        <v>17</v>
      </c>
      <c r="B19" s="68" t="s">
        <v>137</v>
      </c>
      <c r="C19" s="42" t="s">
        <v>37</v>
      </c>
      <c r="D19" s="42" t="s">
        <v>273</v>
      </c>
      <c r="E19" s="42" t="s">
        <v>1</v>
      </c>
      <c r="F19" s="43">
        <v>64</v>
      </c>
      <c r="G19" s="43">
        <v>50</v>
      </c>
      <c r="H19" s="43">
        <v>26</v>
      </c>
      <c r="I19" s="43">
        <v>100</v>
      </c>
      <c r="J19" s="43">
        <v>29</v>
      </c>
      <c r="K19" s="43">
        <v>69</v>
      </c>
      <c r="L19" s="43">
        <v>4014</v>
      </c>
      <c r="M19" s="53">
        <v>1191</v>
      </c>
      <c r="N19">
        <f>G19*82/F19</f>
        <v>64.0625</v>
      </c>
      <c r="O19">
        <f>H19*82/F19</f>
        <v>33.3125</v>
      </c>
      <c r="P19">
        <f>I19*82/F19</f>
        <v>128.125</v>
      </c>
      <c r="Q19">
        <f>J19*82/F19</f>
        <v>37.15625</v>
      </c>
      <c r="R19">
        <f>K19*82/F19</f>
        <v>88.40625</v>
      </c>
      <c r="S19">
        <f>L19*82/F19</f>
        <v>5142.9375</v>
      </c>
      <c r="U19" s="10">
        <f>SUM(V19:X19)</f>
        <v>13.44532160687195</v>
      </c>
      <c r="V19">
        <f>N19/MAX(N:N)*OFF_C</f>
        <v>8.0234375</v>
      </c>
      <c r="W19">
        <f>O19/MAX(O:O)*PUN_C</f>
        <v>0.19914215686274508</v>
      </c>
      <c r="X19">
        <f>SUM(Z19:AC19)</f>
        <v>5.2227419500092047</v>
      </c>
      <c r="Y19">
        <f>X19/DEF_C*10</f>
        <v>8.7045699166820079</v>
      </c>
      <c r="Z19">
        <f>(0.7*(HIT_F*DEF_C))+(P19/(MAX(P:P))*(0.3*(HIT_F*DEF_C)))</f>
        <v>1.1870712996389889</v>
      </c>
      <c r="AA19">
        <f>(0.7*(BkS_F*DEF_C))+(Q19/(MAX(Q:Q))*(0.3*(BkS_F*DEF_C)))</f>
        <v>0.72840692934782592</v>
      </c>
      <c r="AB19">
        <f>(0.7*(TkA_F*DEF_C))+(R19/(MAX(R:R))*(0.3*(TkA_F*DEF_C)))</f>
        <v>1.98</v>
      </c>
      <c r="AC19">
        <f>(0.7*(SH_F*DEF_C))+(S19/(MAX(S:S))*(0.3*(SH_F*DEF_C)))</f>
        <v>1.3272637210223894</v>
      </c>
    </row>
    <row r="20" spans="1:29" x14ac:dyDescent="0.25">
      <c r="A20" s="9">
        <v>18</v>
      </c>
      <c r="B20" s="68" t="s">
        <v>104</v>
      </c>
      <c r="C20" s="42" t="s">
        <v>33</v>
      </c>
      <c r="D20" s="42" t="s">
        <v>273</v>
      </c>
      <c r="E20" s="42" t="s">
        <v>1</v>
      </c>
      <c r="F20" s="43">
        <v>57</v>
      </c>
      <c r="G20" s="43">
        <v>46</v>
      </c>
      <c r="H20" s="43">
        <v>46</v>
      </c>
      <c r="I20" s="43">
        <v>52</v>
      </c>
      <c r="J20" s="43">
        <v>13</v>
      </c>
      <c r="K20" s="43">
        <v>41</v>
      </c>
      <c r="L20" s="43">
        <v>91</v>
      </c>
      <c r="M20" s="53">
        <v>974</v>
      </c>
      <c r="N20">
        <f>G20*82/F20</f>
        <v>66.175438596491233</v>
      </c>
      <c r="O20">
        <f>H20*82/F20</f>
        <v>66.175438596491233</v>
      </c>
      <c r="P20">
        <f>I20*82/F20</f>
        <v>74.807017543859644</v>
      </c>
      <c r="Q20">
        <f>J20*82/F20</f>
        <v>18.701754385964911</v>
      </c>
      <c r="R20">
        <f>K20*82/F20</f>
        <v>58.982456140350877</v>
      </c>
      <c r="S20">
        <f>L20*82/F20</f>
        <v>130.91228070175438</v>
      </c>
      <c r="U20" s="10">
        <f>SUM(V20:X20)</f>
        <v>13.414449846694975</v>
      </c>
      <c r="V20">
        <f>N20/MAX(N:N)*OFF_C</f>
        <v>8.2880701754385964</v>
      </c>
      <c r="W20">
        <f>O20/MAX(O:O)*PUN_C</f>
        <v>0.39559683522531824</v>
      </c>
      <c r="X20">
        <f>SUM(Z20:AC20)</f>
        <v>4.7307828360310609</v>
      </c>
      <c r="Y20">
        <f>X20/DEF_C*10</f>
        <v>7.8846380600517687</v>
      </c>
      <c r="Z20">
        <f>(0.7*(HIT_F*DEF_C))+(P20/(MAX(P:P))*(0.3*(HIT_F*DEF_C)))</f>
        <v>1.1300304009120272</v>
      </c>
      <c r="AA20">
        <f>(0.7*(BkS_F*DEF_C))+(Q20/(MAX(Q:Q))*(0.3*(BkS_F*DEF_C)))</f>
        <v>0.6795308924485125</v>
      </c>
      <c r="AB20">
        <f>(0.7*(TkA_F*DEF_C))+(R20/(MAX(R:R))*(0.3*(TkA_F*DEF_C)))</f>
        <v>1.7823020594965673</v>
      </c>
      <c r="AC20">
        <f>(0.7*(SH_F*DEF_C))+(S20/(MAX(S:S))*(0.3*(SH_F*DEF_C)))</f>
        <v>1.1389194831739542</v>
      </c>
    </row>
    <row r="21" spans="1:29" x14ac:dyDescent="0.25">
      <c r="A21" s="9">
        <v>19</v>
      </c>
      <c r="B21" s="67" t="s">
        <v>227</v>
      </c>
      <c r="C21" s="40" t="s">
        <v>31</v>
      </c>
      <c r="D21" s="40" t="s">
        <v>273</v>
      </c>
      <c r="E21" s="40" t="s">
        <v>1</v>
      </c>
      <c r="F21" s="41">
        <v>82</v>
      </c>
      <c r="G21" s="41">
        <v>66</v>
      </c>
      <c r="H21" s="41">
        <v>18</v>
      </c>
      <c r="I21" s="41">
        <v>9</v>
      </c>
      <c r="J21" s="41">
        <v>21</v>
      </c>
      <c r="K21" s="41">
        <v>56</v>
      </c>
      <c r="L21" s="41">
        <v>3355</v>
      </c>
      <c r="M21" s="52">
        <v>1579</v>
      </c>
      <c r="N21">
        <f>G21*82/F21</f>
        <v>66</v>
      </c>
      <c r="O21">
        <f>H21*82/F21</f>
        <v>18</v>
      </c>
      <c r="P21">
        <f>I21*82/F21</f>
        <v>9</v>
      </c>
      <c r="Q21">
        <f>J21*82/F21</f>
        <v>21</v>
      </c>
      <c r="R21">
        <f>K21*82/F21</f>
        <v>56</v>
      </c>
      <c r="S21">
        <f>L21*82/F21</f>
        <v>3355</v>
      </c>
      <c r="U21" s="10">
        <f>SUM(V21:X21)</f>
        <v>13.14128646693503</v>
      </c>
      <c r="V21">
        <f>N21/MAX(N:N)*OFF_C</f>
        <v>8.2660975609756093</v>
      </c>
      <c r="W21">
        <f>O21/MAX(O:O)*PUN_C</f>
        <v>0.10760401721664276</v>
      </c>
      <c r="X21">
        <f>SUM(Z21:AC21)</f>
        <v>4.7675848887427783</v>
      </c>
      <c r="Y21">
        <f>X21/DEF_C*10</f>
        <v>7.9459748145712972</v>
      </c>
      <c r="Z21">
        <f>(0.7*(HIT_F*DEF_C))+(P21/(MAX(P:P))*(0.3*(HIT_F*DEF_C)))</f>
        <v>1.0596284229990311</v>
      </c>
      <c r="AA21">
        <f>(0.7*(BkS_F*DEF_C))+(Q21/(MAX(Q:Q))*(0.3*(BkS_F*DEF_C)))</f>
        <v>0.68561770943796385</v>
      </c>
      <c r="AB21">
        <f>(0.7*(TkA_F*DEF_C))+(R21/(MAX(R:R))*(0.3*(TkA_F*DEF_C)))</f>
        <v>1.7622629904559914</v>
      </c>
      <c r="AC21">
        <f>(0.7*(SH_F*DEF_C))+(S21/(MAX(S:S))*(0.3*(SH_F*DEF_C)))</f>
        <v>1.2600757658497923</v>
      </c>
    </row>
    <row r="22" spans="1:29" x14ac:dyDescent="0.25">
      <c r="A22" s="9">
        <v>20</v>
      </c>
      <c r="B22" s="68" t="s">
        <v>68</v>
      </c>
      <c r="C22" s="42" t="s">
        <v>35</v>
      </c>
      <c r="D22" s="42" t="s">
        <v>273</v>
      </c>
      <c r="E22" s="42" t="s">
        <v>1</v>
      </c>
      <c r="F22" s="43">
        <v>82</v>
      </c>
      <c r="G22" s="43">
        <v>63</v>
      </c>
      <c r="H22" s="43">
        <v>36</v>
      </c>
      <c r="I22" s="43">
        <v>31</v>
      </c>
      <c r="J22" s="43">
        <v>24</v>
      </c>
      <c r="K22" s="43">
        <v>56</v>
      </c>
      <c r="L22" s="43">
        <v>145</v>
      </c>
      <c r="M22" s="53">
        <v>1518</v>
      </c>
      <c r="N22">
        <f>G22*82/F22</f>
        <v>63</v>
      </c>
      <c r="O22">
        <f>H22*82/F22</f>
        <v>36</v>
      </c>
      <c r="P22">
        <f>I22*82/F22</f>
        <v>31</v>
      </c>
      <c r="Q22">
        <f>J22*82/F22</f>
        <v>24</v>
      </c>
      <c r="R22">
        <f>K22*82/F22</f>
        <v>56</v>
      </c>
      <c r="S22">
        <f>L22*82/F22</f>
        <v>145</v>
      </c>
      <c r="U22" s="10">
        <f>SUM(V22:X22)</f>
        <v>12.784013421262891</v>
      </c>
      <c r="V22">
        <f>N22/MAX(N:N)*OFF_C</f>
        <v>7.8903658536585368</v>
      </c>
      <c r="W22">
        <f>O22/MAX(O:O)*PUN_C</f>
        <v>0.21520803443328551</v>
      </c>
      <c r="X22">
        <f>SUM(Z22:AC22)</f>
        <v>4.6784395331710682</v>
      </c>
      <c r="Y22">
        <f>X22/DEF_C*10</f>
        <v>7.7973992219517809</v>
      </c>
      <c r="Z22">
        <f>(0.7*(HIT_F*DEF_C))+(P22/(MAX(P:P))*(0.3*(HIT_F*DEF_C)))</f>
        <v>1.0831645681077748</v>
      </c>
      <c r="AA22">
        <f>(0.7*(BkS_F*DEF_C))+(Q22/(MAX(Q:Q))*(0.3*(BkS_F*DEF_C)))</f>
        <v>0.69356309650053016</v>
      </c>
      <c r="AB22">
        <f>(0.7*(TkA_F*DEF_C))+(R22/(MAX(R:R))*(0.3*(TkA_F*DEF_C)))</f>
        <v>1.7622629904559914</v>
      </c>
      <c r="AC22">
        <f>(0.7*(SH_F*DEF_C))+(S22/(MAX(S:S))*(0.3*(SH_F*DEF_C)))</f>
        <v>1.1394488781067718</v>
      </c>
    </row>
    <row r="23" spans="1:29" x14ac:dyDescent="0.25">
      <c r="A23" s="9">
        <v>21</v>
      </c>
      <c r="B23" s="67" t="s">
        <v>358</v>
      </c>
      <c r="C23" s="40" t="s">
        <v>41</v>
      </c>
      <c r="D23" s="40" t="s">
        <v>273</v>
      </c>
      <c r="E23" s="40" t="s">
        <v>1</v>
      </c>
      <c r="F23" s="41">
        <v>82</v>
      </c>
      <c r="G23" s="41">
        <v>59</v>
      </c>
      <c r="H23" s="41">
        <v>52</v>
      </c>
      <c r="I23" s="41">
        <v>98</v>
      </c>
      <c r="J23" s="41">
        <v>22</v>
      </c>
      <c r="K23" s="41">
        <v>51</v>
      </c>
      <c r="L23" s="41">
        <v>83</v>
      </c>
      <c r="M23" s="52">
        <v>1488</v>
      </c>
      <c r="N23">
        <f>G23*82/F23</f>
        <v>59</v>
      </c>
      <c r="O23">
        <f>H23*82/F23</f>
        <v>52</v>
      </c>
      <c r="P23">
        <f>I23*82/F23</f>
        <v>98</v>
      </c>
      <c r="Q23">
        <f>J23*82/F23</f>
        <v>22</v>
      </c>
      <c r="R23">
        <f>K23*82/F23</f>
        <v>51</v>
      </c>
      <c r="S23">
        <f>L23*82/F23</f>
        <v>83</v>
      </c>
      <c r="U23" s="10">
        <f>SUM(V23:X23)</f>
        <v>12.409142387222341</v>
      </c>
      <c r="V23">
        <f>N23/MAX(N:N)*OFF_C</f>
        <v>7.3893902439024401</v>
      </c>
      <c r="W23">
        <f>O23/MAX(O:O)*PUN_C</f>
        <v>0.31085604973696795</v>
      </c>
      <c r="X23">
        <f>SUM(Z23:AC23)</f>
        <v>4.7088960935829327</v>
      </c>
      <c r="Y23">
        <f>X23/DEF_C*10</f>
        <v>7.8481601559715539</v>
      </c>
      <c r="Z23">
        <f>(0.7*(HIT_F*DEF_C))+(P23/(MAX(P:P))*(0.3*(HIT_F*DEF_C)))</f>
        <v>1.1548428282116754</v>
      </c>
      <c r="AA23">
        <f>(0.7*(BkS_F*DEF_C))+(Q23/(MAX(Q:Q))*(0.3*(BkS_F*DEF_C)))</f>
        <v>0.68826617179215255</v>
      </c>
      <c r="AB23">
        <f>(0.7*(TkA_F*DEF_C))+(R23/(MAX(R:R))*(0.3*(TkA_F*DEF_C)))</f>
        <v>1.7286680805938492</v>
      </c>
      <c r="AC23">
        <f>(0.7*(SH_F*DEF_C))+(S23/(MAX(S:S))*(0.3*(SH_F*DEF_C)))</f>
        <v>1.1371190129852555</v>
      </c>
    </row>
    <row r="24" spans="1:29" x14ac:dyDescent="0.25">
      <c r="A24" s="9">
        <v>22</v>
      </c>
      <c r="B24" s="67" t="s">
        <v>454</v>
      </c>
      <c r="C24" s="40" t="s">
        <v>451</v>
      </c>
      <c r="D24" s="40" t="s">
        <v>273</v>
      </c>
      <c r="E24" s="40" t="s">
        <v>1</v>
      </c>
      <c r="F24" s="41">
        <v>80</v>
      </c>
      <c r="G24" s="41">
        <v>58</v>
      </c>
      <c r="H24" s="41">
        <v>34</v>
      </c>
      <c r="I24" s="41">
        <v>77</v>
      </c>
      <c r="J24" s="41">
        <v>30</v>
      </c>
      <c r="K24" s="41">
        <v>52</v>
      </c>
      <c r="L24" s="41">
        <v>152</v>
      </c>
      <c r="M24" s="52">
        <v>1313</v>
      </c>
      <c r="N24">
        <f>G24*82/F24</f>
        <v>59.45</v>
      </c>
      <c r="O24">
        <f>H24*82/F24</f>
        <v>34.85</v>
      </c>
      <c r="P24">
        <f>I24*82/F24</f>
        <v>78.924999999999997</v>
      </c>
      <c r="Q24">
        <f>J24*82/F24</f>
        <v>30.75</v>
      </c>
      <c r="R24">
        <f>K24*82/F24</f>
        <v>53.3</v>
      </c>
      <c r="S24">
        <f>L24*82/F24</f>
        <v>155.80000000000001</v>
      </c>
      <c r="U24" s="10">
        <f>SUM(V24:X24)</f>
        <v>12.383935936012241</v>
      </c>
      <c r="V24">
        <f>N24/MAX(N:N)*OFF_C</f>
        <v>7.4457499999999994</v>
      </c>
      <c r="W24">
        <f>O24/MAX(O:O)*PUN_C</f>
        <v>0.20833333333333334</v>
      </c>
      <c r="X24">
        <f>SUM(Z24:AC24)</f>
        <v>4.7298526026789087</v>
      </c>
      <c r="Y24">
        <f>X24/DEF_C*10</f>
        <v>7.8830876711315145</v>
      </c>
      <c r="Z24">
        <f>(0.7*(HIT_F*DEF_C))+(P24/(MAX(P:P))*(0.3*(HIT_F*DEF_C)))</f>
        <v>1.1344359205776171</v>
      </c>
      <c r="AA24">
        <f>(0.7*(BkS_F*DEF_C))+(Q24/(MAX(Q:Q))*(0.3*(BkS_F*DEF_C)))</f>
        <v>0.71144021739130425</v>
      </c>
      <c r="AB24">
        <f>(0.7*(TkA_F*DEF_C))+(R24/(MAX(R:R))*(0.3*(TkA_F*DEF_C)))</f>
        <v>1.7441217391304347</v>
      </c>
      <c r="AC24">
        <f>(0.7*(SH_F*DEF_C))+(S24/(MAX(S:S))*(0.3*(SH_F*DEF_C)))</f>
        <v>1.1398547255795521</v>
      </c>
    </row>
    <row r="25" spans="1:29" x14ac:dyDescent="0.25">
      <c r="A25" s="9">
        <v>23</v>
      </c>
      <c r="B25" s="68" t="s">
        <v>67</v>
      </c>
      <c r="C25" s="42" t="s">
        <v>37</v>
      </c>
      <c r="D25" s="42" t="s">
        <v>273</v>
      </c>
      <c r="E25" s="42" t="s">
        <v>1</v>
      </c>
      <c r="F25" s="43">
        <v>78</v>
      </c>
      <c r="G25" s="43">
        <v>53</v>
      </c>
      <c r="H25" s="43">
        <v>56</v>
      </c>
      <c r="I25" s="43">
        <v>142</v>
      </c>
      <c r="J25" s="43">
        <v>71</v>
      </c>
      <c r="K25" s="43">
        <v>44</v>
      </c>
      <c r="L25" s="43">
        <v>1702</v>
      </c>
      <c r="M25" s="53">
        <v>1422</v>
      </c>
      <c r="N25">
        <f>G25*82/F25</f>
        <v>55.717948717948715</v>
      </c>
      <c r="O25">
        <f>H25*82/F25</f>
        <v>58.871794871794869</v>
      </c>
      <c r="P25">
        <f>I25*82/F25</f>
        <v>149.28205128205127</v>
      </c>
      <c r="Q25">
        <f>J25*82/F25</f>
        <v>74.641025641025635</v>
      </c>
      <c r="R25">
        <f>K25*82/F25</f>
        <v>46.256410256410255</v>
      </c>
      <c r="S25">
        <f>L25*82/F25</f>
        <v>1789.2820512820513</v>
      </c>
      <c r="U25" s="10">
        <f>SUM(V25:X25)</f>
        <v>12.265693031172171</v>
      </c>
      <c r="V25">
        <f>N25/MAX(N:N)*OFF_C</f>
        <v>6.9783333333333326</v>
      </c>
      <c r="W25">
        <f>O25/MAX(O:O)*PUN_C</f>
        <v>0.35193564605329308</v>
      </c>
      <c r="X25">
        <f>SUM(Z25:AC25)</f>
        <v>4.9354240517855459</v>
      </c>
      <c r="Y25">
        <f>X25/DEF_C*10</f>
        <v>8.2257067529759098</v>
      </c>
      <c r="Z25">
        <f>(0.7*(HIT_F*DEF_C))+(P25/(MAX(P:P))*(0.3*(HIT_F*DEF_C)))</f>
        <v>1.2097056373229655</v>
      </c>
      <c r="AA25">
        <f>(0.7*(BkS_F*DEF_C))+(Q25/(MAX(Q:Q))*(0.3*(BkS_F*DEF_C)))</f>
        <v>0.82768394648829413</v>
      </c>
      <c r="AB25">
        <f>(0.7*(TkA_F*DEF_C))+(R25/(MAX(R:R))*(0.3*(TkA_F*DEF_C)))</f>
        <v>1.6967959866220734</v>
      </c>
      <c r="AC25">
        <f>(0.7*(SH_F*DEF_C))+(S25/(MAX(S:S))*(0.3*(SH_F*DEF_C)))</f>
        <v>1.2012384813522121</v>
      </c>
    </row>
    <row r="26" spans="1:29" x14ac:dyDescent="0.25">
      <c r="A26" s="9">
        <v>24</v>
      </c>
      <c r="B26" s="68" t="s">
        <v>74</v>
      </c>
      <c r="C26" s="42" t="s">
        <v>41</v>
      </c>
      <c r="D26" s="42" t="s">
        <v>273</v>
      </c>
      <c r="E26" s="42" t="s">
        <v>1</v>
      </c>
      <c r="F26" s="43">
        <v>66</v>
      </c>
      <c r="G26" s="43">
        <v>48</v>
      </c>
      <c r="H26" s="43">
        <v>18</v>
      </c>
      <c r="I26" s="43">
        <v>34</v>
      </c>
      <c r="J26" s="43">
        <v>16</v>
      </c>
      <c r="K26" s="43">
        <v>25</v>
      </c>
      <c r="L26" s="43">
        <v>28</v>
      </c>
      <c r="M26" s="53">
        <v>1096</v>
      </c>
      <c r="N26">
        <f>G26*82/F26</f>
        <v>59.636363636363633</v>
      </c>
      <c r="O26">
        <f>H26*82/F26</f>
        <v>22.363636363636363</v>
      </c>
      <c r="P26">
        <f>I26*82/F26</f>
        <v>42.242424242424242</v>
      </c>
      <c r="Q26">
        <f>J26*82/F26</f>
        <v>19.878787878787879</v>
      </c>
      <c r="R26">
        <f>K26*82/F26</f>
        <v>31.060606060606062</v>
      </c>
      <c r="S26">
        <f>L26*82/F26</f>
        <v>34.787878787878789</v>
      </c>
      <c r="U26" s="10">
        <f>SUM(V26:X26)</f>
        <v>12.11062388955331</v>
      </c>
      <c r="V26">
        <f>N26/MAX(N:N)*OFF_C</f>
        <v>7.4690909090909079</v>
      </c>
      <c r="W26">
        <f>O26/MAX(O:O)*PUN_C</f>
        <v>0.13368983957219252</v>
      </c>
      <c r="X26">
        <f>SUM(Z26:AC26)</f>
        <v>4.5078431408902091</v>
      </c>
      <c r="Y26">
        <f>X26/DEF_C*10</f>
        <v>7.5130719014836824</v>
      </c>
      <c r="Z26">
        <f>(0.7*(HIT_F*DEF_C))+(P26/(MAX(P:P))*(0.3*(HIT_F*DEF_C)))</f>
        <v>1.0951919921233999</v>
      </c>
      <c r="AA26">
        <f>(0.7*(BkS_F*DEF_C))+(Q26/(MAX(Q:Q))*(0.3*(BkS_F*DEF_C)))</f>
        <v>0.68264822134387337</v>
      </c>
      <c r="AB26">
        <f>(0.7*(TkA_F*DEF_C))+(R26/(MAX(R:R))*(0.3*(TkA_F*DEF_C)))</f>
        <v>1.5946956521739128</v>
      </c>
      <c r="AC26">
        <f>(0.7*(SH_F*DEF_C))+(S26/(MAX(S:S))*(0.3*(SH_F*DEF_C)))</f>
        <v>1.1353072752490228</v>
      </c>
    </row>
    <row r="27" spans="1:29" x14ac:dyDescent="0.25">
      <c r="A27" s="9">
        <v>25</v>
      </c>
      <c r="B27" s="67" t="s">
        <v>124</v>
      </c>
      <c r="C27" s="40" t="s">
        <v>37</v>
      </c>
      <c r="D27" s="40" t="s">
        <v>273</v>
      </c>
      <c r="E27" s="40" t="s">
        <v>1</v>
      </c>
      <c r="F27" s="41">
        <v>79</v>
      </c>
      <c r="G27" s="41">
        <v>52</v>
      </c>
      <c r="H27" s="41">
        <v>57</v>
      </c>
      <c r="I27" s="41">
        <v>159</v>
      </c>
      <c r="J27" s="41">
        <v>49</v>
      </c>
      <c r="K27" s="41">
        <v>31</v>
      </c>
      <c r="L27" s="41">
        <v>294</v>
      </c>
      <c r="M27" s="52">
        <v>1375</v>
      </c>
      <c r="N27">
        <f>G27*82/F27</f>
        <v>53.974683544303801</v>
      </c>
      <c r="O27">
        <f>H27*82/F27</f>
        <v>59.164556962025316</v>
      </c>
      <c r="P27">
        <f>I27*82/F27</f>
        <v>165.03797468354429</v>
      </c>
      <c r="Q27">
        <f>J27*82/F27</f>
        <v>50.860759493670884</v>
      </c>
      <c r="R27">
        <f>K27*82/F27</f>
        <v>32.177215189873415</v>
      </c>
      <c r="S27">
        <f>L27*82/F27</f>
        <v>305.1645569620253</v>
      </c>
      <c r="U27" s="10">
        <f>SUM(V27:X27)</f>
        <v>11.852616045347697</v>
      </c>
      <c r="V27">
        <f>N27/MAX(N:N)*OFF_C</f>
        <v>6.76</v>
      </c>
      <c r="W27">
        <f>O27/MAX(O:O)*PUN_C</f>
        <v>0.35368577810871182</v>
      </c>
      <c r="X27">
        <f>SUM(Z27:AC27)</f>
        <v>4.7389302672389846</v>
      </c>
      <c r="Y27">
        <f>X27/DEF_C*10</f>
        <v>7.8982171120649749</v>
      </c>
      <c r="Z27">
        <f>(0.7*(HIT_F*DEF_C))+(P27/(MAX(P:P))*(0.3*(HIT_F*DEF_C)))</f>
        <v>1.2265617145729559</v>
      </c>
      <c r="AA27">
        <f>(0.7*(BkS_F*DEF_C))+(Q27/(MAX(Q:Q))*(0.3*(BkS_F*DEF_C)))</f>
        <v>0.7647028068244357</v>
      </c>
      <c r="AB27">
        <f>(0.7*(TkA_F*DEF_C))+(R27/(MAX(R:R))*(0.3*(TkA_F*DEF_C)))</f>
        <v>1.6021981287837093</v>
      </c>
      <c r="AC27">
        <f>(0.7*(SH_F*DEF_C))+(S27/(MAX(S:S))*(0.3*(SH_F*DEF_C)))</f>
        <v>1.1454676170578837</v>
      </c>
    </row>
    <row r="28" spans="1:29" x14ac:dyDescent="0.25">
      <c r="A28" s="9">
        <v>26</v>
      </c>
      <c r="B28" s="68" t="s">
        <v>363</v>
      </c>
      <c r="C28" s="42" t="s">
        <v>41</v>
      </c>
      <c r="D28" s="42" t="s">
        <v>273</v>
      </c>
      <c r="E28" s="42" t="s">
        <v>1</v>
      </c>
      <c r="F28" s="43">
        <v>71</v>
      </c>
      <c r="G28" s="43">
        <v>45</v>
      </c>
      <c r="H28" s="43">
        <v>75</v>
      </c>
      <c r="I28" s="43">
        <v>174</v>
      </c>
      <c r="J28" s="43">
        <v>26</v>
      </c>
      <c r="K28" s="43">
        <v>22</v>
      </c>
      <c r="L28" s="43">
        <v>204</v>
      </c>
      <c r="M28" s="53">
        <v>1138</v>
      </c>
      <c r="N28">
        <f>G28*82/F28</f>
        <v>51.971830985915496</v>
      </c>
      <c r="O28">
        <f>H28*82/F28</f>
        <v>86.619718309859152</v>
      </c>
      <c r="P28">
        <f>I28*82/F28</f>
        <v>200.95774647887325</v>
      </c>
      <c r="Q28">
        <f>J28*82/F28</f>
        <v>30.028169014084508</v>
      </c>
      <c r="R28">
        <f>K28*82/F28</f>
        <v>25.408450704225352</v>
      </c>
      <c r="S28">
        <f>L28*82/F28</f>
        <v>235.6056338028169</v>
      </c>
      <c r="U28" s="10">
        <f>SUM(V28:X28)</f>
        <v>11.701058361531198</v>
      </c>
      <c r="V28">
        <f>N28/MAX(N:N)*OFF_C</f>
        <v>6.5091549295774644</v>
      </c>
      <c r="W28">
        <f>O28/MAX(O:O)*PUN_C</f>
        <v>0.51781275890637946</v>
      </c>
      <c r="X28">
        <f>SUM(Z28:AC28)</f>
        <v>4.6740906730473535</v>
      </c>
      <c r="Y28">
        <f>X28/DEF_C*10</f>
        <v>7.7901511217455885</v>
      </c>
      <c r="Z28">
        <f>(0.7*(HIT_F*DEF_C))+(P28/(MAX(P:P))*(0.3*(HIT_F*DEF_C)))</f>
        <v>1.2649895764478567</v>
      </c>
      <c r="AA28">
        <f>(0.7*(BkS_F*DEF_C))+(Q28/(MAX(Q:Q))*(0.3*(BkS_F*DEF_C)))</f>
        <v>0.70952847519902007</v>
      </c>
      <c r="AB28">
        <f>(0.7*(TkA_F*DEF_C))+(R28/(MAX(R:R))*(0.3*(TkA_F*DEF_C)))</f>
        <v>1.5567189222290263</v>
      </c>
      <c r="AC28">
        <f>(0.7*(SH_F*DEF_C))+(S28/(MAX(S:S))*(0.3*(SH_F*DEF_C)))</f>
        <v>1.1428536991714502</v>
      </c>
    </row>
    <row r="29" spans="1:29" x14ac:dyDescent="0.25">
      <c r="A29" s="9">
        <v>27</v>
      </c>
      <c r="B29" s="67" t="s">
        <v>296</v>
      </c>
      <c r="C29" s="40" t="s">
        <v>37</v>
      </c>
      <c r="D29" s="40" t="s">
        <v>273</v>
      </c>
      <c r="E29" s="40" t="s">
        <v>1</v>
      </c>
      <c r="F29" s="41">
        <v>82</v>
      </c>
      <c r="G29" s="41">
        <v>56</v>
      </c>
      <c r="H29" s="41">
        <v>36</v>
      </c>
      <c r="I29" s="41">
        <v>66</v>
      </c>
      <c r="J29" s="41">
        <v>16</v>
      </c>
      <c r="K29" s="41">
        <v>22</v>
      </c>
      <c r="L29" s="41">
        <v>59</v>
      </c>
      <c r="M29" s="52">
        <v>1150</v>
      </c>
      <c r="N29">
        <f>G29*82/F29</f>
        <v>56</v>
      </c>
      <c r="O29">
        <f>H29*82/F29</f>
        <v>36</v>
      </c>
      <c r="P29">
        <f>I29*82/F29</f>
        <v>66</v>
      </c>
      <c r="Q29">
        <f>J29*82/F29</f>
        <v>16</v>
      </c>
      <c r="R29">
        <f>K29*82/F29</f>
        <v>22</v>
      </c>
      <c r="S29">
        <f>L29*82/F29</f>
        <v>59</v>
      </c>
      <c r="U29" s="10">
        <f>SUM(V29:X29)</f>
        <v>11.691885137117737</v>
      </c>
      <c r="V29">
        <f>N29/MAX(N:N)*OFF_C</f>
        <v>7.0136585365853659</v>
      </c>
      <c r="W29">
        <f>O29/MAX(O:O)*PUN_C</f>
        <v>0.21520803443328551</v>
      </c>
      <c r="X29">
        <f>SUM(Z29:AC29)</f>
        <v>4.4630185660990866</v>
      </c>
      <c r="Y29">
        <f>X29/DEF_C*10</f>
        <v>7.4383642768318117</v>
      </c>
      <c r="Z29">
        <f>(0.7*(HIT_F*DEF_C))+(P29/(MAX(P:P))*(0.3*(HIT_F*DEF_C)))</f>
        <v>1.1206084353262304</v>
      </c>
      <c r="AA29">
        <f>(0.7*(BkS_F*DEF_C))+(Q29/(MAX(Q:Q))*(0.3*(BkS_F*DEF_C)))</f>
        <v>0.67237539766702004</v>
      </c>
      <c r="AB29">
        <f>(0.7*(TkA_F*DEF_C))+(R29/(MAX(R:R))*(0.3*(TkA_F*DEF_C)))</f>
        <v>1.5338176033934252</v>
      </c>
      <c r="AC29">
        <f>(0.7*(SH_F*DEF_C))+(S29/(MAX(S:S))*(0.3*(SH_F*DEF_C)))</f>
        <v>1.1362171297124106</v>
      </c>
    </row>
    <row r="30" spans="1:29" x14ac:dyDescent="0.25">
      <c r="A30" s="9">
        <v>28</v>
      </c>
      <c r="B30" s="67" t="s">
        <v>187</v>
      </c>
      <c r="C30" s="40" t="s">
        <v>41</v>
      </c>
      <c r="D30" s="40" t="s">
        <v>273</v>
      </c>
      <c r="E30" s="40" t="s">
        <v>1</v>
      </c>
      <c r="F30" s="41">
        <v>81</v>
      </c>
      <c r="G30" s="41">
        <v>53</v>
      </c>
      <c r="H30" s="41">
        <v>26</v>
      </c>
      <c r="I30" s="41">
        <v>55</v>
      </c>
      <c r="J30" s="41">
        <v>23</v>
      </c>
      <c r="K30" s="41">
        <v>50</v>
      </c>
      <c r="L30" s="41">
        <v>312</v>
      </c>
      <c r="M30" s="52">
        <v>1371</v>
      </c>
      <c r="N30">
        <f>G30*82/F30</f>
        <v>53.654320987654323</v>
      </c>
      <c r="O30">
        <f>H30*82/F30</f>
        <v>26.320987654320987</v>
      </c>
      <c r="P30">
        <f>I30*82/F30</f>
        <v>55.679012345679013</v>
      </c>
      <c r="Q30">
        <f>J30*82/F30</f>
        <v>23.283950617283949</v>
      </c>
      <c r="R30">
        <f>K30*82/F30</f>
        <v>50.617283950617285</v>
      </c>
      <c r="S30">
        <f>L30*82/F30</f>
        <v>315.85185185185185</v>
      </c>
      <c r="U30" s="10">
        <f>SUM(V30:X30)</f>
        <v>11.55042273385577</v>
      </c>
      <c r="V30">
        <f>N30/MAX(N:N)*OFF_C</f>
        <v>6.7198765432098764</v>
      </c>
      <c r="W30">
        <f>O30/MAX(O:O)*PUN_C</f>
        <v>0.15734688937303315</v>
      </c>
      <c r="X30">
        <f>SUM(Z30:AC30)</f>
        <v>4.6731993012728603</v>
      </c>
      <c r="Y30">
        <f>X30/DEF_C*10</f>
        <v>7.7886655021214333</v>
      </c>
      <c r="Z30">
        <f>(0.7*(HIT_F*DEF_C))+(P30/(MAX(P:P))*(0.3*(HIT_F*DEF_C)))</f>
        <v>1.1095667870036099</v>
      </c>
      <c r="AA30">
        <f>(0.7*(BkS_F*DEF_C))+(Q30/(MAX(Q:Q))*(0.3*(BkS_F*DEF_C)))</f>
        <v>0.69166666666666654</v>
      </c>
      <c r="AB30">
        <f>(0.7*(TkA_F*DEF_C))+(R30/(MAX(R:R))*(0.3*(TkA_F*DEF_C)))</f>
        <v>1.726096618357488</v>
      </c>
      <c r="AC30">
        <f>(0.7*(SH_F*DEF_C))+(S30/(MAX(S:S))*(0.3*(SH_F*DEF_C)))</f>
        <v>1.145869229245096</v>
      </c>
    </row>
    <row r="31" spans="1:29" x14ac:dyDescent="0.25">
      <c r="A31" s="9">
        <v>29</v>
      </c>
      <c r="B31" s="68" t="s">
        <v>346</v>
      </c>
      <c r="C31" s="42" t="s">
        <v>33</v>
      </c>
      <c r="D31" s="42" t="s">
        <v>273</v>
      </c>
      <c r="E31" s="42" t="s">
        <v>1</v>
      </c>
      <c r="F31" s="43">
        <v>73</v>
      </c>
      <c r="G31" s="43">
        <v>47</v>
      </c>
      <c r="H31" s="43">
        <v>36</v>
      </c>
      <c r="I31" s="43">
        <v>76</v>
      </c>
      <c r="J31" s="43">
        <v>39</v>
      </c>
      <c r="K31" s="43">
        <v>34</v>
      </c>
      <c r="L31" s="43">
        <v>71</v>
      </c>
      <c r="M31" s="53">
        <v>1206</v>
      </c>
      <c r="N31">
        <f>G31*82/F31</f>
        <v>52.794520547945204</v>
      </c>
      <c r="O31">
        <f>H31*82/F31</f>
        <v>40.438356164383563</v>
      </c>
      <c r="P31">
        <f>I31*82/F31</f>
        <v>85.369863013698634</v>
      </c>
      <c r="Q31">
        <f>J31*82/F31</f>
        <v>43.80821917808219</v>
      </c>
      <c r="R31">
        <f>K31*82/F31</f>
        <v>38.19178082191781</v>
      </c>
      <c r="S31">
        <f>L31*82/F31</f>
        <v>79.753424657534254</v>
      </c>
      <c r="U31" s="10">
        <f>SUM(V31:X31)</f>
        <v>11.520894425156168</v>
      </c>
      <c r="V31">
        <f>N31/MAX(N:N)*OFF_C</f>
        <v>6.6121917808219175</v>
      </c>
      <c r="W31">
        <f>O31/MAX(O:O)*PUN_C</f>
        <v>0.24174053182917005</v>
      </c>
      <c r="X31">
        <f>SUM(Z31:AC31)</f>
        <v>4.6669621125050798</v>
      </c>
      <c r="Y31">
        <f>X31/DEF_C*10</f>
        <v>7.7782701875084657</v>
      </c>
      <c r="Z31">
        <f>(0.7*(HIT_F*DEF_C))+(P31/(MAX(P:P))*(0.3*(HIT_F*DEF_C)))</f>
        <v>1.141330794718362</v>
      </c>
      <c r="AA31">
        <f>(0.7*(BkS_F*DEF_C))+(Q31/(MAX(Q:Q))*(0.3*(BkS_F*DEF_C)))</f>
        <v>0.74602441929720054</v>
      </c>
      <c r="AB31">
        <f>(0.7*(TkA_F*DEF_C))+(R31/(MAX(R:R))*(0.3*(TkA_F*DEF_C)))</f>
        <v>1.6426098868374031</v>
      </c>
      <c r="AC31">
        <f>(0.7*(SH_F*DEF_C))+(S31/(MAX(S:S))*(0.3*(SH_F*DEF_C)))</f>
        <v>1.1369970116521138</v>
      </c>
    </row>
    <row r="32" spans="1:29" x14ac:dyDescent="0.25">
      <c r="A32" s="9">
        <v>30</v>
      </c>
      <c r="B32" s="67" t="s">
        <v>105</v>
      </c>
      <c r="C32" s="40" t="s">
        <v>31</v>
      </c>
      <c r="D32" s="40" t="s">
        <v>273</v>
      </c>
      <c r="E32" s="40" t="s">
        <v>1</v>
      </c>
      <c r="F32" s="41">
        <v>82</v>
      </c>
      <c r="G32" s="41">
        <v>53</v>
      </c>
      <c r="H32" s="41">
        <v>30</v>
      </c>
      <c r="I32" s="41">
        <v>94</v>
      </c>
      <c r="J32" s="41">
        <v>20</v>
      </c>
      <c r="K32" s="41">
        <v>51</v>
      </c>
      <c r="L32" s="41">
        <v>100</v>
      </c>
      <c r="M32" s="52">
        <v>1330</v>
      </c>
      <c r="N32">
        <f>G32*82/F32</f>
        <v>53</v>
      </c>
      <c r="O32">
        <f>H32*82/F32</f>
        <v>30</v>
      </c>
      <c r="P32">
        <f>I32*82/F32</f>
        <v>94</v>
      </c>
      <c r="Q32">
        <f>J32*82/F32</f>
        <v>20</v>
      </c>
      <c r="R32">
        <f>K32*82/F32</f>
        <v>51</v>
      </c>
      <c r="S32">
        <f>L32*82/F32</f>
        <v>100</v>
      </c>
      <c r="U32" s="10">
        <f>SUM(V32:X32)</f>
        <v>11.517225561711504</v>
      </c>
      <c r="V32">
        <f>N32/MAX(N:N)*OFF_C</f>
        <v>6.6379268292682925</v>
      </c>
      <c r="W32">
        <f>O32/MAX(O:O)*PUN_C</f>
        <v>0.1793400286944046</v>
      </c>
      <c r="X32">
        <f>SUM(Z32:AC32)</f>
        <v>4.6999587037488064</v>
      </c>
      <c r="Y32">
        <f>X32/DEF_C*10</f>
        <v>7.8332645062480113</v>
      </c>
      <c r="Z32">
        <f>(0.7*(HIT_F*DEF_C))+(P32/(MAX(P:P))*(0.3*(HIT_F*DEF_C)))</f>
        <v>1.1505635291009948</v>
      </c>
      <c r="AA32">
        <f>(0.7*(BkS_F*DEF_C))+(Q32/(MAX(Q:Q))*(0.3*(BkS_F*DEF_C)))</f>
        <v>0.68296924708377504</v>
      </c>
      <c r="AB32">
        <f>(0.7*(TkA_F*DEF_C))+(R32/(MAX(R:R))*(0.3*(TkA_F*DEF_C)))</f>
        <v>1.7286680805938492</v>
      </c>
      <c r="AC32">
        <f>(0.7*(SH_F*DEF_C))+(S32/(MAX(S:S))*(0.3*(SH_F*DEF_C)))</f>
        <v>1.1377578469701874</v>
      </c>
    </row>
    <row r="33" spans="1:29" x14ac:dyDescent="0.25">
      <c r="A33" s="9">
        <v>31</v>
      </c>
      <c r="B33" s="68" t="s">
        <v>288</v>
      </c>
      <c r="C33" s="42" t="s">
        <v>41</v>
      </c>
      <c r="D33" s="42" t="s">
        <v>273</v>
      </c>
      <c r="E33" s="42" t="s">
        <v>1</v>
      </c>
      <c r="F33" s="43">
        <v>71</v>
      </c>
      <c r="G33" s="43">
        <v>41</v>
      </c>
      <c r="H33" s="43">
        <v>65</v>
      </c>
      <c r="I33" s="43">
        <v>102</v>
      </c>
      <c r="J33" s="43">
        <v>39</v>
      </c>
      <c r="K33" s="43">
        <v>30</v>
      </c>
      <c r="L33" s="43">
        <v>9658</v>
      </c>
      <c r="M33" s="53">
        <v>1227</v>
      </c>
      <c r="N33">
        <f>G33*82/F33</f>
        <v>47.352112676056336</v>
      </c>
      <c r="O33">
        <f>H33*82/F33</f>
        <v>75.070422535211264</v>
      </c>
      <c r="P33">
        <f>I33*82/F33</f>
        <v>117.80281690140845</v>
      </c>
      <c r="Q33">
        <f>J33*82/F33</f>
        <v>45.04225352112676</v>
      </c>
      <c r="R33">
        <f>K33*82/F33</f>
        <v>34.647887323943664</v>
      </c>
      <c r="S33">
        <f>L33*82/F33</f>
        <v>11154.30985915493</v>
      </c>
      <c r="U33" s="10">
        <f>SUM(V33:X33)</f>
        <v>11.476615948599445</v>
      </c>
      <c r="V33">
        <f>N33/MAX(N:N)*OFF_C</f>
        <v>5.9305633802816899</v>
      </c>
      <c r="W33">
        <f>O33/MAX(O:O)*PUN_C</f>
        <v>0.44877105771886217</v>
      </c>
      <c r="X33">
        <f>SUM(Z33:AC33)</f>
        <v>5.0972815105988918</v>
      </c>
      <c r="Y33">
        <f>X33/DEF_C*10</f>
        <v>8.4954691843314869</v>
      </c>
      <c r="Z33">
        <f>(0.7*(HIT_F*DEF_C))+(P33/(MAX(P:P))*(0.3*(HIT_F*DEF_C)))</f>
        <v>1.1760283724004676</v>
      </c>
      <c r="AA33">
        <f>(0.7*(BkS_F*DEF_C))+(Q33/(MAX(Q:Q))*(0.3*(BkS_F*DEF_C)))</f>
        <v>0.74929271279853016</v>
      </c>
      <c r="AB33">
        <f>(0.7*(TkA_F*DEF_C))+(R33/(MAX(R:R))*(0.3*(TkA_F*DEF_C)))</f>
        <v>1.6187985303123085</v>
      </c>
      <c r="AC33">
        <f>(0.7*(SH_F*DEF_C))+(S33/(MAX(S:S))*(0.3*(SH_F*DEF_C)))</f>
        <v>1.5531618950875852</v>
      </c>
    </row>
    <row r="34" spans="1:29" x14ac:dyDescent="0.25">
      <c r="A34" s="9">
        <v>32</v>
      </c>
      <c r="B34" s="68" t="s">
        <v>178</v>
      </c>
      <c r="C34" s="42" t="s">
        <v>33</v>
      </c>
      <c r="D34" s="42" t="s">
        <v>273</v>
      </c>
      <c r="E34" s="42" t="s">
        <v>1</v>
      </c>
      <c r="F34" s="43">
        <v>69</v>
      </c>
      <c r="G34" s="43">
        <v>43</v>
      </c>
      <c r="H34" s="43">
        <v>27</v>
      </c>
      <c r="I34" s="43">
        <v>82</v>
      </c>
      <c r="J34" s="43">
        <v>38</v>
      </c>
      <c r="K34" s="43">
        <v>41</v>
      </c>
      <c r="L34" s="43">
        <v>1830</v>
      </c>
      <c r="M34" s="53">
        <v>1275</v>
      </c>
      <c r="N34">
        <f>G34*82/F34</f>
        <v>51.10144927536232</v>
      </c>
      <c r="O34">
        <f>H34*82/F34</f>
        <v>32.086956521739133</v>
      </c>
      <c r="P34">
        <f>I34*82/F34</f>
        <v>97.449275362318843</v>
      </c>
      <c r="Q34">
        <f>J34*82/F34</f>
        <v>45.159420289855071</v>
      </c>
      <c r="R34">
        <f>K34*82/F34</f>
        <v>48.724637681159422</v>
      </c>
      <c r="S34">
        <f>L34*82/F34</f>
        <v>2174.782608695652</v>
      </c>
      <c r="U34" s="10">
        <f>SUM(V34:X34)</f>
        <v>11.424922422798858</v>
      </c>
      <c r="V34">
        <f>N34/MAX(N:N)*OFF_C</f>
        <v>6.4001449275362319</v>
      </c>
      <c r="W34">
        <f>O34/MAX(O:O)*PUN_C</f>
        <v>0.1918158567774936</v>
      </c>
      <c r="X34">
        <f>SUM(Z34:AC34)</f>
        <v>4.8329616384851315</v>
      </c>
      <c r="Y34">
        <f>X34/DEF_C*10</f>
        <v>8.0549360641418861</v>
      </c>
      <c r="Z34">
        <f>(0.7*(HIT_F*DEF_C))+(P34/(MAX(P:P))*(0.3*(HIT_F*DEF_C)))</f>
        <v>1.1542536493486106</v>
      </c>
      <c r="AA34">
        <f>(0.7*(BkS_F*DEF_C))+(Q34/(MAX(Q:Q))*(0.3*(BkS_F*DEF_C)))</f>
        <v>0.7496030245746691</v>
      </c>
      <c r="AB34">
        <f>(0.7*(TkA_F*DEF_C))+(R34/(MAX(R:R))*(0.3*(TkA_F*DEF_C)))</f>
        <v>1.7133799621928165</v>
      </c>
      <c r="AC34">
        <f>(0.7*(SH_F*DEF_C))+(S34/(MAX(S:S))*(0.3*(SH_F*DEF_C)))</f>
        <v>1.2157250023690354</v>
      </c>
    </row>
    <row r="35" spans="1:29" x14ac:dyDescent="0.25">
      <c r="A35" s="9">
        <v>33</v>
      </c>
      <c r="B35" s="68" t="s">
        <v>126</v>
      </c>
      <c r="C35" s="42" t="s">
        <v>31</v>
      </c>
      <c r="D35" s="42" t="s">
        <v>273</v>
      </c>
      <c r="E35" s="42" t="s">
        <v>1</v>
      </c>
      <c r="F35" s="43">
        <v>75</v>
      </c>
      <c r="G35" s="43">
        <v>47</v>
      </c>
      <c r="H35" s="43">
        <v>30</v>
      </c>
      <c r="I35" s="43">
        <v>115</v>
      </c>
      <c r="J35" s="43">
        <v>23</v>
      </c>
      <c r="K35" s="43">
        <v>42</v>
      </c>
      <c r="L35" s="43">
        <v>131</v>
      </c>
      <c r="M35" s="53">
        <v>1100</v>
      </c>
      <c r="N35">
        <f>G35*82/F35</f>
        <v>51.386666666666663</v>
      </c>
      <c r="O35">
        <f>H35*82/F35</f>
        <v>32.799999999999997</v>
      </c>
      <c r="P35">
        <f>I35*82/F35</f>
        <v>125.73333333333333</v>
      </c>
      <c r="Q35">
        <f>J35*82/F35</f>
        <v>25.146666666666668</v>
      </c>
      <c r="R35">
        <f>K35*82/F35</f>
        <v>45.92</v>
      </c>
      <c r="S35">
        <f>L35*82/F35</f>
        <v>143.22666666666666</v>
      </c>
      <c r="U35" s="10">
        <f>SUM(V35:X35)</f>
        <v>11.346975624546024</v>
      </c>
      <c r="V35">
        <f>N35/MAX(N:N)*OFF_C</f>
        <v>6.4358666666666666</v>
      </c>
      <c r="W35">
        <f>O35/MAX(O:O)*PUN_C</f>
        <v>0.19607843137254899</v>
      </c>
      <c r="X35">
        <f>SUM(Z35:AC35)</f>
        <v>4.7150305265068084</v>
      </c>
      <c r="Y35">
        <f>X35/DEF_C*10</f>
        <v>7.8583842108446813</v>
      </c>
      <c r="Z35">
        <f>(0.7*(HIT_F*DEF_C))+(P35/(MAX(P:P))*(0.3*(HIT_F*DEF_C)))</f>
        <v>1.1845126353790612</v>
      </c>
      <c r="AA35">
        <f>(0.7*(BkS_F*DEF_C))+(Q35/(MAX(Q:Q))*(0.3*(BkS_F*DEF_C)))</f>
        <v>0.69659999999999989</v>
      </c>
      <c r="AB35">
        <f>(0.7*(TkA_F*DEF_C))+(R35/(MAX(R:R))*(0.3*(TkA_F*DEF_C)))</f>
        <v>1.694535652173913</v>
      </c>
      <c r="AC35">
        <f>(0.7*(SH_F*DEF_C))+(S35/(MAX(S:S))*(0.3*(SH_F*DEF_C)))</f>
        <v>1.1393822389538339</v>
      </c>
    </row>
    <row r="36" spans="1:29" x14ac:dyDescent="0.25">
      <c r="A36" s="9">
        <v>34</v>
      </c>
      <c r="B36" s="68" t="s">
        <v>197</v>
      </c>
      <c r="C36" s="42" t="s">
        <v>35</v>
      </c>
      <c r="D36" s="42" t="s">
        <v>273</v>
      </c>
      <c r="E36" s="42" t="s">
        <v>1</v>
      </c>
      <c r="F36" s="43">
        <v>82</v>
      </c>
      <c r="G36" s="43">
        <v>51</v>
      </c>
      <c r="H36" s="43">
        <v>58</v>
      </c>
      <c r="I36" s="43">
        <v>103</v>
      </c>
      <c r="J36" s="43">
        <v>51</v>
      </c>
      <c r="K36" s="43">
        <v>22</v>
      </c>
      <c r="L36" s="43">
        <v>118</v>
      </c>
      <c r="M36" s="53">
        <v>1401</v>
      </c>
      <c r="N36">
        <f>G36*82/F36</f>
        <v>51</v>
      </c>
      <c r="O36">
        <f>H36*82/F36</f>
        <v>58</v>
      </c>
      <c r="P36">
        <f>I36*82/F36</f>
        <v>103</v>
      </c>
      <c r="Q36">
        <f>J36*82/F36</f>
        <v>51</v>
      </c>
      <c r="R36">
        <f>K36*82/F36</f>
        <v>22</v>
      </c>
      <c r="S36">
        <f>L36*82/F36</f>
        <v>118</v>
      </c>
      <c r="U36" s="10">
        <f>SUM(V36:X36)</f>
        <v>11.331678474847992</v>
      </c>
      <c r="V36">
        <f>N36/MAX(N:N)*OFF_C</f>
        <v>6.3874390243902441</v>
      </c>
      <c r="W36">
        <f>O36/MAX(O:O)*PUN_C</f>
        <v>0.34672405547584889</v>
      </c>
      <c r="X36">
        <f>SUM(Z36:AC36)</f>
        <v>4.5975153949818992</v>
      </c>
      <c r="Y36">
        <f>X36/DEF_C*10</f>
        <v>7.6625256583031653</v>
      </c>
      <c r="Z36">
        <f>(0.7*(HIT_F*DEF_C))+(P36/(MAX(P:P))*(0.3*(HIT_F*DEF_C)))</f>
        <v>1.1601919521000261</v>
      </c>
      <c r="AA36">
        <f>(0.7*(BkS_F*DEF_C))+(Q36/(MAX(Q:Q))*(0.3*(BkS_F*DEF_C)))</f>
        <v>0.76507158006362663</v>
      </c>
      <c r="AB36">
        <f>(0.7*(TkA_F*DEF_C))+(R36/(MAX(R:R))*(0.3*(TkA_F*DEF_C)))</f>
        <v>1.5338176033934252</v>
      </c>
      <c r="AC36">
        <f>(0.7*(SH_F*DEF_C))+(S36/(MAX(S:S))*(0.3*(SH_F*DEF_C)))</f>
        <v>1.1384342594248211</v>
      </c>
    </row>
    <row r="37" spans="1:29" x14ac:dyDescent="0.25">
      <c r="A37" s="9">
        <v>35</v>
      </c>
      <c r="B37" s="67" t="s">
        <v>70</v>
      </c>
      <c r="C37" s="40" t="s">
        <v>31</v>
      </c>
      <c r="D37" s="40" t="s">
        <v>273</v>
      </c>
      <c r="E37" s="40" t="s">
        <v>1</v>
      </c>
      <c r="F37" s="41">
        <v>66</v>
      </c>
      <c r="G37" s="41">
        <v>40</v>
      </c>
      <c r="H37" s="41">
        <v>36</v>
      </c>
      <c r="I37" s="41">
        <v>119</v>
      </c>
      <c r="J37" s="41">
        <v>20</v>
      </c>
      <c r="K37" s="41">
        <v>39</v>
      </c>
      <c r="L37" s="41">
        <v>970</v>
      </c>
      <c r="M37" s="52">
        <v>1122</v>
      </c>
      <c r="N37">
        <f>G37*82/F37</f>
        <v>49.696969696969695</v>
      </c>
      <c r="O37">
        <f>H37*82/F37</f>
        <v>44.727272727272727</v>
      </c>
      <c r="P37">
        <f>I37*82/F37</f>
        <v>147.84848484848484</v>
      </c>
      <c r="Q37">
        <f>J37*82/F37</f>
        <v>24.848484848484848</v>
      </c>
      <c r="R37">
        <f>K37*82/F37</f>
        <v>48.454545454545453</v>
      </c>
      <c r="S37">
        <f>L37*82/F37</f>
        <v>1205.1515151515152</v>
      </c>
      <c r="U37" s="10">
        <f>SUM(V37:X37)</f>
        <v>11.286457319588145</v>
      </c>
      <c r="V37">
        <f>N37/MAX(N:N)*OFF_C</f>
        <v>6.2242424242424237</v>
      </c>
      <c r="W37">
        <f>O37/MAX(O:O)*PUN_C</f>
        <v>0.26737967914438504</v>
      </c>
      <c r="X37">
        <f>SUM(Z37:AC37)</f>
        <v>4.7948352162013368</v>
      </c>
      <c r="Y37">
        <f>X37/DEF_C*10</f>
        <v>7.9913920270022274</v>
      </c>
      <c r="Z37">
        <f>(0.7*(HIT_F*DEF_C))+(P37/(MAX(P:P))*(0.3*(HIT_F*DEF_C)))</f>
        <v>1.2081719724319</v>
      </c>
      <c r="AA37">
        <f>(0.7*(BkS_F*DEF_C))+(Q37/(MAX(Q:Q))*(0.3*(BkS_F*DEF_C)))</f>
        <v>0.69581027667984174</v>
      </c>
      <c r="AB37">
        <f>(0.7*(TkA_F*DEF_C))+(R37/(MAX(R:R))*(0.3*(TkA_F*DEF_C)))</f>
        <v>1.7115652173913043</v>
      </c>
      <c r="AC37">
        <f>(0.7*(SH_F*DEF_C))+(S37/(MAX(S:S))*(0.3*(SH_F*DEF_C)))</f>
        <v>1.1792877496982905</v>
      </c>
    </row>
    <row r="38" spans="1:29" x14ac:dyDescent="0.25">
      <c r="A38" s="9">
        <v>36</v>
      </c>
      <c r="B38" s="67" t="s">
        <v>498</v>
      </c>
      <c r="C38" s="40" t="s">
        <v>451</v>
      </c>
      <c r="D38" s="40" t="s">
        <v>273</v>
      </c>
      <c r="E38" s="40" t="s">
        <v>1</v>
      </c>
      <c r="F38" s="41">
        <v>51</v>
      </c>
      <c r="G38" s="41">
        <v>33</v>
      </c>
      <c r="H38" s="41">
        <v>6</v>
      </c>
      <c r="I38" s="41">
        <v>36</v>
      </c>
      <c r="J38" s="41">
        <v>22</v>
      </c>
      <c r="K38" s="41">
        <v>17</v>
      </c>
      <c r="L38" s="41">
        <v>510</v>
      </c>
      <c r="M38" s="52">
        <v>774</v>
      </c>
      <c r="N38">
        <f>G38*82/F38</f>
        <v>53.058823529411768</v>
      </c>
      <c r="O38">
        <f>H38*82/F38</f>
        <v>9.6470588235294112</v>
      </c>
      <c r="P38">
        <f>I38*82/F38</f>
        <v>57.882352941176471</v>
      </c>
      <c r="Q38">
        <f>J38*82/F38</f>
        <v>35.372549019607845</v>
      </c>
      <c r="R38">
        <f>K38*82/F38</f>
        <v>27.333333333333332</v>
      </c>
      <c r="S38">
        <f>L38*82/F38</f>
        <v>820</v>
      </c>
      <c r="U38" s="10">
        <f>SUM(V38:X38)</f>
        <v>11.273037603406367</v>
      </c>
      <c r="V38">
        <f>N38/MAX(N:N)*OFF_C</f>
        <v>6.6452941176470599</v>
      </c>
      <c r="W38">
        <f>O38/MAX(O:O)*PUN_C</f>
        <v>5.7670126874279116E-2</v>
      </c>
      <c r="X38">
        <f>SUM(Z38:AC38)</f>
        <v>4.5700733588850282</v>
      </c>
      <c r="Y38">
        <f>X38/DEF_C*10</f>
        <v>7.616788931475047</v>
      </c>
      <c r="Z38">
        <f>(0.7*(HIT_F*DEF_C))+(P38/(MAX(P:P))*(0.3*(HIT_F*DEF_C)))</f>
        <v>1.1119239753663197</v>
      </c>
      <c r="AA38">
        <f>(0.7*(BkS_F*DEF_C))+(Q38/(MAX(Q:Q))*(0.3*(BkS_F*DEF_C)))</f>
        <v>0.72368286445012775</v>
      </c>
      <c r="AB38">
        <f>(0.7*(TkA_F*DEF_C))+(R38/(MAX(R:R))*(0.3*(TkA_F*DEF_C)))</f>
        <v>1.5696521739130433</v>
      </c>
      <c r="AC38">
        <f>(0.7*(SH_F*DEF_C))+(S38/(MAX(S:S))*(0.3*(SH_F*DEF_C)))</f>
        <v>1.1648143451555379</v>
      </c>
    </row>
    <row r="39" spans="1:29" x14ac:dyDescent="0.25">
      <c r="A39" s="9">
        <v>37</v>
      </c>
      <c r="B39" s="67" t="s">
        <v>300</v>
      </c>
      <c r="C39" s="40" t="s">
        <v>33</v>
      </c>
      <c r="D39" s="40" t="s">
        <v>273</v>
      </c>
      <c r="E39" s="40" t="s">
        <v>1</v>
      </c>
      <c r="F39" s="41">
        <v>68</v>
      </c>
      <c r="G39" s="41">
        <v>42</v>
      </c>
      <c r="H39" s="41">
        <v>18</v>
      </c>
      <c r="I39" s="41">
        <v>45</v>
      </c>
      <c r="J39" s="41">
        <v>24</v>
      </c>
      <c r="K39" s="41">
        <v>42</v>
      </c>
      <c r="L39" s="41">
        <v>924</v>
      </c>
      <c r="M39" s="52">
        <v>1099</v>
      </c>
      <c r="N39">
        <f>G39*82/F39</f>
        <v>50.647058823529413</v>
      </c>
      <c r="O39">
        <f>H39*82/F39</f>
        <v>21.705882352941178</v>
      </c>
      <c r="P39">
        <f>I39*82/F39</f>
        <v>54.264705882352942</v>
      </c>
      <c r="Q39">
        <f>J39*82/F39</f>
        <v>28.941176470588236</v>
      </c>
      <c r="R39">
        <f>K39*82/F39</f>
        <v>50.647058823529413</v>
      </c>
      <c r="S39">
        <f>L39*82/F39</f>
        <v>1114.2352941176471</v>
      </c>
      <c r="U39" s="10">
        <f>SUM(V39:X39)</f>
        <v>11.189864355291563</v>
      </c>
      <c r="V39">
        <f>N39/MAX(N:N)*OFF_C</f>
        <v>6.3432352941176475</v>
      </c>
      <c r="W39">
        <f>O39/MAX(O:O)*PUN_C</f>
        <v>0.12975778546712805</v>
      </c>
      <c r="X39">
        <f>SUM(Z39:AC39)</f>
        <v>4.7168712757067874</v>
      </c>
      <c r="Y39">
        <f>X39/DEF_C*10</f>
        <v>7.8614521261779791</v>
      </c>
      <c r="Z39">
        <f>(0.7*(HIT_F*DEF_C))+(P39/(MAX(P:P))*(0.3*(HIT_F*DEF_C)))</f>
        <v>1.1080537269059247</v>
      </c>
      <c r="AA39">
        <f>(0.7*(BkS_F*DEF_C))+(Q39/(MAX(Q:Q))*(0.3*(BkS_F*DEF_C)))</f>
        <v>0.70664961636828627</v>
      </c>
      <c r="AB39">
        <f>(0.7*(TkA_F*DEF_C))+(R39/(MAX(R:R))*(0.3*(TkA_F*DEF_C)))</f>
        <v>1.7262966751918158</v>
      </c>
      <c r="AC39">
        <f>(0.7*(SH_F*DEF_C))+(S39/(MAX(S:S))*(0.3*(SH_F*DEF_C)))</f>
        <v>1.1758712572407604</v>
      </c>
    </row>
    <row r="40" spans="1:29" x14ac:dyDescent="0.25">
      <c r="A40" s="9">
        <v>38</v>
      </c>
      <c r="B40" s="68" t="s">
        <v>116</v>
      </c>
      <c r="C40" s="42" t="s">
        <v>41</v>
      </c>
      <c r="D40" s="42" t="s">
        <v>273</v>
      </c>
      <c r="E40" s="42" t="s">
        <v>1</v>
      </c>
      <c r="F40" s="43">
        <v>80</v>
      </c>
      <c r="G40" s="43">
        <v>47</v>
      </c>
      <c r="H40" s="43">
        <v>12</v>
      </c>
      <c r="I40" s="43">
        <v>52</v>
      </c>
      <c r="J40" s="43">
        <v>25</v>
      </c>
      <c r="K40" s="43">
        <v>35</v>
      </c>
      <c r="L40" s="43">
        <v>8080</v>
      </c>
      <c r="M40" s="53">
        <v>1415</v>
      </c>
      <c r="N40">
        <f>G40*82/F40</f>
        <v>48.174999999999997</v>
      </c>
      <c r="O40">
        <f>H40*82/F40</f>
        <v>12.3</v>
      </c>
      <c r="P40">
        <f>I40*82/F40</f>
        <v>53.3</v>
      </c>
      <c r="Q40">
        <f>J40*82/F40</f>
        <v>25.625</v>
      </c>
      <c r="R40">
        <f>K40*82/F40</f>
        <v>35.875</v>
      </c>
      <c r="S40">
        <f>L40*82/F40</f>
        <v>8282</v>
      </c>
      <c r="U40" s="10">
        <f>SUM(V40:X40)</f>
        <v>10.984311284572414</v>
      </c>
      <c r="V40">
        <f>N40/MAX(N:N)*OFF_C</f>
        <v>6.0336249999999998</v>
      </c>
      <c r="W40">
        <f>O40/MAX(O:O)*PUN_C</f>
        <v>7.3529411764705885E-2</v>
      </c>
      <c r="X40">
        <f>SUM(Z40:AC40)</f>
        <v>4.877156872807709</v>
      </c>
      <c r="Y40">
        <f>X40/DEF_C*10</f>
        <v>8.1285947880128475</v>
      </c>
      <c r="Z40">
        <f>(0.7*(HIT_F*DEF_C))+(P40/(MAX(P:P))*(0.3*(HIT_F*DEF_C)))</f>
        <v>1.1070216606498193</v>
      </c>
      <c r="AA40">
        <f>(0.7*(BkS_F*DEF_C))+(Q40/(MAX(Q:Q))*(0.3*(BkS_F*DEF_C)))</f>
        <v>0.69786684782608688</v>
      </c>
      <c r="AB40">
        <f>(0.7*(TkA_F*DEF_C))+(R40/(MAX(R:R))*(0.3*(TkA_F*DEF_C)))</f>
        <v>1.6270434782608696</v>
      </c>
      <c r="AC40">
        <f>(0.7*(SH_F*DEF_C))+(S40/(MAX(S:S))*(0.3*(SH_F*DEF_C)))</f>
        <v>1.4452248860709331</v>
      </c>
    </row>
    <row r="41" spans="1:29" x14ac:dyDescent="0.25">
      <c r="A41" s="9">
        <v>39</v>
      </c>
      <c r="B41" s="68" t="s">
        <v>476</v>
      </c>
      <c r="C41" s="42" t="s">
        <v>451</v>
      </c>
      <c r="D41" s="42" t="s">
        <v>273</v>
      </c>
      <c r="E41" s="42" t="s">
        <v>1</v>
      </c>
      <c r="F41" s="43">
        <v>71</v>
      </c>
      <c r="G41" s="43">
        <v>40</v>
      </c>
      <c r="H41" s="43">
        <v>58</v>
      </c>
      <c r="I41" s="43">
        <v>182</v>
      </c>
      <c r="J41" s="43">
        <v>19</v>
      </c>
      <c r="K41" s="43">
        <v>36</v>
      </c>
      <c r="L41" s="43">
        <v>99</v>
      </c>
      <c r="M41" s="53">
        <v>1001</v>
      </c>
      <c r="N41">
        <f>G41*82/F41</f>
        <v>46.197183098591552</v>
      </c>
      <c r="O41">
        <f>H41*82/F41</f>
        <v>66.985915492957744</v>
      </c>
      <c r="P41">
        <f>I41*82/F41</f>
        <v>210.19718309859155</v>
      </c>
      <c r="Q41">
        <f>J41*82/F41</f>
        <v>21.943661971830984</v>
      </c>
      <c r="R41">
        <f>K41*82/F41</f>
        <v>41.577464788732392</v>
      </c>
      <c r="S41">
        <f>L41*82/F41</f>
        <v>114.33802816901408</v>
      </c>
      <c r="U41" s="10">
        <f>SUM(V41:X41)</f>
        <v>10.95300336166822</v>
      </c>
      <c r="V41">
        <f>N41/MAX(N:N)*OFF_C</f>
        <v>5.7859154929577468</v>
      </c>
      <c r="W41">
        <f>O41/MAX(O:O)*PUN_C</f>
        <v>0.40044186688760008</v>
      </c>
      <c r="X41">
        <f>SUM(Z41:AC41)</f>
        <v>4.766646001822874</v>
      </c>
      <c r="Y41">
        <f>X41/DEF_C*10</f>
        <v>7.9444100030381239</v>
      </c>
      <c r="Z41">
        <f>(0.7*(HIT_F*DEF_C))+(P41/(MAX(P:P))*(0.3*(HIT_F*DEF_C)))</f>
        <v>1.2748741546753444</v>
      </c>
      <c r="AA41">
        <f>(0.7*(BkS_F*DEF_C))+(Q41/(MAX(Q:Q))*(0.3*(BkS_F*DEF_C)))</f>
        <v>0.68811696264543776</v>
      </c>
      <c r="AB41">
        <f>(0.7*(TkA_F*DEF_C))+(R41/(MAX(R:R))*(0.3*(TkA_F*DEF_C)))</f>
        <v>1.6653582363747703</v>
      </c>
      <c r="AC41">
        <f>(0.7*(SH_F*DEF_C))+(S41/(MAX(S:S))*(0.3*(SH_F*DEF_C)))</f>
        <v>1.1382966481273213</v>
      </c>
    </row>
    <row r="42" spans="1:29" x14ac:dyDescent="0.25">
      <c r="A42" s="9">
        <v>40</v>
      </c>
      <c r="B42" s="67" t="s">
        <v>368</v>
      </c>
      <c r="C42" s="40" t="s">
        <v>33</v>
      </c>
      <c r="D42" s="40" t="s">
        <v>273</v>
      </c>
      <c r="E42" s="40" t="s">
        <v>1</v>
      </c>
      <c r="F42" s="41">
        <v>73</v>
      </c>
      <c r="G42" s="41">
        <v>43</v>
      </c>
      <c r="H42" s="41">
        <v>32</v>
      </c>
      <c r="I42" s="41">
        <v>60</v>
      </c>
      <c r="J42" s="41">
        <v>36</v>
      </c>
      <c r="K42" s="41">
        <v>25</v>
      </c>
      <c r="L42" s="41">
        <v>63</v>
      </c>
      <c r="M42" s="52">
        <v>998</v>
      </c>
      <c r="N42">
        <f>G42*82/F42</f>
        <v>48.301369863013697</v>
      </c>
      <c r="O42">
        <f>H42*82/F42</f>
        <v>35.945205479452056</v>
      </c>
      <c r="P42">
        <f>I42*82/F42</f>
        <v>67.397260273972606</v>
      </c>
      <c r="Q42">
        <f>J42*82/F42</f>
        <v>40.438356164383563</v>
      </c>
      <c r="R42">
        <f>K42*82/F42</f>
        <v>28.082191780821919</v>
      </c>
      <c r="S42">
        <f>L42*82/F42</f>
        <v>70.767123287671239</v>
      </c>
      <c r="U42" s="10">
        <f>SUM(V42:X42)</f>
        <v>10.834878311006362</v>
      </c>
      <c r="V42">
        <f>N42/MAX(N:N)*OFF_C</f>
        <v>6.0494520547945205</v>
      </c>
      <c r="W42">
        <f>O42/MAX(O:O)*PUN_C</f>
        <v>0.21488047273704003</v>
      </c>
      <c r="X42">
        <f>SUM(Z42:AC42)</f>
        <v>4.5705457834748016</v>
      </c>
      <c r="Y42">
        <f>X42/DEF_C*10</f>
        <v>7.6175763057913359</v>
      </c>
      <c r="Z42">
        <f>(0.7*(HIT_F*DEF_C))+(P42/(MAX(P:P))*(0.3*(HIT_F*DEF_C)))</f>
        <v>1.1221032589881803</v>
      </c>
      <c r="AA42">
        <f>(0.7*(BkS_F*DEF_C))+(Q42/(MAX(Q:Q))*(0.3*(BkS_F*DEF_C)))</f>
        <v>0.73709946396664672</v>
      </c>
      <c r="AB42">
        <f>(0.7*(TkA_F*DEF_C))+(R42/(MAX(R:R))*(0.3*(TkA_F*DEF_C)))</f>
        <v>1.5746837403216198</v>
      </c>
      <c r="AC42">
        <f>(0.7*(SH_F*DEF_C))+(S42/(MAX(S:S))*(0.3*(SH_F*DEF_C)))</f>
        <v>1.1366593201983546</v>
      </c>
    </row>
    <row r="43" spans="1:29" x14ac:dyDescent="0.25">
      <c r="A43" s="9">
        <v>41</v>
      </c>
      <c r="B43" s="67" t="s">
        <v>216</v>
      </c>
      <c r="C43" s="40" t="s">
        <v>31</v>
      </c>
      <c r="D43" s="40" t="s">
        <v>273</v>
      </c>
      <c r="E43" s="40" t="s">
        <v>1</v>
      </c>
      <c r="F43" s="41">
        <v>62</v>
      </c>
      <c r="G43" s="41">
        <v>37</v>
      </c>
      <c r="H43" s="41">
        <v>15</v>
      </c>
      <c r="I43" s="41">
        <v>27</v>
      </c>
      <c r="J43" s="41">
        <v>16</v>
      </c>
      <c r="K43" s="41">
        <v>28</v>
      </c>
      <c r="L43" s="41">
        <v>22</v>
      </c>
      <c r="M43" s="52">
        <v>977</v>
      </c>
      <c r="N43">
        <f>G43*82/F43</f>
        <v>48.935483870967744</v>
      </c>
      <c r="O43">
        <f>H43*82/F43</f>
        <v>19.838709677419356</v>
      </c>
      <c r="P43">
        <f>I43*82/F43</f>
        <v>35.70967741935484</v>
      </c>
      <c r="Q43">
        <f>J43*82/F43</f>
        <v>21.161290322580644</v>
      </c>
      <c r="R43">
        <f>K43*82/F43</f>
        <v>37.032258064516128</v>
      </c>
      <c r="S43">
        <f>L43*82/F43</f>
        <v>29.096774193548388</v>
      </c>
      <c r="U43" s="10">
        <f>SUM(V43:X43)</f>
        <v>10.791627258241384</v>
      </c>
      <c r="V43">
        <f>N43/MAX(N:N)*OFF_C</f>
        <v>6.1288709677419364</v>
      </c>
      <c r="W43">
        <f>O43/MAX(O:O)*PUN_C</f>
        <v>0.11859582542694498</v>
      </c>
      <c r="X43">
        <f>SUM(Z43:AC43)</f>
        <v>4.5441604650725029</v>
      </c>
      <c r="Y43">
        <f>X43/DEF_C*10</f>
        <v>7.5736007751208376</v>
      </c>
      <c r="Z43">
        <f>(0.7*(HIT_F*DEF_C))+(P43/(MAX(P:P))*(0.3*(HIT_F*DEF_C)))</f>
        <v>1.0882030977058341</v>
      </c>
      <c r="AA43">
        <f>(0.7*(BkS_F*DEF_C))+(Q43/(MAX(Q:Q))*(0.3*(BkS_F*DEF_C)))</f>
        <v>0.68604488078541359</v>
      </c>
      <c r="AB43">
        <f>(0.7*(TkA_F*DEF_C))+(R43/(MAX(R:R))*(0.3*(TkA_F*DEF_C)))</f>
        <v>1.6348190743338007</v>
      </c>
      <c r="AC43">
        <f>(0.7*(SH_F*DEF_C))+(S43/(MAX(S:S))*(0.3*(SH_F*DEF_C)))</f>
        <v>1.1350934122474545</v>
      </c>
    </row>
    <row r="44" spans="1:29" x14ac:dyDescent="0.25">
      <c r="A44" s="9">
        <v>42</v>
      </c>
      <c r="B44" s="67" t="s">
        <v>254</v>
      </c>
      <c r="C44" s="40" t="s">
        <v>33</v>
      </c>
      <c r="D44" s="40" t="s">
        <v>273</v>
      </c>
      <c r="E44" s="40" t="s">
        <v>1</v>
      </c>
      <c r="F44" s="41">
        <v>60</v>
      </c>
      <c r="G44" s="41">
        <v>31</v>
      </c>
      <c r="H44" s="41">
        <v>82</v>
      </c>
      <c r="I44" s="41">
        <v>123</v>
      </c>
      <c r="J44" s="41">
        <v>31</v>
      </c>
      <c r="K44" s="41">
        <v>20</v>
      </c>
      <c r="L44" s="41">
        <v>1923</v>
      </c>
      <c r="M44" s="52">
        <v>900</v>
      </c>
      <c r="N44">
        <f>G44*82/F44</f>
        <v>42.366666666666667</v>
      </c>
      <c r="O44">
        <f>H44*82/F44</f>
        <v>112.06666666666666</v>
      </c>
      <c r="P44">
        <f>I44*82/F44</f>
        <v>168.1</v>
      </c>
      <c r="Q44">
        <f>J44*82/F44</f>
        <v>42.366666666666667</v>
      </c>
      <c r="R44">
        <f>K44*82/F44</f>
        <v>27.333333333333332</v>
      </c>
      <c r="S44">
        <f>L44*82/F44</f>
        <v>2628.1</v>
      </c>
      <c r="U44" s="10">
        <f>SUM(V44:X44)</f>
        <v>10.750557524191569</v>
      </c>
      <c r="V44">
        <f>N44/MAX(N:N)*OFF_C</f>
        <v>5.3061666666666669</v>
      </c>
      <c r="W44">
        <f>O44/MAX(O:O)*PUN_C</f>
        <v>0.66993464052287577</v>
      </c>
      <c r="X44">
        <f>SUM(Z44:AC44)</f>
        <v>4.7744562170020259</v>
      </c>
      <c r="Y44">
        <f>X44/DEF_C*10</f>
        <v>7.9574270283367099</v>
      </c>
      <c r="Z44">
        <f>(0.7*(HIT_F*DEF_C))+(P44/(MAX(P:P))*(0.3*(HIT_F*DEF_C)))</f>
        <v>1.2298375451263537</v>
      </c>
      <c r="AA44">
        <f>(0.7*(BkS_F*DEF_C))+(Q44/(MAX(Q:Q))*(0.3*(BkS_F*DEF_C)))</f>
        <v>0.74220652173913026</v>
      </c>
      <c r="AB44">
        <f>(0.7*(TkA_F*DEF_C))+(R44/(MAX(R:R))*(0.3*(TkA_F*DEF_C)))</f>
        <v>1.5696521739130433</v>
      </c>
      <c r="AC44">
        <f>(0.7*(SH_F*DEF_C))+(S44/(MAX(S:S))*(0.3*(SH_F*DEF_C)))</f>
        <v>1.2327599762234991</v>
      </c>
    </row>
    <row r="45" spans="1:29" x14ac:dyDescent="0.25">
      <c r="A45" s="9">
        <v>43</v>
      </c>
      <c r="B45" s="67" t="s">
        <v>504</v>
      </c>
      <c r="C45" s="40" t="s">
        <v>451</v>
      </c>
      <c r="D45" s="40" t="s">
        <v>273</v>
      </c>
      <c r="E45" s="40" t="s">
        <v>1</v>
      </c>
      <c r="F45" s="41">
        <v>56</v>
      </c>
      <c r="G45" s="41">
        <v>31</v>
      </c>
      <c r="H45" s="41">
        <v>17</v>
      </c>
      <c r="I45" s="41">
        <v>114</v>
      </c>
      <c r="J45" s="41">
        <v>36</v>
      </c>
      <c r="K45" s="41">
        <v>12</v>
      </c>
      <c r="L45" s="41">
        <v>4650</v>
      </c>
      <c r="M45" s="52">
        <v>816</v>
      </c>
      <c r="N45">
        <f>G45*82/F45</f>
        <v>45.392857142857146</v>
      </c>
      <c r="O45">
        <f>H45*82/F45</f>
        <v>24.892857142857142</v>
      </c>
      <c r="P45">
        <f>I45*82/F45</f>
        <v>166.92857142857142</v>
      </c>
      <c r="Q45">
        <f>J45*82/F45</f>
        <v>52.714285714285715</v>
      </c>
      <c r="R45">
        <f>K45*82/F45</f>
        <v>17.571428571428573</v>
      </c>
      <c r="S45">
        <f>L45*82/F45</f>
        <v>6808.9285714285716</v>
      </c>
      <c r="U45" s="10">
        <f>SUM(V45:X45)</f>
        <v>10.726115446120605</v>
      </c>
      <c r="V45">
        <f>N45/MAX(N:N)*OFF_C</f>
        <v>5.6851785714285716</v>
      </c>
      <c r="W45">
        <f>O45/MAX(O:O)*PUN_C</f>
        <v>0.14880952380952381</v>
      </c>
      <c r="X45">
        <f>SUM(Z45:AC45)</f>
        <v>4.8921273508825092</v>
      </c>
      <c r="Y45">
        <f>X45/DEF_C*10</f>
        <v>8.1535455848041813</v>
      </c>
      <c r="Z45">
        <f>(0.7*(HIT_F*DEF_C))+(P45/(MAX(P:P))*(0.3*(HIT_F*DEF_C)))</f>
        <v>1.2285843218153685</v>
      </c>
      <c r="AA45">
        <f>(0.7*(BkS_F*DEF_C))+(Q45/(MAX(Q:Q))*(0.3*(BkS_F*DEF_C)))</f>
        <v>0.76961180124223594</v>
      </c>
      <c r="AB45">
        <f>(0.7*(TkA_F*DEF_C))+(R45/(MAX(R:R))*(0.3*(TkA_F*DEF_C)))</f>
        <v>1.5040621118012421</v>
      </c>
      <c r="AC45">
        <f>(0.7*(SH_F*DEF_C))+(S45/(MAX(S:S))*(0.3*(SH_F*DEF_C)))</f>
        <v>1.3898691160236631</v>
      </c>
    </row>
    <row r="46" spans="1:29" x14ac:dyDescent="0.25">
      <c r="A46" s="9">
        <v>44</v>
      </c>
      <c r="B46" s="67" t="s">
        <v>134</v>
      </c>
      <c r="C46" s="40" t="s">
        <v>41</v>
      </c>
      <c r="D46" s="40" t="s">
        <v>273</v>
      </c>
      <c r="E46" s="40" t="s">
        <v>1</v>
      </c>
      <c r="F46" s="41">
        <v>80</v>
      </c>
      <c r="G46" s="41">
        <v>47</v>
      </c>
      <c r="H46" s="41">
        <v>28</v>
      </c>
      <c r="I46" s="41">
        <v>50</v>
      </c>
      <c r="J46" s="41">
        <v>32</v>
      </c>
      <c r="K46" s="41">
        <v>13</v>
      </c>
      <c r="L46" s="41">
        <v>2217</v>
      </c>
      <c r="M46" s="52">
        <v>1276</v>
      </c>
      <c r="N46">
        <f>G46*82/F46</f>
        <v>48.174999999999997</v>
      </c>
      <c r="O46">
        <f>H46*82/F46</f>
        <v>28.7</v>
      </c>
      <c r="P46">
        <f>I46*82/F46</f>
        <v>51.25</v>
      </c>
      <c r="Q46">
        <f>J46*82/F46</f>
        <v>32.799999999999997</v>
      </c>
      <c r="R46">
        <f>K46*82/F46</f>
        <v>13.324999999999999</v>
      </c>
      <c r="S46">
        <f>L46*82/F46</f>
        <v>2272.4250000000002</v>
      </c>
      <c r="U46" s="10">
        <f>SUM(V46:X46)</f>
        <v>10.721816401318861</v>
      </c>
      <c r="V46">
        <f>N46/MAX(N:N)*OFF_C</f>
        <v>6.0336249999999998</v>
      </c>
      <c r="W46">
        <f>O46/MAX(O:O)*PUN_C</f>
        <v>0.17156862745098039</v>
      </c>
      <c r="X46">
        <f>SUM(Z46:AC46)</f>
        <v>4.5166227738678799</v>
      </c>
      <c r="Y46">
        <f>X46/DEF_C*10</f>
        <v>7.5277046231131326</v>
      </c>
      <c r="Z46">
        <f>(0.7*(HIT_F*DEF_C))+(P46/(MAX(P:P))*(0.3*(HIT_F*DEF_C)))</f>
        <v>1.1048285198555954</v>
      </c>
      <c r="AA46">
        <f>(0.7*(BkS_F*DEF_C))+(Q46/(MAX(Q:Q))*(0.3*(BkS_F*DEF_C)))</f>
        <v>0.7168695652173912</v>
      </c>
      <c r="AB46">
        <f>(0.7*(TkA_F*DEF_C))+(R46/(MAX(R:R))*(0.3*(TkA_F*DEF_C)))</f>
        <v>1.4755304347826086</v>
      </c>
      <c r="AC46">
        <f>(0.7*(SH_F*DEF_C))+(S46/(MAX(S:S))*(0.3*(SH_F*DEF_C)))</f>
        <v>1.2193942540122844</v>
      </c>
    </row>
    <row r="47" spans="1:29" x14ac:dyDescent="0.25">
      <c r="A47" s="9">
        <v>45</v>
      </c>
      <c r="B47" s="67" t="s">
        <v>295</v>
      </c>
      <c r="C47" s="40" t="s">
        <v>33</v>
      </c>
      <c r="D47" s="40" t="s">
        <v>273</v>
      </c>
      <c r="E47" s="40" t="s">
        <v>1</v>
      </c>
      <c r="F47" s="41">
        <v>82</v>
      </c>
      <c r="G47" s="41">
        <v>47</v>
      </c>
      <c r="H47" s="41">
        <v>27</v>
      </c>
      <c r="I47" s="41">
        <v>47</v>
      </c>
      <c r="J47" s="41">
        <v>32</v>
      </c>
      <c r="K47" s="41">
        <v>41</v>
      </c>
      <c r="L47" s="41">
        <v>30</v>
      </c>
      <c r="M47" s="52">
        <v>1151</v>
      </c>
      <c r="N47">
        <f>G47*82/F47</f>
        <v>47</v>
      </c>
      <c r="O47">
        <f>H47*82/F47</f>
        <v>27</v>
      </c>
      <c r="P47">
        <f>I47*82/F47</f>
        <v>47</v>
      </c>
      <c r="Q47">
        <f>J47*82/F47</f>
        <v>32</v>
      </c>
      <c r="R47">
        <f>K47*82/F47</f>
        <v>41</v>
      </c>
      <c r="S47">
        <f>L47*82/F47</f>
        <v>30</v>
      </c>
      <c r="U47" s="10">
        <f>SUM(V47:X47)</f>
        <v>10.659507615304268</v>
      </c>
      <c r="V47">
        <f>N47/MAX(N:N)*OFF_C</f>
        <v>5.8864634146341466</v>
      </c>
      <c r="W47">
        <f>O47/MAX(O:O)*PUN_C</f>
        <v>0.16140602582496413</v>
      </c>
      <c r="X47">
        <f>SUM(Z47:AC47)</f>
        <v>4.611638174845158</v>
      </c>
      <c r="Y47">
        <f>X47/DEF_C*10</f>
        <v>7.6860636247419301</v>
      </c>
      <c r="Z47">
        <f>(0.7*(HIT_F*DEF_C))+(P47/(MAX(P:P))*(0.3*(HIT_F*DEF_C)))</f>
        <v>1.1002817645504972</v>
      </c>
      <c r="AA47">
        <f>(0.7*(BkS_F*DEF_C))+(Q47/(MAX(Q:Q))*(0.3*(BkS_F*DEF_C)))</f>
        <v>0.71475079533404018</v>
      </c>
      <c r="AB47">
        <f>(0.7*(TkA_F*DEF_C))+(R47/(MAX(R:R))*(0.3*(TkA_F*DEF_C)))</f>
        <v>1.6614782608695651</v>
      </c>
      <c r="AC47">
        <f>(0.7*(SH_F*DEF_C))+(S47/(MAX(S:S))*(0.3*(SH_F*DEF_C)))</f>
        <v>1.1351273540910563</v>
      </c>
    </row>
    <row r="48" spans="1:29" x14ac:dyDescent="0.25">
      <c r="A48" s="9">
        <v>46</v>
      </c>
      <c r="B48" s="67" t="s">
        <v>275</v>
      </c>
      <c r="C48" s="40" t="s">
        <v>37</v>
      </c>
      <c r="D48" s="40" t="s">
        <v>273</v>
      </c>
      <c r="E48" s="40" t="s">
        <v>1</v>
      </c>
      <c r="F48" s="41">
        <v>82</v>
      </c>
      <c r="G48" s="41">
        <v>47</v>
      </c>
      <c r="H48" s="41">
        <v>24</v>
      </c>
      <c r="I48" s="41">
        <v>16</v>
      </c>
      <c r="J48" s="41">
        <v>21</v>
      </c>
      <c r="K48" s="41">
        <v>46</v>
      </c>
      <c r="L48" s="41">
        <v>701</v>
      </c>
      <c r="M48" s="52">
        <v>1495</v>
      </c>
      <c r="N48">
        <f>G48*82/F48</f>
        <v>47</v>
      </c>
      <c r="O48">
        <f>H48*82/F48</f>
        <v>24</v>
      </c>
      <c r="P48">
        <f>I48*82/F48</f>
        <v>16</v>
      </c>
      <c r="Q48">
        <f>J48*82/F48</f>
        <v>21</v>
      </c>
      <c r="R48">
        <f>K48*82/F48</f>
        <v>46</v>
      </c>
      <c r="S48">
        <f>L48*82/F48</f>
        <v>701</v>
      </c>
      <c r="U48" s="10">
        <f>SUM(V48:X48)</f>
        <v>10.638086021463078</v>
      </c>
      <c r="V48">
        <f>N48/MAX(N:N)*OFF_C</f>
        <v>5.8864634146341466</v>
      </c>
      <c r="W48">
        <f>O48/MAX(O:O)*PUN_C</f>
        <v>0.14347202295552366</v>
      </c>
      <c r="X48">
        <f>SUM(Z48:AC48)</f>
        <v>4.6081505838734085</v>
      </c>
      <c r="Y48">
        <f>X48/DEF_C*10</f>
        <v>7.6802509731223481</v>
      </c>
      <c r="Z48">
        <f>(0.7*(HIT_F*DEF_C))+(P48/(MAX(P:P))*(0.3*(HIT_F*DEF_C)))</f>
        <v>1.0671171964427224</v>
      </c>
      <c r="AA48">
        <f>(0.7*(BkS_F*DEF_C))+(Q48/(MAX(Q:Q))*(0.3*(BkS_F*DEF_C)))</f>
        <v>0.68561770943796385</v>
      </c>
      <c r="AB48">
        <f>(0.7*(TkA_F*DEF_C))+(R48/(MAX(R:R))*(0.3*(TkA_F*DEF_C)))</f>
        <v>1.6950731707317073</v>
      </c>
      <c r="AC48">
        <f>(0.7*(SH_F*DEF_C))+(S48/(MAX(S:S))*(0.3*(SH_F*DEF_C)))</f>
        <v>1.1603425072610147</v>
      </c>
    </row>
    <row r="49" spans="1:29" x14ac:dyDescent="0.25">
      <c r="A49" s="9">
        <v>47</v>
      </c>
      <c r="B49" s="68" t="s">
        <v>507</v>
      </c>
      <c r="C49" s="42" t="s">
        <v>451</v>
      </c>
      <c r="D49" s="42" t="s">
        <v>273</v>
      </c>
      <c r="E49" s="42" t="s">
        <v>1</v>
      </c>
      <c r="F49" s="43">
        <v>65</v>
      </c>
      <c r="G49" s="43">
        <v>31</v>
      </c>
      <c r="H49" s="43">
        <v>118</v>
      </c>
      <c r="I49" s="43">
        <v>87</v>
      </c>
      <c r="J49" s="43">
        <v>50</v>
      </c>
      <c r="K49" s="43">
        <v>20</v>
      </c>
      <c r="L49" s="43">
        <v>3404</v>
      </c>
      <c r="M49" s="53">
        <v>894</v>
      </c>
      <c r="N49">
        <f>G49*82/F49</f>
        <v>39.107692307692311</v>
      </c>
      <c r="O49">
        <f>H49*82/F49</f>
        <v>148.86153846153846</v>
      </c>
      <c r="P49">
        <f>I49*82/F49</f>
        <v>109.75384615384615</v>
      </c>
      <c r="Q49">
        <f>J49*82/F49</f>
        <v>63.07692307692308</v>
      </c>
      <c r="R49">
        <f>K49*82/F49</f>
        <v>25.23076923076923</v>
      </c>
      <c r="S49">
        <f>L49*82/F49</f>
        <v>4294.2769230769227</v>
      </c>
      <c r="U49" s="10">
        <f>SUM(V49:X49)</f>
        <v>10.603266098410806</v>
      </c>
      <c r="V49">
        <f>N49/MAX(N:N)*OFF_C</f>
        <v>4.8980000000000006</v>
      </c>
      <c r="W49">
        <f>O49/MAX(O:O)*PUN_C</f>
        <v>0.88989441930618396</v>
      </c>
      <c r="X49">
        <f>SUM(Z49:AC49)</f>
        <v>4.815371679104623</v>
      </c>
      <c r="Y49">
        <f>X49/DEF_C*10</f>
        <v>8.0256194651743726</v>
      </c>
      <c r="Z49">
        <f>(0.7*(HIT_F*DEF_C))+(P49/(MAX(P:P))*(0.3*(HIT_F*DEF_C)))</f>
        <v>1.1674173840599831</v>
      </c>
      <c r="AA49">
        <f>(0.7*(BkS_F*DEF_C))+(Q49/(MAX(Q:Q))*(0.3*(BkS_F*DEF_C)))</f>
        <v>0.79705685618729083</v>
      </c>
      <c r="AB49">
        <f>(0.7*(TkA_F*DEF_C))+(R49/(MAX(R:R))*(0.3*(TkA_F*DEF_C)))</f>
        <v>1.55552508361204</v>
      </c>
      <c r="AC49">
        <f>(0.7*(SH_F*DEF_C))+(S49/(MAX(S:S))*(0.3*(SH_F*DEF_C)))</f>
        <v>1.2953723552453094</v>
      </c>
    </row>
    <row r="50" spans="1:29" x14ac:dyDescent="0.25">
      <c r="A50" s="9">
        <v>48</v>
      </c>
      <c r="B50" s="67" t="s">
        <v>66</v>
      </c>
      <c r="C50" s="40" t="s">
        <v>37</v>
      </c>
      <c r="D50" s="40" t="s">
        <v>273</v>
      </c>
      <c r="E50" s="40" t="s">
        <v>1</v>
      </c>
      <c r="F50" s="41">
        <v>64</v>
      </c>
      <c r="G50" s="41">
        <v>36</v>
      </c>
      <c r="H50" s="41">
        <v>26</v>
      </c>
      <c r="I50" s="41">
        <v>38</v>
      </c>
      <c r="J50" s="41">
        <v>13</v>
      </c>
      <c r="K50" s="41">
        <v>20</v>
      </c>
      <c r="L50" s="41">
        <v>59</v>
      </c>
      <c r="M50" s="52">
        <v>903</v>
      </c>
      <c r="N50">
        <f>G50*82/F50</f>
        <v>46.125</v>
      </c>
      <c r="O50">
        <f>H50*82/F50</f>
        <v>33.3125</v>
      </c>
      <c r="P50">
        <f>I50*82/F50</f>
        <v>48.6875</v>
      </c>
      <c r="Q50">
        <f>J50*82/F50</f>
        <v>16.65625</v>
      </c>
      <c r="R50">
        <f>K50*82/F50</f>
        <v>25.625</v>
      </c>
      <c r="S50">
        <f>L50*82/F50</f>
        <v>75.59375</v>
      </c>
      <c r="U50" s="10">
        <f>SUM(V50:X50)</f>
        <v>10.447232312300022</v>
      </c>
      <c r="V50">
        <f>N50/MAX(N:N)*OFF_C</f>
        <v>5.7768750000000004</v>
      </c>
      <c r="W50">
        <f>O50/MAX(O:O)*PUN_C</f>
        <v>0.19914215686274508</v>
      </c>
      <c r="X50">
        <f>SUM(Z50:AC50)</f>
        <v>4.4712151554372763</v>
      </c>
      <c r="Y50">
        <f>X50/DEF_C*10</f>
        <v>7.4520252590621272</v>
      </c>
      <c r="Z50">
        <f>(0.7*(HIT_F*DEF_C))+(P50/(MAX(P:P))*(0.3*(HIT_F*DEF_C)))</f>
        <v>1.1020870938628158</v>
      </c>
      <c r="AA50">
        <f>(0.7*(BkS_F*DEF_C))+(Q50/(MAX(Q:Q))*(0.3*(BkS_F*DEF_C)))</f>
        <v>0.67411345108695642</v>
      </c>
      <c r="AB50">
        <f>(0.7*(TkA_F*DEF_C))+(R50/(MAX(R:R))*(0.3*(TkA_F*DEF_C)))</f>
        <v>1.5581739130434782</v>
      </c>
      <c r="AC50">
        <f>(0.7*(SH_F*DEF_C))+(S50/(MAX(S:S))*(0.3*(SH_F*DEF_C)))</f>
        <v>1.1368406974440262</v>
      </c>
    </row>
    <row r="51" spans="1:29" x14ac:dyDescent="0.25">
      <c r="A51" s="9">
        <v>49</v>
      </c>
      <c r="B51" s="67" t="s">
        <v>108</v>
      </c>
      <c r="C51" s="40" t="s">
        <v>35</v>
      </c>
      <c r="D51" s="40" t="s">
        <v>273</v>
      </c>
      <c r="E51" s="40" t="s">
        <v>1</v>
      </c>
      <c r="F51" s="41">
        <v>69</v>
      </c>
      <c r="G51" s="41">
        <v>36</v>
      </c>
      <c r="H51" s="41">
        <v>16</v>
      </c>
      <c r="I51" s="41">
        <v>61</v>
      </c>
      <c r="J51" s="41">
        <v>27</v>
      </c>
      <c r="K51" s="41">
        <v>47</v>
      </c>
      <c r="L51" s="41">
        <v>2385</v>
      </c>
      <c r="M51" s="52">
        <v>1251</v>
      </c>
      <c r="N51">
        <f>G51*82/F51</f>
        <v>42.782608695652172</v>
      </c>
      <c r="O51">
        <f>H51*82/F51</f>
        <v>19.014492753623188</v>
      </c>
      <c r="P51">
        <f>I51*82/F51</f>
        <v>72.492753623188406</v>
      </c>
      <c r="Q51">
        <f>J51*82/F51</f>
        <v>32.086956521739133</v>
      </c>
      <c r="R51">
        <f>K51*82/F51</f>
        <v>55.855072463768117</v>
      </c>
      <c r="S51">
        <f>L51*82/F51</f>
        <v>2834.3478260869565</v>
      </c>
      <c r="U51" s="10">
        <f>SUM(V51:X51)</f>
        <v>10.316264844729229</v>
      </c>
      <c r="V51">
        <f>N51/MAX(N:N)*OFF_C</f>
        <v>5.3582608695652167</v>
      </c>
      <c r="W51">
        <f>O51/MAX(O:O)*PUN_C</f>
        <v>0.11366865586814436</v>
      </c>
      <c r="X51">
        <f>SUM(Z51:AC51)</f>
        <v>4.8443353192958689</v>
      </c>
      <c r="Y51">
        <f>X51/DEF_C*10</f>
        <v>8.0738921988264476</v>
      </c>
      <c r="Z51">
        <f>(0.7*(HIT_F*DEF_C))+(P51/(MAX(P:P))*(0.3*(HIT_F*DEF_C)))</f>
        <v>1.1275545440276249</v>
      </c>
      <c r="AA51">
        <f>(0.7*(BkS_F*DEF_C))+(Q51/(MAX(Q:Q))*(0.3*(BkS_F*DEF_C)))</f>
        <v>0.71498109640831742</v>
      </c>
      <c r="AB51">
        <f>(0.7*(TkA_F*DEF_C))+(R51/(MAX(R:R))*(0.3*(TkA_F*DEF_C)))</f>
        <v>1.761289224952741</v>
      </c>
      <c r="AC51">
        <f>(0.7*(SH_F*DEF_C))+(S51/(MAX(S:S))*(0.3*(SH_F*DEF_C)))</f>
        <v>1.2405104539071854</v>
      </c>
    </row>
    <row r="52" spans="1:29" x14ac:dyDescent="0.25">
      <c r="A52" s="9">
        <v>50</v>
      </c>
      <c r="B52" s="67" t="s">
        <v>176</v>
      </c>
      <c r="C52" s="40" t="s">
        <v>35</v>
      </c>
      <c r="D52" s="40" t="s">
        <v>273</v>
      </c>
      <c r="E52" s="40" t="s">
        <v>1</v>
      </c>
      <c r="F52" s="41">
        <v>64</v>
      </c>
      <c r="G52" s="41">
        <v>34</v>
      </c>
      <c r="H52" s="41">
        <v>20</v>
      </c>
      <c r="I52" s="41">
        <v>104</v>
      </c>
      <c r="J52" s="41">
        <v>34</v>
      </c>
      <c r="K52" s="41">
        <v>18</v>
      </c>
      <c r="L52" s="41">
        <v>528</v>
      </c>
      <c r="M52" s="52">
        <v>953</v>
      </c>
      <c r="N52">
        <f>G52*82/F52</f>
        <v>43.5625</v>
      </c>
      <c r="O52">
        <f>H52*82/F52</f>
        <v>25.625</v>
      </c>
      <c r="P52">
        <f>I52*82/F52</f>
        <v>133.25</v>
      </c>
      <c r="Q52">
        <f>J52*82/F52</f>
        <v>43.5625</v>
      </c>
      <c r="R52">
        <f>K52*82/F52</f>
        <v>23.0625</v>
      </c>
      <c r="S52">
        <f>L52*82/F52</f>
        <v>676.5</v>
      </c>
      <c r="U52" s="10">
        <f>SUM(V52:X52)</f>
        <v>10.247429923931151</v>
      </c>
      <c r="V52">
        <f>N52/MAX(N:N)*OFF_C</f>
        <v>5.4559375000000001</v>
      </c>
      <c r="W52">
        <f>O52/MAX(O:O)*PUN_C</f>
        <v>0.15318627450980393</v>
      </c>
      <c r="X52">
        <f>SUM(Z52:AC52)</f>
        <v>4.6383061494213456</v>
      </c>
      <c r="Y52">
        <f>X52/DEF_C*10</f>
        <v>7.7305102490355759</v>
      </c>
      <c r="Z52">
        <f>(0.7*(HIT_F*DEF_C))+(P52/(MAX(P:P))*(0.3*(HIT_F*DEF_C)))</f>
        <v>1.1925541516245486</v>
      </c>
      <c r="AA52">
        <f>(0.7*(BkS_F*DEF_C))+(Q52/(MAX(Q:Q))*(0.3*(BkS_F*DEF_C)))</f>
        <v>0.74537364130434769</v>
      </c>
      <c r="AB52">
        <f>(0.7*(TkA_F*DEF_C))+(R52/(MAX(R:R))*(0.3*(TkA_F*DEF_C)))</f>
        <v>1.5409565217391303</v>
      </c>
      <c r="AC52">
        <f>(0.7*(SH_F*DEF_C))+(S52/(MAX(S:S))*(0.3*(SH_F*DEF_C)))</f>
        <v>1.1594218347533187</v>
      </c>
    </row>
    <row r="53" spans="1:29" x14ac:dyDescent="0.25">
      <c r="A53" s="9">
        <v>51</v>
      </c>
      <c r="B53" s="68" t="s">
        <v>129</v>
      </c>
      <c r="C53" s="42" t="s">
        <v>35</v>
      </c>
      <c r="D53" s="42" t="s">
        <v>273</v>
      </c>
      <c r="E53" s="42" t="s">
        <v>1</v>
      </c>
      <c r="F53" s="43">
        <v>81</v>
      </c>
      <c r="G53" s="43">
        <v>42</v>
      </c>
      <c r="H53" s="43">
        <v>28</v>
      </c>
      <c r="I53" s="43">
        <v>87</v>
      </c>
      <c r="J53" s="43">
        <v>38</v>
      </c>
      <c r="K53" s="43">
        <v>47</v>
      </c>
      <c r="L53" s="43">
        <v>890</v>
      </c>
      <c r="M53" s="53">
        <v>1383</v>
      </c>
      <c r="N53">
        <f>G53*82/F53</f>
        <v>42.518518518518519</v>
      </c>
      <c r="O53">
        <f>H53*82/F53</f>
        <v>28.345679012345681</v>
      </c>
      <c r="P53">
        <f>I53*82/F53</f>
        <v>88.074074074074076</v>
      </c>
      <c r="Q53">
        <f>J53*82/F53</f>
        <v>38.469135802469133</v>
      </c>
      <c r="R53">
        <f>K53*82/F53</f>
        <v>47.580246913580247</v>
      </c>
      <c r="S53">
        <f>L53*82/F53</f>
        <v>900.98765432098764</v>
      </c>
      <c r="U53" s="10">
        <f>SUM(V53:X53)</f>
        <v>10.244292124644586</v>
      </c>
      <c r="V53">
        <f>N53/MAX(N:N)*OFF_C</f>
        <v>5.3251851851851848</v>
      </c>
      <c r="W53">
        <f>O53/MAX(O:O)*PUN_C</f>
        <v>0.16945049624788189</v>
      </c>
      <c r="X53">
        <f>SUM(Z53:AC53)</f>
        <v>4.7496564432115189</v>
      </c>
      <c r="Y53">
        <f>X53/DEF_C*10</f>
        <v>7.9160940720191988</v>
      </c>
      <c r="Z53">
        <f>(0.7*(HIT_F*DEF_C))+(P53/(MAX(P:P))*(0.3*(HIT_F*DEF_C)))</f>
        <v>1.1442238267148013</v>
      </c>
      <c r="AA53">
        <f>(0.7*(BkS_F*DEF_C))+(Q53/(MAX(Q:Q))*(0.3*(BkS_F*DEF_C)))</f>
        <v>0.73188405797101441</v>
      </c>
      <c r="AB53">
        <f>(0.7*(TkA_F*DEF_C))+(R53/(MAX(R:R))*(0.3*(TkA_F*DEF_C)))</f>
        <v>1.7056908212560384</v>
      </c>
      <c r="AC53">
        <f>(0.7*(SH_F*DEF_C))+(S53/(MAX(S:S))*(0.3*(SH_F*DEF_C)))</f>
        <v>1.167857737269665</v>
      </c>
    </row>
    <row r="54" spans="1:29" x14ac:dyDescent="0.25">
      <c r="A54" s="9">
        <v>52</v>
      </c>
      <c r="B54" s="67" t="s">
        <v>282</v>
      </c>
      <c r="C54" s="40" t="s">
        <v>35</v>
      </c>
      <c r="D54" s="40" t="s">
        <v>273</v>
      </c>
      <c r="E54" s="40" t="s">
        <v>1</v>
      </c>
      <c r="F54" s="41">
        <v>78</v>
      </c>
      <c r="G54" s="41">
        <v>42</v>
      </c>
      <c r="H54" s="41">
        <v>38</v>
      </c>
      <c r="I54" s="41">
        <v>22</v>
      </c>
      <c r="J54" s="41">
        <v>29</v>
      </c>
      <c r="K54" s="41">
        <v>22</v>
      </c>
      <c r="L54" s="41">
        <v>277</v>
      </c>
      <c r="M54" s="52">
        <v>1161</v>
      </c>
      <c r="N54">
        <f>G54*82/F54</f>
        <v>44.153846153846153</v>
      </c>
      <c r="O54">
        <f>H54*82/F54</f>
        <v>39.948717948717949</v>
      </c>
      <c r="P54">
        <f>I54*82/F54</f>
        <v>23.128205128205128</v>
      </c>
      <c r="Q54">
        <f>J54*82/F54</f>
        <v>30.487179487179485</v>
      </c>
      <c r="R54">
        <f>K54*82/F54</f>
        <v>23.128205128205128</v>
      </c>
      <c r="S54">
        <f>L54*82/F54</f>
        <v>291.20512820512823</v>
      </c>
      <c r="U54" s="10">
        <f>SUM(V54:X54)</f>
        <v>10.240641784572297</v>
      </c>
      <c r="V54">
        <f>N54/MAX(N:N)*OFF_C</f>
        <v>5.5299999999999994</v>
      </c>
      <c r="W54">
        <f>O54/MAX(O:O)*PUN_C</f>
        <v>0.23881347410759177</v>
      </c>
      <c r="X54">
        <f>SUM(Z54:AC54)</f>
        <v>4.4718283104647059</v>
      </c>
      <c r="Y54">
        <f>X54/DEF_C*10</f>
        <v>7.4530471841078425</v>
      </c>
      <c r="Z54">
        <f>(0.7*(HIT_F*DEF_C))+(P54/(MAX(P:P))*(0.3*(HIT_F*DEF_C)))</f>
        <v>1.0747431269091916</v>
      </c>
      <c r="AA54">
        <f>(0.7*(BkS_F*DEF_C))+(Q54/(MAX(Q:Q))*(0.3*(BkS_F*DEF_C)))</f>
        <v>0.71074414715719048</v>
      </c>
      <c r="AB54">
        <f>(0.7*(TkA_F*DEF_C))+(R54/(MAX(R:R))*(0.3*(TkA_F*DEF_C)))</f>
        <v>1.5413979933110367</v>
      </c>
      <c r="AC54">
        <f>(0.7*(SH_F*DEF_C))+(S54/(MAX(S:S))*(0.3*(SH_F*DEF_C)))</f>
        <v>1.1449430430872871</v>
      </c>
    </row>
    <row r="55" spans="1:29" x14ac:dyDescent="0.25">
      <c r="A55" s="9">
        <v>53</v>
      </c>
      <c r="B55" s="68" t="s">
        <v>115</v>
      </c>
      <c r="C55" s="42" t="s">
        <v>33</v>
      </c>
      <c r="D55" s="42" t="s">
        <v>273</v>
      </c>
      <c r="E55" s="42" t="s">
        <v>1</v>
      </c>
      <c r="F55" s="43">
        <v>26</v>
      </c>
      <c r="G55" s="43">
        <v>14</v>
      </c>
      <c r="H55" s="43">
        <v>6</v>
      </c>
      <c r="I55" s="43">
        <v>18</v>
      </c>
      <c r="J55" s="43">
        <v>13</v>
      </c>
      <c r="K55" s="43">
        <v>10</v>
      </c>
      <c r="L55" s="43">
        <v>26</v>
      </c>
      <c r="M55" s="53">
        <v>394</v>
      </c>
      <c r="N55">
        <f>G55*82/F55</f>
        <v>44.153846153846153</v>
      </c>
      <c r="O55">
        <f>H55*82/F55</f>
        <v>18.923076923076923</v>
      </c>
      <c r="P55">
        <f>I55*82/F55</f>
        <v>56.769230769230766</v>
      </c>
      <c r="Q55">
        <f>J55*82/F55</f>
        <v>41</v>
      </c>
      <c r="R55">
        <f>K55*82/F55</f>
        <v>31.53846153846154</v>
      </c>
      <c r="S55">
        <f>L55*82/F55</f>
        <v>82</v>
      </c>
      <c r="U55" s="10">
        <f>SUM(V55:X55)</f>
        <v>10.227430047184242</v>
      </c>
      <c r="V55">
        <f>N55/MAX(N:N)*OFF_C</f>
        <v>5.5299999999999994</v>
      </c>
      <c r="W55">
        <f>O55/MAX(O:O)*PUN_C</f>
        <v>0.11312217194570136</v>
      </c>
      <c r="X55">
        <f>SUM(Z55:AC55)</f>
        <v>4.5843078752385411</v>
      </c>
      <c r="Y55">
        <f>X55/DEF_C*10</f>
        <v>7.6405131253975691</v>
      </c>
      <c r="Z55">
        <f>(0.7*(HIT_F*DEF_C))+(P55/(MAX(P:P))*(0.3*(HIT_F*DEF_C)))</f>
        <v>1.1107331296861982</v>
      </c>
      <c r="AA55">
        <f>(0.7*(BkS_F*DEF_C))+(Q55/(MAX(Q:Q))*(0.3*(BkS_F*DEF_C)))</f>
        <v>0.738586956521739</v>
      </c>
      <c r="AB55">
        <f>(0.7*(TkA_F*DEF_C))+(R55/(MAX(R:R))*(0.3*(TkA_F*DEF_C)))</f>
        <v>1.59790635451505</v>
      </c>
      <c r="AC55">
        <f>(0.7*(SH_F*DEF_C))+(S55/(MAX(S:S))*(0.3*(SH_F*DEF_C)))</f>
        <v>1.1370814345155538</v>
      </c>
    </row>
    <row r="56" spans="1:29" x14ac:dyDescent="0.25">
      <c r="A56" s="9">
        <v>54</v>
      </c>
      <c r="B56" s="67" t="s">
        <v>490</v>
      </c>
      <c r="C56" s="40" t="s">
        <v>451</v>
      </c>
      <c r="D56" s="40" t="s">
        <v>273</v>
      </c>
      <c r="E56" s="40" t="s">
        <v>1</v>
      </c>
      <c r="F56" s="41">
        <v>73</v>
      </c>
      <c r="G56" s="41">
        <v>35</v>
      </c>
      <c r="H56" s="41">
        <v>44</v>
      </c>
      <c r="I56" s="41">
        <v>175</v>
      </c>
      <c r="J56" s="41">
        <v>51</v>
      </c>
      <c r="K56" s="41">
        <v>37</v>
      </c>
      <c r="L56" s="41">
        <v>3834</v>
      </c>
      <c r="M56" s="52">
        <v>1292</v>
      </c>
      <c r="N56">
        <f>G56*82/F56</f>
        <v>39.315068493150683</v>
      </c>
      <c r="O56">
        <f>H56*82/F56</f>
        <v>49.424657534246577</v>
      </c>
      <c r="P56">
        <f>I56*82/F56</f>
        <v>196.57534246575344</v>
      </c>
      <c r="Q56">
        <f>J56*82/F56</f>
        <v>57.287671232876711</v>
      </c>
      <c r="R56">
        <f>K56*82/F56</f>
        <v>41.561643835616437</v>
      </c>
      <c r="S56">
        <f>L56*82/F56</f>
        <v>4306.6849315068494</v>
      </c>
      <c r="U56" s="10">
        <f>SUM(V56:X56)</f>
        <v>10.222549230311584</v>
      </c>
      <c r="V56">
        <f>N56/MAX(N:N)*OFF_C</f>
        <v>4.9239726027397257</v>
      </c>
      <c r="W56">
        <f>O56/MAX(O:O)*PUN_C</f>
        <v>0.29546065001343003</v>
      </c>
      <c r="X56">
        <f>SUM(Z56:AC56)</f>
        <v>5.0031159775584282</v>
      </c>
      <c r="Y56">
        <f>X56/DEF_C*10</f>
        <v>8.338526629264047</v>
      </c>
      <c r="Z56">
        <f>(0.7*(HIT_F*DEF_C))+(P56/(MAX(P:P))*(0.3*(HIT_F*DEF_C)))</f>
        <v>1.2603011720488599</v>
      </c>
      <c r="AA56">
        <f>(0.7*(BkS_F*DEF_C))+(Q56/(MAX(Q:Q))*(0.3*(BkS_F*DEF_C)))</f>
        <v>0.78172424061941614</v>
      </c>
      <c r="AB56">
        <f>(0.7*(TkA_F*DEF_C))+(R56/(MAX(R:R))*(0.3*(TkA_F*DEF_C)))</f>
        <v>1.6652519356759976</v>
      </c>
      <c r="AC56">
        <f>(0.7*(SH_F*DEF_C))+(S56/(MAX(S:S))*(0.3*(SH_F*DEF_C)))</f>
        <v>1.2958386292141539</v>
      </c>
    </row>
    <row r="57" spans="1:29" x14ac:dyDescent="0.25">
      <c r="A57" s="9">
        <v>55</v>
      </c>
      <c r="B57" s="67" t="s">
        <v>475</v>
      </c>
      <c r="C57" s="40" t="s">
        <v>451</v>
      </c>
      <c r="D57" s="40" t="s">
        <v>273</v>
      </c>
      <c r="E57" s="40" t="s">
        <v>1</v>
      </c>
      <c r="F57" s="41">
        <v>82</v>
      </c>
      <c r="G57" s="41">
        <v>40</v>
      </c>
      <c r="H57" s="41">
        <v>45</v>
      </c>
      <c r="I57" s="41">
        <v>88</v>
      </c>
      <c r="J57" s="41">
        <v>23</v>
      </c>
      <c r="K57" s="41">
        <v>30</v>
      </c>
      <c r="L57" s="41">
        <v>9602</v>
      </c>
      <c r="M57" s="52">
        <v>1220</v>
      </c>
      <c r="N57">
        <f>G57*82/F57</f>
        <v>40</v>
      </c>
      <c r="O57">
        <f>H57*82/F57</f>
        <v>45</v>
      </c>
      <c r="P57">
        <f>I57*82/F57</f>
        <v>88</v>
      </c>
      <c r="Q57">
        <f>J57*82/F57</f>
        <v>23</v>
      </c>
      <c r="R57">
        <f>K57*82/F57</f>
        <v>30</v>
      </c>
      <c r="S57">
        <f>L57*82/F57</f>
        <v>9602</v>
      </c>
      <c r="U57" s="10">
        <f>SUM(V57:X57)</f>
        <v>10.196223280434157</v>
      </c>
      <c r="V57">
        <f>N57/MAX(N:N)*OFF_C</f>
        <v>5.0097560975609756</v>
      </c>
      <c r="W57">
        <f>O57/MAX(O:O)*PUN_C</f>
        <v>0.26901004304160686</v>
      </c>
      <c r="X57">
        <f>SUM(Z57:AC57)</f>
        <v>4.9174571398315763</v>
      </c>
      <c r="Y57">
        <f>X57/DEF_C*10</f>
        <v>8.1957618997192938</v>
      </c>
      <c r="Z57">
        <f>(0.7*(HIT_F*DEF_C))+(P57/(MAX(P:P))*(0.3*(HIT_F*DEF_C)))</f>
        <v>1.1441445804349739</v>
      </c>
      <c r="AA57">
        <f>(0.7*(BkS_F*DEF_C))+(Q57/(MAX(Q:Q))*(0.3*(BkS_F*DEF_C)))</f>
        <v>0.69091463414634136</v>
      </c>
      <c r="AB57">
        <f>(0.7*(TkA_F*DEF_C))+(R57/(MAX(R:R))*(0.3*(TkA_F*DEF_C)))</f>
        <v>1.5875694591728524</v>
      </c>
      <c r="AC57">
        <f>(0.7*(SH_F*DEF_C))+(S57/(MAX(S:S))*(0.3*(SH_F*DEF_C)))</f>
        <v>1.4948284660774087</v>
      </c>
    </row>
    <row r="58" spans="1:29" x14ac:dyDescent="0.25">
      <c r="A58" s="9">
        <v>56</v>
      </c>
      <c r="B58" s="68" t="s">
        <v>635</v>
      </c>
      <c r="C58" s="42" t="s">
        <v>451</v>
      </c>
      <c r="D58" s="42" t="s">
        <v>273</v>
      </c>
      <c r="E58" s="42" t="s">
        <v>1</v>
      </c>
      <c r="F58" s="43">
        <v>37</v>
      </c>
      <c r="G58" s="43">
        <v>16</v>
      </c>
      <c r="H58" s="43">
        <v>39</v>
      </c>
      <c r="I58" s="43">
        <v>109</v>
      </c>
      <c r="J58" s="43">
        <v>28</v>
      </c>
      <c r="K58" s="43">
        <v>12</v>
      </c>
      <c r="L58" s="43">
        <v>3810</v>
      </c>
      <c r="M58" s="53">
        <v>536</v>
      </c>
      <c r="N58">
        <f>G58*82/F58</f>
        <v>35.45945945945946</v>
      </c>
      <c r="O58">
        <f>H58*82/F58</f>
        <v>86.432432432432435</v>
      </c>
      <c r="P58">
        <f>I58*82/F58</f>
        <v>241.56756756756758</v>
      </c>
      <c r="Q58">
        <f>J58*82/F58</f>
        <v>62.054054054054056</v>
      </c>
      <c r="R58">
        <f>K58*82/F58</f>
        <v>26.594594594594593</v>
      </c>
      <c r="S58">
        <f>L58*82/F58</f>
        <v>8443.7837837837833</v>
      </c>
      <c r="U58" s="10">
        <f>SUM(V58:X58)</f>
        <v>10.076550114918549</v>
      </c>
      <c r="V58">
        <f>N58/MAX(N:N)*OFF_C</f>
        <v>4.441081081081081</v>
      </c>
      <c r="W58">
        <f>O58/MAX(O:O)*PUN_C</f>
        <v>0.51669316375198726</v>
      </c>
      <c r="X58">
        <f>SUM(Z58:AC58)</f>
        <v>5.1187758700854804</v>
      </c>
      <c r="Y58">
        <f>X58/DEF_C*10</f>
        <v>8.5312931168091346</v>
      </c>
      <c r="Z58">
        <f>(0.7*(HIT_F*DEF_C))+(P58/(MAX(P:P))*(0.3*(HIT_F*DEF_C)))</f>
        <v>1.3084349692652939</v>
      </c>
      <c r="AA58">
        <f>(0.7*(BkS_F*DEF_C))+(Q58/(MAX(Q:Q))*(0.3*(BkS_F*DEF_C)))</f>
        <v>0.79434782608695642</v>
      </c>
      <c r="AB58">
        <f>(0.7*(TkA_F*DEF_C))+(R58/(MAX(R:R))*(0.3*(TkA_F*DEF_C)))</f>
        <v>1.5646886016451234</v>
      </c>
      <c r="AC58">
        <f>(0.7*(SH_F*DEF_C))+(S58/(MAX(S:S))*(0.3*(SH_F*DEF_C)))</f>
        <v>1.4513044730881068</v>
      </c>
    </row>
    <row r="59" spans="1:29" x14ac:dyDescent="0.25">
      <c r="A59" s="9">
        <v>57</v>
      </c>
      <c r="B59" s="68" t="s">
        <v>370</v>
      </c>
      <c r="C59" s="42" t="s">
        <v>37</v>
      </c>
      <c r="D59" s="42" t="s">
        <v>273</v>
      </c>
      <c r="E59" s="42" t="s">
        <v>1</v>
      </c>
      <c r="F59" s="43">
        <v>64</v>
      </c>
      <c r="G59" s="43">
        <v>34</v>
      </c>
      <c r="H59" s="43">
        <v>10</v>
      </c>
      <c r="I59" s="43">
        <v>28</v>
      </c>
      <c r="J59" s="43">
        <v>19</v>
      </c>
      <c r="K59" s="43">
        <v>21</v>
      </c>
      <c r="L59" s="43">
        <v>18</v>
      </c>
      <c r="M59" s="53">
        <v>1039</v>
      </c>
      <c r="N59">
        <f>G59*82/F59</f>
        <v>43.5625</v>
      </c>
      <c r="O59">
        <f>H59*82/F59</f>
        <v>12.8125</v>
      </c>
      <c r="P59">
        <f>I59*82/F59</f>
        <v>35.875</v>
      </c>
      <c r="Q59">
        <f>J59*82/F59</f>
        <v>24.34375</v>
      </c>
      <c r="R59">
        <f>K59*82/F59</f>
        <v>26.90625</v>
      </c>
      <c r="S59">
        <f>L59*82/F59</f>
        <v>23.0625</v>
      </c>
      <c r="U59" s="10">
        <f>SUM(V59:X59)</f>
        <v>10.017033368741753</v>
      </c>
      <c r="V59">
        <f>N59/MAX(N:N)*OFF_C</f>
        <v>5.4559375000000001</v>
      </c>
      <c r="W59">
        <f>O59/MAX(O:O)*PUN_C</f>
        <v>7.6593137254901966E-2</v>
      </c>
      <c r="X59">
        <f>SUM(Z59:AC59)</f>
        <v>4.4845027314868506</v>
      </c>
      <c r="Y59">
        <f>X59/DEF_C*10</f>
        <v>7.4741712191447505</v>
      </c>
      <c r="Z59">
        <f>(0.7*(HIT_F*DEF_C))+(P59/(MAX(P:P))*(0.3*(HIT_F*DEF_C)))</f>
        <v>1.0883799638989169</v>
      </c>
      <c r="AA59">
        <f>(0.7*(BkS_F*DEF_C))+(Q59/(MAX(Q:Q))*(0.3*(BkS_F*DEF_C)))</f>
        <v>0.69447350543478248</v>
      </c>
      <c r="AB59">
        <f>(0.7*(TkA_F*DEF_C))+(R59/(MAX(R:R))*(0.3*(TkA_F*DEF_C)))</f>
        <v>1.566782608695652</v>
      </c>
      <c r="AC59">
        <f>(0.7*(SH_F*DEF_C))+(S59/(MAX(S:S))*(0.3*(SH_F*DEF_C)))</f>
        <v>1.1348666534574994</v>
      </c>
    </row>
    <row r="60" spans="1:29" x14ac:dyDescent="0.25">
      <c r="A60" s="9">
        <v>58</v>
      </c>
      <c r="B60" s="67" t="s">
        <v>512</v>
      </c>
      <c r="C60" s="40" t="s">
        <v>451</v>
      </c>
      <c r="D60" s="40" t="s">
        <v>273</v>
      </c>
      <c r="E60" s="40" t="s">
        <v>1</v>
      </c>
      <c r="F60" s="41">
        <v>58</v>
      </c>
      <c r="G60" s="41">
        <v>30</v>
      </c>
      <c r="H60" s="41">
        <v>8</v>
      </c>
      <c r="I60" s="41">
        <v>28</v>
      </c>
      <c r="J60" s="41">
        <v>24</v>
      </c>
      <c r="K60" s="41">
        <v>27</v>
      </c>
      <c r="L60" s="41">
        <v>112</v>
      </c>
      <c r="M60" s="52">
        <v>924</v>
      </c>
      <c r="N60">
        <f>G60*82/F60</f>
        <v>42.413793103448278</v>
      </c>
      <c r="O60">
        <f>H60*82/F60</f>
        <v>11.310344827586206</v>
      </c>
      <c r="P60">
        <f>I60*82/F60</f>
        <v>39.586206896551722</v>
      </c>
      <c r="Q60">
        <f>J60*82/F60</f>
        <v>33.931034482758619</v>
      </c>
      <c r="R60">
        <f>K60*82/F60</f>
        <v>38.172413793103445</v>
      </c>
      <c r="S60">
        <f>L60*82/F60</f>
        <v>158.34482758620689</v>
      </c>
      <c r="U60" s="10">
        <f>SUM(V60:X60)</f>
        <v>9.9743277065986842</v>
      </c>
      <c r="V60">
        <f>N60/MAX(N:N)*OFF_C</f>
        <v>5.3120689655172422</v>
      </c>
      <c r="W60">
        <f>O60/MAX(O:O)*PUN_C</f>
        <v>6.7613252197430695E-2</v>
      </c>
      <c r="X60">
        <f>SUM(Z60:AC60)</f>
        <v>4.5946454888840114</v>
      </c>
      <c r="Y60">
        <f>X60/DEF_C*10</f>
        <v>7.6577424814733517</v>
      </c>
      <c r="Z60">
        <f>(0.7*(HIT_F*DEF_C))+(P60/(MAX(P:P))*(0.3*(HIT_F*DEF_C)))</f>
        <v>1.0923503049919081</v>
      </c>
      <c r="AA60">
        <f>(0.7*(BkS_F*DEF_C))+(Q60/(MAX(Q:Q))*(0.3*(BkS_F*DEF_C)))</f>
        <v>0.71986506746626677</v>
      </c>
      <c r="AB60">
        <f>(0.7*(TkA_F*DEF_C))+(R60/(MAX(R:R))*(0.3*(TkA_F*DEF_C)))</f>
        <v>1.6424797601199399</v>
      </c>
      <c r="AC60">
        <f>(0.7*(SH_F*DEF_C))+(S60/(MAX(S:S))*(0.3*(SH_F*DEF_C)))</f>
        <v>1.1399503563058968</v>
      </c>
    </row>
    <row r="61" spans="1:29" x14ac:dyDescent="0.25">
      <c r="A61" s="9">
        <v>59</v>
      </c>
      <c r="B61" s="67" t="s">
        <v>321</v>
      </c>
      <c r="C61" s="40" t="s">
        <v>37</v>
      </c>
      <c r="D61" s="40" t="s">
        <v>273</v>
      </c>
      <c r="E61" s="40" t="s">
        <v>1</v>
      </c>
      <c r="F61" s="41">
        <v>81</v>
      </c>
      <c r="G61" s="41">
        <v>39</v>
      </c>
      <c r="H61" s="41">
        <v>38</v>
      </c>
      <c r="I61" s="41">
        <v>139</v>
      </c>
      <c r="J61" s="41">
        <v>74</v>
      </c>
      <c r="K61" s="41">
        <v>33</v>
      </c>
      <c r="L61" s="41">
        <v>110</v>
      </c>
      <c r="M61" s="52">
        <v>1188</v>
      </c>
      <c r="N61">
        <f>G61*82/F61</f>
        <v>39.481481481481481</v>
      </c>
      <c r="O61">
        <f>H61*82/F61</f>
        <v>38.469135802469133</v>
      </c>
      <c r="P61">
        <f>I61*82/F61</f>
        <v>140.71604938271605</v>
      </c>
      <c r="Q61">
        <f>J61*82/F61</f>
        <v>74.913580246913583</v>
      </c>
      <c r="R61">
        <f>K61*82/F61</f>
        <v>33.407407407407405</v>
      </c>
      <c r="S61">
        <f>L61*82/F61</f>
        <v>111.35802469135803</v>
      </c>
      <c r="U61" s="10">
        <f>SUM(V61:X61)</f>
        <v>9.9523790910567431</v>
      </c>
      <c r="V61">
        <f>N61/MAX(N:N)*OFF_C</f>
        <v>4.9448148148148148</v>
      </c>
      <c r="W61">
        <f>O61/MAX(O:O)*PUN_C</f>
        <v>0.22996853062212538</v>
      </c>
      <c r="X61">
        <f>SUM(Z61:AC61)</f>
        <v>4.777595745619803</v>
      </c>
      <c r="Y61">
        <f>X61/DEF_C*10</f>
        <v>7.9626595760330057</v>
      </c>
      <c r="Z61">
        <f>(0.7*(HIT_F*DEF_C))+(P61/(MAX(P:P))*(0.3*(HIT_F*DEF_C)))</f>
        <v>1.2005415162454871</v>
      </c>
      <c r="AA61">
        <f>(0.7*(BkS_F*DEF_C))+(Q61/(MAX(Q:Q))*(0.3*(BkS_F*DEF_C)))</f>
        <v>0.82840579710144913</v>
      </c>
      <c r="AB61">
        <f>(0.7*(TkA_F*DEF_C))+(R61/(MAX(R:R))*(0.3*(TkA_F*DEF_C)))</f>
        <v>1.6104637681159419</v>
      </c>
      <c r="AC61">
        <f>(0.7*(SH_F*DEF_C))+(S61/(MAX(S:S))*(0.3*(SH_F*DEF_C)))</f>
        <v>1.1381846641569249</v>
      </c>
    </row>
    <row r="62" spans="1:29" x14ac:dyDescent="0.25">
      <c r="A62" s="9">
        <v>60</v>
      </c>
      <c r="B62" s="67" t="s">
        <v>524</v>
      </c>
      <c r="C62" s="40" t="s">
        <v>451</v>
      </c>
      <c r="D62" s="40" t="s">
        <v>273</v>
      </c>
      <c r="E62" s="40" t="s">
        <v>1</v>
      </c>
      <c r="F62" s="41">
        <v>70</v>
      </c>
      <c r="G62" s="41">
        <v>28</v>
      </c>
      <c r="H62" s="41">
        <v>81</v>
      </c>
      <c r="I62" s="41">
        <v>136</v>
      </c>
      <c r="J62" s="41">
        <v>27</v>
      </c>
      <c r="K62" s="41">
        <v>42</v>
      </c>
      <c r="L62" s="41">
        <v>7656</v>
      </c>
      <c r="M62" s="52">
        <v>1145</v>
      </c>
      <c r="N62">
        <f>G62*82/F62</f>
        <v>32.799999999999997</v>
      </c>
      <c r="O62">
        <f>H62*82/F62</f>
        <v>94.885714285714286</v>
      </c>
      <c r="P62">
        <f>I62*82/F62</f>
        <v>159.31428571428572</v>
      </c>
      <c r="Q62">
        <f>J62*82/F62</f>
        <v>31.62857142857143</v>
      </c>
      <c r="R62">
        <f>K62*82/F62</f>
        <v>49.2</v>
      </c>
      <c r="S62">
        <f>L62*82/F62</f>
        <v>8968.4571428571435</v>
      </c>
      <c r="U62" s="10">
        <f>SUM(V62:X62)</f>
        <v>9.7970271498545145</v>
      </c>
      <c r="V62">
        <f>N62/MAX(N:N)*OFF_C</f>
        <v>4.1079999999999997</v>
      </c>
      <c r="W62">
        <f>O62/MAX(O:O)*PUN_C</f>
        <v>0.5672268907563025</v>
      </c>
      <c r="X62">
        <f>SUM(Z62:AC62)</f>
        <v>5.1218002590982117</v>
      </c>
      <c r="Y62">
        <f>X62/DEF_C*10</f>
        <v>8.5363337651636861</v>
      </c>
      <c r="Z62">
        <f>(0.7*(HIT_F*DEF_C))+(P62/(MAX(P:P))*(0.3*(HIT_F*DEF_C)))</f>
        <v>1.2204383702939658</v>
      </c>
      <c r="AA62">
        <f>(0.7*(BkS_F*DEF_C))+(Q62/(MAX(Q:Q))*(0.3*(BkS_F*DEF_C)))</f>
        <v>0.71376708074534156</v>
      </c>
      <c r="AB62">
        <f>(0.7*(TkA_F*DEF_C))+(R62/(MAX(R:R))*(0.3*(TkA_F*DEF_C)))</f>
        <v>1.7165739130434781</v>
      </c>
      <c r="AC62">
        <f>(0.7*(SH_F*DEF_C))+(S62/(MAX(S:S))*(0.3*(SH_F*DEF_C)))</f>
        <v>1.4710208950154264</v>
      </c>
    </row>
    <row r="63" spans="1:29" x14ac:dyDescent="0.25">
      <c r="A63" s="9">
        <v>61</v>
      </c>
      <c r="B63" s="68" t="s">
        <v>493</v>
      </c>
      <c r="C63" s="42" t="s">
        <v>451</v>
      </c>
      <c r="D63" s="42" t="s">
        <v>273</v>
      </c>
      <c r="E63" s="42" t="s">
        <v>1</v>
      </c>
      <c r="F63" s="43">
        <v>71</v>
      </c>
      <c r="G63" s="43">
        <v>35</v>
      </c>
      <c r="H63" s="43">
        <v>6</v>
      </c>
      <c r="I63" s="43">
        <v>54</v>
      </c>
      <c r="J63" s="43">
        <v>28</v>
      </c>
      <c r="K63" s="43">
        <v>25</v>
      </c>
      <c r="L63" s="43">
        <v>72</v>
      </c>
      <c r="M63" s="53">
        <v>996</v>
      </c>
      <c r="N63">
        <f>G63*82/F63</f>
        <v>40.422535211267608</v>
      </c>
      <c r="O63">
        <f>H63*82/F63</f>
        <v>6.929577464788732</v>
      </c>
      <c r="P63">
        <f>I63*82/F63</f>
        <v>62.366197183098592</v>
      </c>
      <c r="Q63">
        <f>J63*82/F63</f>
        <v>32.338028169014088</v>
      </c>
      <c r="R63">
        <f>K63*82/F63</f>
        <v>28.87323943661972</v>
      </c>
      <c r="S63">
        <f>L63*82/F63</f>
        <v>83.154929577464785</v>
      </c>
      <c r="U63" s="10">
        <f>SUM(V63:X63)</f>
        <v>9.6535916405623556</v>
      </c>
      <c r="V63">
        <f>N63/MAX(N:N)*OFF_C</f>
        <v>5.0626760563380291</v>
      </c>
      <c r="W63">
        <f>O63/MAX(O:O)*PUN_C</f>
        <v>4.1425020712510356E-2</v>
      </c>
      <c r="X63">
        <f>SUM(Z63:AC63)</f>
        <v>4.5494905635118164</v>
      </c>
      <c r="Y63">
        <f>X63/DEF_C*10</f>
        <v>7.5824842725196939</v>
      </c>
      <c r="Z63">
        <f>(0.7*(HIT_F*DEF_C))+(P63/(MAX(P:P))*(0.3*(HIT_F*DEF_C)))</f>
        <v>1.1167209030355416</v>
      </c>
      <c r="AA63">
        <f>(0.7*(BkS_F*DEF_C))+(Q63/(MAX(Q:Q))*(0.3*(BkS_F*DEF_C)))</f>
        <v>0.71564605021432937</v>
      </c>
      <c r="AB63">
        <f>(0.7*(TkA_F*DEF_C))+(R63/(MAX(R:R))*(0.3*(TkA_F*DEF_C)))</f>
        <v>1.5799987752602571</v>
      </c>
      <c r="AC63">
        <f>(0.7*(SH_F*DEF_C))+(S63/(MAX(S:S))*(0.3*(SH_F*DEF_C)))</f>
        <v>1.1371248350016883</v>
      </c>
    </row>
    <row r="64" spans="1:29" x14ac:dyDescent="0.25">
      <c r="A64" s="9">
        <v>62</v>
      </c>
      <c r="B64" s="67" t="s">
        <v>298</v>
      </c>
      <c r="C64" s="40" t="s">
        <v>37</v>
      </c>
      <c r="D64" s="40" t="s">
        <v>273</v>
      </c>
      <c r="E64" s="40" t="s">
        <v>1</v>
      </c>
      <c r="F64" s="41">
        <v>83</v>
      </c>
      <c r="G64" s="41">
        <v>39</v>
      </c>
      <c r="H64" s="41">
        <v>36</v>
      </c>
      <c r="I64" s="41">
        <v>42</v>
      </c>
      <c r="J64" s="41">
        <v>20</v>
      </c>
      <c r="K64" s="41">
        <v>44</v>
      </c>
      <c r="L64" s="41">
        <v>61</v>
      </c>
      <c r="M64" s="52">
        <v>1298</v>
      </c>
      <c r="N64">
        <f>G64*82/F64</f>
        <v>38.53012048192771</v>
      </c>
      <c r="O64">
        <f>H64*82/F64</f>
        <v>35.566265060240966</v>
      </c>
      <c r="P64">
        <f>I64*82/F64</f>
        <v>41.493975903614455</v>
      </c>
      <c r="Q64">
        <f>J64*82/F64</f>
        <v>19.759036144578314</v>
      </c>
      <c r="R64">
        <f>K64*82/F64</f>
        <v>43.46987951807229</v>
      </c>
      <c r="S64">
        <f>L64*82/F64</f>
        <v>60.265060240963855</v>
      </c>
      <c r="U64" s="10">
        <f>SUM(V64:X64)</f>
        <v>9.6293381696465712</v>
      </c>
      <c r="V64">
        <f>N64/MAX(N:N)*OFF_C</f>
        <v>4.8256626506024096</v>
      </c>
      <c r="W64">
        <f>O64/MAX(O:O)*PUN_C</f>
        <v>0.21261516654854715</v>
      </c>
      <c r="X64">
        <f>SUM(Z64:AC64)</f>
        <v>4.5910603524956146</v>
      </c>
      <c r="Y64">
        <f>X64/DEF_C*10</f>
        <v>7.6517672541593571</v>
      </c>
      <c r="Z64">
        <f>(0.7*(HIT_F*DEF_C))+(P64/(MAX(P:P))*(0.3*(HIT_F*DEF_C)))</f>
        <v>1.094391283545735</v>
      </c>
      <c r="AA64">
        <f>(0.7*(BkS_F*DEF_C))+(Q64/(MAX(Q:Q))*(0.3*(BkS_F*DEF_C)))</f>
        <v>0.68233106338397054</v>
      </c>
      <c r="AB64">
        <f>(0.7*(TkA_F*DEF_C))+(R64/(MAX(R:R))*(0.3*(TkA_F*DEF_C)))</f>
        <v>1.6780733368255629</v>
      </c>
      <c r="AC64">
        <f>(0.7*(SH_F*DEF_C))+(S64/(MAX(S:S))*(0.3*(SH_F*DEF_C)))</f>
        <v>1.1362646687403466</v>
      </c>
    </row>
    <row r="65" spans="1:29" x14ac:dyDescent="0.25">
      <c r="A65" s="9">
        <v>63</v>
      </c>
      <c r="B65" s="67" t="s">
        <v>384</v>
      </c>
      <c r="C65" s="40" t="s">
        <v>33</v>
      </c>
      <c r="D65" s="40" t="s">
        <v>273</v>
      </c>
      <c r="E65" s="40" t="s">
        <v>1</v>
      </c>
      <c r="F65" s="41">
        <v>43</v>
      </c>
      <c r="G65" s="41">
        <v>17</v>
      </c>
      <c r="H65" s="41">
        <v>26</v>
      </c>
      <c r="I65" s="41">
        <v>138</v>
      </c>
      <c r="J65" s="41">
        <v>37</v>
      </c>
      <c r="K65" s="41">
        <v>17</v>
      </c>
      <c r="L65" s="41">
        <v>4838</v>
      </c>
      <c r="M65" s="52">
        <v>587</v>
      </c>
      <c r="N65">
        <f>G65*82/F65</f>
        <v>32.418604651162788</v>
      </c>
      <c r="O65">
        <f>H65*82/F65</f>
        <v>49.581395348837212</v>
      </c>
      <c r="P65">
        <f>I65*82/F65</f>
        <v>263.16279069767444</v>
      </c>
      <c r="Q65">
        <f>J65*82/F65</f>
        <v>70.558139534883722</v>
      </c>
      <c r="R65">
        <f>K65*82/F65</f>
        <v>32.418604651162788</v>
      </c>
      <c r="S65">
        <f>L65*82/F65</f>
        <v>9225.9534883720935</v>
      </c>
      <c r="U65" s="10">
        <f>SUM(V65:X65)</f>
        <v>9.5895560712035888</v>
      </c>
      <c r="V65">
        <f>N65/MAX(N:N)*OFF_C</f>
        <v>4.0602325581395347</v>
      </c>
      <c r="W65">
        <f>O65/MAX(O:O)*PUN_C</f>
        <v>0.29639762881896947</v>
      </c>
      <c r="X65">
        <f>SUM(Z65:AC65)</f>
        <v>5.2329258842450859</v>
      </c>
      <c r="Y65">
        <f>X65/DEF_C*10</f>
        <v>8.7215431404084764</v>
      </c>
      <c r="Z65">
        <f>(0.7*(HIT_F*DEF_C))+(P65/(MAX(P:P))*(0.3*(HIT_F*DEF_C)))</f>
        <v>1.331538074049198</v>
      </c>
      <c r="AA65">
        <f>(0.7*(BkS_F*DEF_C))+(Q65/(MAX(Q:Q))*(0.3*(BkS_F*DEF_C)))</f>
        <v>0.81687057633973703</v>
      </c>
      <c r="AB65">
        <f>(0.7*(TkA_F*DEF_C))+(R65/(MAX(R:R))*(0.3*(TkA_F*DEF_C)))</f>
        <v>1.6038200202224469</v>
      </c>
      <c r="AC65">
        <f>(0.7*(SH_F*DEF_C))+(S65/(MAX(S:S))*(0.3*(SH_F*DEF_C)))</f>
        <v>1.4806972136337035</v>
      </c>
    </row>
    <row r="66" spans="1:29" x14ac:dyDescent="0.25">
      <c r="A66" s="9">
        <v>64</v>
      </c>
      <c r="B66" s="68" t="s">
        <v>236</v>
      </c>
      <c r="C66" s="42" t="s">
        <v>41</v>
      </c>
      <c r="D66" s="42" t="s">
        <v>273</v>
      </c>
      <c r="E66" s="42" t="s">
        <v>1</v>
      </c>
      <c r="F66" s="43">
        <v>81</v>
      </c>
      <c r="G66" s="43">
        <v>35</v>
      </c>
      <c r="H66" s="43">
        <v>21</v>
      </c>
      <c r="I66" s="43">
        <v>79</v>
      </c>
      <c r="J66" s="43">
        <v>34</v>
      </c>
      <c r="K66" s="43">
        <v>50</v>
      </c>
      <c r="L66" s="43">
        <v>6292</v>
      </c>
      <c r="M66" s="53">
        <v>1301</v>
      </c>
      <c r="N66">
        <f>G66*82/F66</f>
        <v>35.432098765432102</v>
      </c>
      <c r="O66">
        <f>H66*82/F66</f>
        <v>21.25925925925926</v>
      </c>
      <c r="P66">
        <f>I66*82/F66</f>
        <v>79.975308641975303</v>
      </c>
      <c r="Q66">
        <f>J66*82/F66</f>
        <v>34.419753086419753</v>
      </c>
      <c r="R66">
        <f>K66*82/F66</f>
        <v>50.617283950617285</v>
      </c>
      <c r="S66">
        <f>L66*82/F66</f>
        <v>6369.6790123456794</v>
      </c>
      <c r="U66" s="10">
        <f>SUM(V66:X66)</f>
        <v>9.5209205883840156</v>
      </c>
      <c r="V66">
        <f>N66/MAX(N:N)*OFF_C</f>
        <v>4.4376543209876544</v>
      </c>
      <c r="W66">
        <f>O66/MAX(O:O)*PUN_C</f>
        <v>0.12708787218591142</v>
      </c>
      <c r="X66">
        <f>SUM(Z66:AC66)</f>
        <v>4.9561783952104506</v>
      </c>
      <c r="Y66">
        <f>X66/DEF_C*10</f>
        <v>8.2602973253507503</v>
      </c>
      <c r="Z66">
        <f>(0.7*(HIT_F*DEF_C))+(P66/(MAX(P:P))*(0.3*(HIT_F*DEF_C)))</f>
        <v>1.1355595667870033</v>
      </c>
      <c r="AA66">
        <f>(0.7*(BkS_F*DEF_C))+(Q66/(MAX(Q:Q))*(0.3*(BkS_F*DEF_C)))</f>
        <v>0.72115942028985491</v>
      </c>
      <c r="AB66">
        <f>(0.7*(TkA_F*DEF_C))+(R66/(MAX(R:R))*(0.3*(TkA_F*DEF_C)))</f>
        <v>1.726096618357488</v>
      </c>
      <c r="AC66">
        <f>(0.7*(SH_F*DEF_C))+(S66/(MAX(S:S))*(0.3*(SH_F*DEF_C)))</f>
        <v>1.3733627897761045</v>
      </c>
    </row>
    <row r="67" spans="1:29" x14ac:dyDescent="0.25">
      <c r="A67" s="9">
        <v>65</v>
      </c>
      <c r="B67" s="68" t="s">
        <v>146</v>
      </c>
      <c r="C67" s="42" t="s">
        <v>33</v>
      </c>
      <c r="D67" s="42" t="s">
        <v>273</v>
      </c>
      <c r="E67" s="42" t="s">
        <v>1</v>
      </c>
      <c r="F67" s="43">
        <v>65</v>
      </c>
      <c r="G67" s="43">
        <v>27</v>
      </c>
      <c r="H67" s="43">
        <v>14</v>
      </c>
      <c r="I67" s="43">
        <v>55</v>
      </c>
      <c r="J67" s="43">
        <v>50</v>
      </c>
      <c r="K67" s="43">
        <v>34</v>
      </c>
      <c r="L67" s="43">
        <v>7606</v>
      </c>
      <c r="M67" s="53">
        <v>1030</v>
      </c>
      <c r="N67">
        <f>G67*82/F67</f>
        <v>34.061538461538461</v>
      </c>
      <c r="O67">
        <f>H67*82/F67</f>
        <v>17.661538461538463</v>
      </c>
      <c r="P67">
        <f>I67*82/F67</f>
        <v>69.384615384615387</v>
      </c>
      <c r="Q67">
        <f>J67*82/F67</f>
        <v>63.07692307692308</v>
      </c>
      <c r="R67">
        <f>K67*82/F67</f>
        <v>42.892307692307689</v>
      </c>
      <c r="S67">
        <f>L67*82/F67</f>
        <v>9595.2615384615383</v>
      </c>
      <c r="U67" s="10">
        <f>SUM(V67:X67)</f>
        <v>9.4616348178759715</v>
      </c>
      <c r="V67">
        <f>N67/MAX(N:N)*OFF_C</f>
        <v>4.266</v>
      </c>
      <c r="W67">
        <f>O67/MAX(O:O)*PUN_C</f>
        <v>0.10558069381598793</v>
      </c>
      <c r="X67">
        <f>SUM(Z67:AC67)</f>
        <v>5.090054124059983</v>
      </c>
      <c r="Y67">
        <f>X67/DEF_C*10</f>
        <v>8.483423540099972</v>
      </c>
      <c r="Z67">
        <f>(0.7*(HIT_F*DEF_C))+(P67/(MAX(P:P))*(0.3*(HIT_F*DEF_C)))</f>
        <v>1.1242293807275754</v>
      </c>
      <c r="AA67">
        <f>(0.7*(BkS_F*DEF_C))+(Q67/(MAX(Q:Q))*(0.3*(BkS_F*DEF_C)))</f>
        <v>0.79705685618729083</v>
      </c>
      <c r="AB67">
        <f>(0.7*(TkA_F*DEF_C))+(R67/(MAX(R:R))*(0.3*(TkA_F*DEF_C)))</f>
        <v>1.674192642140468</v>
      </c>
      <c r="AC67">
        <f>(0.7*(SH_F*DEF_C))+(S67/(MAX(S:S))*(0.3*(SH_F*DEF_C)))</f>
        <v>1.4945752450046486</v>
      </c>
    </row>
    <row r="68" spans="1:29" x14ac:dyDescent="0.25">
      <c r="A68" s="9">
        <v>66</v>
      </c>
      <c r="B68" s="68" t="s">
        <v>198</v>
      </c>
      <c r="C68" s="42" t="s">
        <v>31</v>
      </c>
      <c r="D68" s="42" t="s">
        <v>273</v>
      </c>
      <c r="E68" s="42" t="s">
        <v>1</v>
      </c>
      <c r="F68" s="43">
        <v>78</v>
      </c>
      <c r="G68" s="43">
        <v>31</v>
      </c>
      <c r="H68" s="43">
        <v>44</v>
      </c>
      <c r="I68" s="43">
        <v>140</v>
      </c>
      <c r="J68" s="43">
        <v>62</v>
      </c>
      <c r="K68" s="43">
        <v>32</v>
      </c>
      <c r="L68" s="43">
        <v>7697</v>
      </c>
      <c r="M68" s="53">
        <v>1232</v>
      </c>
      <c r="N68">
        <f>G68*82/F68</f>
        <v>32.589743589743591</v>
      </c>
      <c r="O68">
        <f>H68*82/F68</f>
        <v>46.256410256410255</v>
      </c>
      <c r="P68">
        <f>I68*82/F68</f>
        <v>147.17948717948718</v>
      </c>
      <c r="Q68">
        <f>J68*82/F68</f>
        <v>65.179487179487182</v>
      </c>
      <c r="R68">
        <f>K68*82/F68</f>
        <v>33.641025641025642</v>
      </c>
      <c r="S68">
        <f>L68*82/F68</f>
        <v>8091.7179487179483</v>
      </c>
      <c r="U68" s="10">
        <f>SUM(V68:X68)</f>
        <v>9.4183770342205015</v>
      </c>
      <c r="V68">
        <f>N68/MAX(N:N)*OFF_C</f>
        <v>4.081666666666667</v>
      </c>
      <c r="W68">
        <f>O68/MAX(O:O)*PUN_C</f>
        <v>0.27652086475615889</v>
      </c>
      <c r="X68">
        <f>SUM(Z68:AC68)</f>
        <v>5.0601895027976767</v>
      </c>
      <c r="Y68">
        <f>X68/DEF_C*10</f>
        <v>8.4336491713294617</v>
      </c>
      <c r="Z68">
        <f>(0.7*(HIT_F*DEF_C))+(P68/(MAX(P:P))*(0.3*(HIT_F*DEF_C)))</f>
        <v>1.2074562621494027</v>
      </c>
      <c r="AA68">
        <f>(0.7*(BkS_F*DEF_C))+(Q68/(MAX(Q:Q))*(0.3*(BkS_F*DEF_C)))</f>
        <v>0.80262541806020049</v>
      </c>
      <c r="AB68">
        <f>(0.7*(TkA_F*DEF_C))+(R68/(MAX(R:R))*(0.3*(TkA_F*DEF_C)))</f>
        <v>1.6120334448160534</v>
      </c>
      <c r="AC68">
        <f>(0.7*(SH_F*DEF_C))+(S68/(MAX(S:S))*(0.3*(SH_F*DEF_C)))</f>
        <v>1.4380743777720197</v>
      </c>
    </row>
    <row r="69" spans="1:29" x14ac:dyDescent="0.25">
      <c r="A69" s="9">
        <v>67</v>
      </c>
      <c r="B69" s="67" t="s">
        <v>72</v>
      </c>
      <c r="C69" s="40" t="s">
        <v>33</v>
      </c>
      <c r="D69" s="40" t="s">
        <v>273</v>
      </c>
      <c r="E69" s="40" t="s">
        <v>1</v>
      </c>
      <c r="F69" s="41">
        <v>82</v>
      </c>
      <c r="G69" s="41">
        <v>37</v>
      </c>
      <c r="H69" s="41">
        <v>28</v>
      </c>
      <c r="I69" s="41">
        <v>74</v>
      </c>
      <c r="J69" s="41">
        <v>41</v>
      </c>
      <c r="K69" s="41">
        <v>31</v>
      </c>
      <c r="L69" s="41">
        <v>375</v>
      </c>
      <c r="M69" s="52">
        <v>1340</v>
      </c>
      <c r="N69">
        <f>G69*82/F69</f>
        <v>37</v>
      </c>
      <c r="O69">
        <f>H69*82/F69</f>
        <v>28</v>
      </c>
      <c r="P69">
        <f>I69*82/F69</f>
        <v>74</v>
      </c>
      <c r="Q69">
        <f>J69*82/F69</f>
        <v>41</v>
      </c>
      <c r="R69">
        <f>K69*82/F69</f>
        <v>31</v>
      </c>
      <c r="S69">
        <f>L69*82/F69</f>
        <v>375</v>
      </c>
      <c r="U69" s="10">
        <f>SUM(V69:X69)</f>
        <v>9.4115427743781606</v>
      </c>
      <c r="V69">
        <f>N69/MAX(N:N)*OFF_C</f>
        <v>4.6340243902439022</v>
      </c>
      <c r="W69">
        <f>O69/MAX(O:O)*PUN_C</f>
        <v>0.16738402678144429</v>
      </c>
      <c r="X69">
        <f>SUM(Z69:AC69)</f>
        <v>4.6101343573528144</v>
      </c>
      <c r="Y69">
        <f>X69/DEF_C*10</f>
        <v>7.6835572622546913</v>
      </c>
      <c r="Z69">
        <f>(0.7*(HIT_F*DEF_C))+(P69/(MAX(P:P))*(0.3*(HIT_F*DEF_C)))</f>
        <v>1.1291670335475916</v>
      </c>
      <c r="AA69">
        <f>(0.7*(BkS_F*DEF_C))+(Q69/(MAX(Q:Q))*(0.3*(BkS_F*DEF_C)))</f>
        <v>0.738586956521739</v>
      </c>
      <c r="AB69">
        <f>(0.7*(TkA_F*DEF_C))+(R69/(MAX(R:R))*(0.3*(TkA_F*DEF_C)))</f>
        <v>1.5942884411452809</v>
      </c>
      <c r="AC69">
        <f>(0.7*(SH_F*DEF_C))+(S69/(MAX(S:S))*(0.3*(SH_F*DEF_C)))</f>
        <v>1.1480919261382032</v>
      </c>
    </row>
    <row r="70" spans="1:29" x14ac:dyDescent="0.25">
      <c r="A70" s="9">
        <v>68</v>
      </c>
      <c r="B70" s="67" t="s">
        <v>707</v>
      </c>
      <c r="C70" s="40" t="s">
        <v>451</v>
      </c>
      <c r="D70" s="40" t="s">
        <v>273</v>
      </c>
      <c r="E70" s="40" t="s">
        <v>1</v>
      </c>
      <c r="F70" s="41">
        <v>26</v>
      </c>
      <c r="G70" s="41">
        <v>11</v>
      </c>
      <c r="H70" s="41">
        <v>16</v>
      </c>
      <c r="I70" s="41">
        <v>37</v>
      </c>
      <c r="J70" s="41">
        <v>8</v>
      </c>
      <c r="K70" s="41">
        <v>9</v>
      </c>
      <c r="L70" s="41">
        <v>634</v>
      </c>
      <c r="M70" s="52">
        <v>360</v>
      </c>
      <c r="N70">
        <f>G70*82/F70</f>
        <v>34.692307692307693</v>
      </c>
      <c r="O70">
        <f>H70*82/F70</f>
        <v>50.46153846153846</v>
      </c>
      <c r="P70">
        <f>I70*82/F70</f>
        <v>116.69230769230769</v>
      </c>
      <c r="Q70">
        <f>J70*82/F70</f>
        <v>25.23076923076923</v>
      </c>
      <c r="R70">
        <f>K70*82/F70</f>
        <v>28.384615384615383</v>
      </c>
      <c r="S70">
        <f>L70*82/F70</f>
        <v>1999.5384615384614</v>
      </c>
      <c r="U70" s="10">
        <f>SUM(V70:X70)</f>
        <v>9.3041775043543957</v>
      </c>
      <c r="V70">
        <f>N70/MAX(N:N)*OFF_C</f>
        <v>4.3449999999999998</v>
      </c>
      <c r="W70">
        <f>O70/MAX(O:O)*PUN_C</f>
        <v>0.30165912518853694</v>
      </c>
      <c r="X70">
        <f>SUM(Z70:AC70)</f>
        <v>4.6575183791658601</v>
      </c>
      <c r="Y70">
        <f>X70/DEF_C*10</f>
        <v>7.7625306319430996</v>
      </c>
      <c r="Z70">
        <f>(0.7*(HIT_F*DEF_C))+(P70/(MAX(P:P))*(0.3*(HIT_F*DEF_C)))</f>
        <v>1.1748403221327408</v>
      </c>
      <c r="AA70">
        <f>(0.7*(BkS_F*DEF_C))+(Q70/(MAX(Q:Q))*(0.3*(BkS_F*DEF_C)))</f>
        <v>0.69682274247491627</v>
      </c>
      <c r="AB70">
        <f>(0.7*(TkA_F*DEF_C))+(R70/(MAX(R:R))*(0.3*(TkA_F*DEF_C)))</f>
        <v>1.576715719063545</v>
      </c>
      <c r="AC70">
        <f>(0.7*(SH_F*DEF_C))+(S70/(MAX(S:S))*(0.3*(SH_F*DEF_C)))</f>
        <v>1.2091395954946578</v>
      </c>
    </row>
    <row r="71" spans="1:29" x14ac:dyDescent="0.25">
      <c r="A71" s="9">
        <v>69</v>
      </c>
      <c r="B71" s="68" t="s">
        <v>386</v>
      </c>
      <c r="C71" s="42" t="s">
        <v>31</v>
      </c>
      <c r="D71" s="42" t="s">
        <v>273</v>
      </c>
      <c r="E71" s="42" t="s">
        <v>1</v>
      </c>
      <c r="F71" s="43">
        <v>56</v>
      </c>
      <c r="G71" s="43">
        <v>25</v>
      </c>
      <c r="H71" s="43">
        <v>6</v>
      </c>
      <c r="I71" s="43">
        <v>24</v>
      </c>
      <c r="J71" s="43">
        <v>21</v>
      </c>
      <c r="K71" s="43">
        <v>30</v>
      </c>
      <c r="L71" s="43">
        <v>20</v>
      </c>
      <c r="M71" s="53">
        <v>767</v>
      </c>
      <c r="N71">
        <f>G71*82/F71</f>
        <v>36.607142857142854</v>
      </c>
      <c r="O71">
        <f>H71*82/F71</f>
        <v>8.7857142857142865</v>
      </c>
      <c r="P71">
        <f>I71*82/F71</f>
        <v>35.142857142857146</v>
      </c>
      <c r="Q71">
        <f>J71*82/F71</f>
        <v>30.75</v>
      </c>
      <c r="R71">
        <f>K71*82/F71</f>
        <v>43.928571428571431</v>
      </c>
      <c r="S71">
        <f>L71*82/F71</f>
        <v>29.285714285714285</v>
      </c>
      <c r="U71" s="10">
        <f>SUM(V71:X71)</f>
        <v>9.2526351455257334</v>
      </c>
      <c r="V71">
        <f>N71/MAX(N:N)*OFF_C</f>
        <v>4.5848214285714279</v>
      </c>
      <c r="W71">
        <f>O71/MAX(O:O)*PUN_C</f>
        <v>5.2521008403361345E-2</v>
      </c>
      <c r="X71">
        <f>SUM(Z71:AC71)</f>
        <v>4.6152927085509443</v>
      </c>
      <c r="Y71">
        <f>X71/DEF_C*10</f>
        <v>7.6921545142515733</v>
      </c>
      <c r="Z71">
        <f>(0.7*(HIT_F*DEF_C))+(P71/(MAX(P:P))*(0.3*(HIT_F*DEF_C)))</f>
        <v>1.0875966993295512</v>
      </c>
      <c r="AA71">
        <f>(0.7*(BkS_F*DEF_C))+(Q71/(MAX(Q:Q))*(0.3*(BkS_F*DEF_C)))</f>
        <v>0.71144021739130425</v>
      </c>
      <c r="AB71">
        <f>(0.7*(TkA_F*DEF_C))+(R71/(MAX(R:R))*(0.3*(TkA_F*DEF_C)))</f>
        <v>1.6811552795031055</v>
      </c>
      <c r="AC71">
        <f>(0.7*(SH_F*DEF_C))+(S71/(MAX(S:S))*(0.3*(SH_F*DEF_C)))</f>
        <v>1.1351005123269835</v>
      </c>
    </row>
    <row r="72" spans="1:29" x14ac:dyDescent="0.25">
      <c r="A72" s="9">
        <v>70</v>
      </c>
      <c r="B72" s="67" t="s">
        <v>514</v>
      </c>
      <c r="C72" s="40" t="s">
        <v>451</v>
      </c>
      <c r="D72" s="40" t="s">
        <v>273</v>
      </c>
      <c r="E72" s="40" t="s">
        <v>1</v>
      </c>
      <c r="F72" s="41">
        <v>80</v>
      </c>
      <c r="G72" s="41">
        <v>29</v>
      </c>
      <c r="H72" s="41">
        <v>41</v>
      </c>
      <c r="I72" s="41">
        <v>278</v>
      </c>
      <c r="J72" s="41">
        <v>81</v>
      </c>
      <c r="K72" s="41">
        <v>22</v>
      </c>
      <c r="L72" s="41">
        <v>10249</v>
      </c>
      <c r="M72" s="52">
        <v>1129</v>
      </c>
      <c r="N72">
        <f>G72*82/F72</f>
        <v>29.725000000000001</v>
      </c>
      <c r="O72">
        <f>H72*82/F72</f>
        <v>42.024999999999999</v>
      </c>
      <c r="P72">
        <f>I72*82/F72</f>
        <v>284.95</v>
      </c>
      <c r="Q72">
        <f>J72*82/F72</f>
        <v>83.025000000000006</v>
      </c>
      <c r="R72">
        <f>K72*82/F72</f>
        <v>22.55</v>
      </c>
      <c r="S72">
        <f>L72*82/F72</f>
        <v>10505.225</v>
      </c>
      <c r="U72" s="10">
        <f>SUM(V72:X72)</f>
        <v>9.2451189704018581</v>
      </c>
      <c r="V72">
        <f>N72/MAX(N:N)*OFF_C</f>
        <v>3.7228749999999997</v>
      </c>
      <c r="W72">
        <f>O72/MAX(O:O)*PUN_C</f>
        <v>0.25122549019607843</v>
      </c>
      <c r="X72">
        <f>SUM(Z72:AC72)</f>
        <v>5.2710184802057798</v>
      </c>
      <c r="Y72">
        <f>X72/DEF_C*10</f>
        <v>8.785030800342966</v>
      </c>
      <c r="Z72">
        <f>(0.7*(HIT_F*DEF_C))+(P72/(MAX(P:P))*(0.3*(HIT_F*DEF_C)))</f>
        <v>1.3548465703971118</v>
      </c>
      <c r="AA72">
        <f>(0.7*(BkS_F*DEF_C))+(Q72/(MAX(Q:Q))*(0.3*(BkS_F*DEF_C)))</f>
        <v>0.84988858695652159</v>
      </c>
      <c r="AB72">
        <f>(0.7*(TkA_F*DEF_C))+(R72/(MAX(R:R))*(0.3*(TkA_F*DEF_C)))</f>
        <v>1.5375130434782607</v>
      </c>
      <c r="AC72">
        <f>(0.7*(SH_F*DEF_C))+(S72/(MAX(S:S))*(0.3*(SH_F*DEF_C)))</f>
        <v>1.5287702793738853</v>
      </c>
    </row>
    <row r="73" spans="1:29" x14ac:dyDescent="0.25">
      <c r="A73" s="9">
        <v>71</v>
      </c>
      <c r="B73" s="67" t="s">
        <v>506</v>
      </c>
      <c r="C73" s="40" t="s">
        <v>451</v>
      </c>
      <c r="D73" s="40" t="s">
        <v>273</v>
      </c>
      <c r="E73" s="40" t="s">
        <v>1</v>
      </c>
      <c r="F73" s="41">
        <v>82</v>
      </c>
      <c r="G73" s="41">
        <v>31</v>
      </c>
      <c r="H73" s="41">
        <v>32</v>
      </c>
      <c r="I73" s="41">
        <v>120</v>
      </c>
      <c r="J73" s="41">
        <v>39</v>
      </c>
      <c r="K73" s="41">
        <v>46</v>
      </c>
      <c r="L73" s="41">
        <v>11149</v>
      </c>
      <c r="M73" s="52">
        <v>1276</v>
      </c>
      <c r="N73">
        <f>G73*82/F73</f>
        <v>31</v>
      </c>
      <c r="O73">
        <f>H73*82/F73</f>
        <v>32</v>
      </c>
      <c r="P73">
        <f>I73*82/F73</f>
        <v>120</v>
      </c>
      <c r="Q73">
        <f>J73*82/F73</f>
        <v>39</v>
      </c>
      <c r="R73">
        <f>K73*82/F73</f>
        <v>46</v>
      </c>
      <c r="S73">
        <f>L73*82/F73</f>
        <v>11149</v>
      </c>
      <c r="U73" s="10">
        <f>SUM(V73:X73)</f>
        <v>9.2335615407888181</v>
      </c>
      <c r="V73">
        <f>N73/MAX(N:N)*OFF_C</f>
        <v>3.8825609756097559</v>
      </c>
      <c r="W73">
        <f>O73/MAX(O:O)*PUN_C</f>
        <v>0.19129603060736489</v>
      </c>
      <c r="X73">
        <f>SUM(Z73:AC73)</f>
        <v>5.1597045345716976</v>
      </c>
      <c r="Y73">
        <f>X73/DEF_C*10</f>
        <v>8.5995075576194964</v>
      </c>
      <c r="Z73">
        <f>(0.7*(HIT_F*DEF_C))+(P73/(MAX(P:P))*(0.3*(HIT_F*DEF_C)))</f>
        <v>1.1783789733204189</v>
      </c>
      <c r="AA73">
        <f>(0.7*(BkS_F*DEF_C))+(Q73/(MAX(Q:Q))*(0.3*(BkS_F*DEF_C)))</f>
        <v>0.7332900318133615</v>
      </c>
      <c r="AB73">
        <f>(0.7*(TkA_F*DEF_C))+(R73/(MAX(R:R))*(0.3*(TkA_F*DEF_C)))</f>
        <v>1.6950731707317073</v>
      </c>
      <c r="AC73">
        <f>(0.7*(SH_F*DEF_C))+(S73/(MAX(S:S))*(0.3*(SH_F*DEF_C)))</f>
        <v>1.5529623587062102</v>
      </c>
    </row>
    <row r="74" spans="1:29" x14ac:dyDescent="0.25">
      <c r="A74" s="9">
        <v>72</v>
      </c>
      <c r="B74" s="68" t="s">
        <v>552</v>
      </c>
      <c r="C74" s="42" t="s">
        <v>451</v>
      </c>
      <c r="D74" s="42" t="s">
        <v>273</v>
      </c>
      <c r="E74" s="42" t="s">
        <v>1</v>
      </c>
      <c r="F74" s="43">
        <v>63</v>
      </c>
      <c r="G74" s="43">
        <v>24</v>
      </c>
      <c r="H74" s="43">
        <v>91</v>
      </c>
      <c r="I74" s="43">
        <v>97</v>
      </c>
      <c r="J74" s="43">
        <v>27</v>
      </c>
      <c r="K74" s="43">
        <v>19</v>
      </c>
      <c r="L74" s="43">
        <v>16</v>
      </c>
      <c r="M74" s="53">
        <v>863</v>
      </c>
      <c r="N74">
        <f>G74*82/F74</f>
        <v>31.238095238095237</v>
      </c>
      <c r="O74">
        <f>H74*82/F74</f>
        <v>118.44444444444444</v>
      </c>
      <c r="P74">
        <f>I74*82/F74</f>
        <v>126.25396825396825</v>
      </c>
      <c r="Q74">
        <f>J74*82/F74</f>
        <v>35.142857142857146</v>
      </c>
      <c r="R74">
        <f>K74*82/F74</f>
        <v>24.730158730158731</v>
      </c>
      <c r="S74">
        <f>L74*82/F74</f>
        <v>20.825396825396826</v>
      </c>
      <c r="U74" s="10">
        <f>SUM(V74:X74)</f>
        <v>9.2155301894652304</v>
      </c>
      <c r="V74">
        <f>N74/MAX(N:N)*OFF_C</f>
        <v>3.9123809523809525</v>
      </c>
      <c r="W74">
        <f>O74/MAX(O:O)*PUN_C</f>
        <v>0.7080610021786492</v>
      </c>
      <c r="X74">
        <f>SUM(Z74:AC74)</f>
        <v>4.5950882349056297</v>
      </c>
      <c r="Y74">
        <f>X74/DEF_C*10</f>
        <v>7.6584803915093822</v>
      </c>
      <c r="Z74">
        <f>(0.7*(HIT_F*DEF_C))+(P74/(MAX(P:P))*(0.3*(HIT_F*DEF_C)))</f>
        <v>1.1850696235172768</v>
      </c>
      <c r="AA74">
        <f>(0.7*(BkS_F*DEF_C))+(Q74/(MAX(Q:Q))*(0.3*(BkS_F*DEF_C)))</f>
        <v>0.72307453416149059</v>
      </c>
      <c r="AB74">
        <f>(0.7*(TkA_F*DEF_C))+(R74/(MAX(R:R))*(0.3*(TkA_F*DEF_C)))</f>
        <v>1.5521614906832297</v>
      </c>
      <c r="AC74">
        <f>(0.7*(SH_F*DEF_C))+(S74/(MAX(S:S))*(0.3*(SH_F*DEF_C)))</f>
        <v>1.1347825865436325</v>
      </c>
    </row>
    <row r="75" spans="1:29" x14ac:dyDescent="0.25">
      <c r="A75" s="9">
        <v>73</v>
      </c>
      <c r="B75" s="68" t="s">
        <v>245</v>
      </c>
      <c r="C75" s="42" t="s">
        <v>37</v>
      </c>
      <c r="D75" s="42" t="s">
        <v>273</v>
      </c>
      <c r="E75" s="42" t="s">
        <v>1</v>
      </c>
      <c r="F75" s="43">
        <v>71</v>
      </c>
      <c r="G75" s="43">
        <v>27</v>
      </c>
      <c r="H75" s="43">
        <v>93</v>
      </c>
      <c r="I75" s="43">
        <v>121</v>
      </c>
      <c r="J75" s="43">
        <v>27</v>
      </c>
      <c r="K75" s="43">
        <v>25</v>
      </c>
      <c r="L75" s="43">
        <v>817</v>
      </c>
      <c r="M75" s="53">
        <v>944</v>
      </c>
      <c r="N75">
        <f>G75*82/F75</f>
        <v>31.183098591549296</v>
      </c>
      <c r="O75">
        <f>H75*82/F75</f>
        <v>107.40845070422536</v>
      </c>
      <c r="P75">
        <f>I75*82/F75</f>
        <v>139.74647887323943</v>
      </c>
      <c r="Q75">
        <f>J75*82/F75</f>
        <v>31.183098591549296</v>
      </c>
      <c r="R75">
        <f>K75*82/F75</f>
        <v>28.87323943661972</v>
      </c>
      <c r="S75">
        <f>L75*82/F75</f>
        <v>943.57746478873241</v>
      </c>
      <c r="U75" s="10">
        <f>SUM(V75:X75)</f>
        <v>9.2091292596200063</v>
      </c>
      <c r="V75">
        <f>N75/MAX(N:N)*OFF_C</f>
        <v>3.9054929577464788</v>
      </c>
      <c r="W75">
        <f>O75/MAX(O:O)*PUN_C</f>
        <v>0.6420878210439106</v>
      </c>
      <c r="X75">
        <f>SUM(Z75:AC75)</f>
        <v>4.6615484808296177</v>
      </c>
      <c r="Y75">
        <f>X75/DEF_C*10</f>
        <v>7.7692474680493628</v>
      </c>
      <c r="Z75">
        <f>(0.7*(HIT_F*DEF_C))+(P75/(MAX(P:P))*(0.3*(HIT_F*DEF_C)))</f>
        <v>1.1995042456907508</v>
      </c>
      <c r="AA75">
        <f>(0.7*(BkS_F*DEF_C))+(Q75/(MAX(Q:Q))*(0.3*(BkS_F*DEF_C)))</f>
        <v>0.71258726270667472</v>
      </c>
      <c r="AB75">
        <f>(0.7*(TkA_F*DEF_C))+(R75/(MAX(R:R))*(0.3*(TkA_F*DEF_C)))</f>
        <v>1.5799987752602571</v>
      </c>
      <c r="AC75">
        <f>(0.7*(SH_F*DEF_C))+(S75/(MAX(S:S))*(0.3*(SH_F*DEF_C)))</f>
        <v>1.1694581971719358</v>
      </c>
    </row>
    <row r="76" spans="1:29" x14ac:dyDescent="0.25">
      <c r="A76" s="9">
        <v>74</v>
      </c>
      <c r="B76" s="67" t="s">
        <v>246</v>
      </c>
      <c r="C76" s="40" t="s">
        <v>41</v>
      </c>
      <c r="D76" s="40" t="s">
        <v>273</v>
      </c>
      <c r="E76" s="40" t="s">
        <v>1</v>
      </c>
      <c r="F76" s="41">
        <v>78</v>
      </c>
      <c r="G76" s="41">
        <v>34</v>
      </c>
      <c r="H76" s="41">
        <v>12</v>
      </c>
      <c r="I76" s="41">
        <v>29</v>
      </c>
      <c r="J76" s="41">
        <v>29</v>
      </c>
      <c r="K76" s="41">
        <v>35</v>
      </c>
      <c r="L76" s="41">
        <v>129</v>
      </c>
      <c r="M76" s="52">
        <v>1140</v>
      </c>
      <c r="N76">
        <f>G76*82/F76</f>
        <v>35.743589743589745</v>
      </c>
      <c r="O76">
        <f>H76*82/F76</f>
        <v>12.615384615384615</v>
      </c>
      <c r="P76">
        <f>I76*82/F76</f>
        <v>30.487179487179485</v>
      </c>
      <c r="Q76">
        <f>J76*82/F76</f>
        <v>30.487179487179485</v>
      </c>
      <c r="R76">
        <f>K76*82/F76</f>
        <v>36.794871794871796</v>
      </c>
      <c r="S76">
        <f>L76*82/F76</f>
        <v>135.61538461538461</v>
      </c>
      <c r="U76" s="10">
        <f>SUM(V76:X76)</f>
        <v>9.117761834027089</v>
      </c>
      <c r="V76">
        <f>N76/MAX(N:N)*OFF_C</f>
        <v>4.4766666666666675</v>
      </c>
      <c r="W76">
        <f>O76/MAX(O:O)*PUN_C</f>
        <v>7.5414781297134234E-2</v>
      </c>
      <c r="X76">
        <f>SUM(Z76:AC76)</f>
        <v>4.5656803860632884</v>
      </c>
      <c r="Y76">
        <f>X76/DEF_C*10</f>
        <v>7.6094673101054813</v>
      </c>
      <c r="Z76">
        <f>(0.7*(HIT_F*DEF_C))+(P76/(MAX(P:P))*(0.3*(HIT_F*DEF_C)))</f>
        <v>1.0826159400166619</v>
      </c>
      <c r="AA76">
        <f>(0.7*(BkS_F*DEF_C))+(Q76/(MAX(Q:Q))*(0.3*(BkS_F*DEF_C)))</f>
        <v>0.71074414715719048</v>
      </c>
      <c r="AB76">
        <f>(0.7*(TkA_F*DEF_C))+(R76/(MAX(R:R))*(0.3*(TkA_F*DEF_C)))</f>
        <v>1.6332240802675584</v>
      </c>
      <c r="AC76">
        <f>(0.7*(SH_F*DEF_C))+(S76/(MAX(S:S))*(0.3*(SH_F*DEF_C)))</f>
        <v>1.1390962186218774</v>
      </c>
    </row>
    <row r="77" spans="1:29" x14ac:dyDescent="0.25">
      <c r="A77" s="9">
        <v>75</v>
      </c>
      <c r="B77" s="68" t="s">
        <v>517</v>
      </c>
      <c r="C77" s="42" t="s">
        <v>451</v>
      </c>
      <c r="D77" s="42" t="s">
        <v>273</v>
      </c>
      <c r="E77" s="42" t="s">
        <v>1</v>
      </c>
      <c r="F77" s="43">
        <v>74</v>
      </c>
      <c r="G77" s="43">
        <v>29</v>
      </c>
      <c r="H77" s="43">
        <v>25</v>
      </c>
      <c r="I77" s="43">
        <v>33</v>
      </c>
      <c r="J77" s="43">
        <v>33</v>
      </c>
      <c r="K77" s="43">
        <v>34</v>
      </c>
      <c r="L77" s="43">
        <v>7412</v>
      </c>
      <c r="M77" s="53">
        <v>1171</v>
      </c>
      <c r="N77">
        <f>G77*82/F77</f>
        <v>32.135135135135137</v>
      </c>
      <c r="O77">
        <f>H77*82/F77</f>
        <v>27.702702702702702</v>
      </c>
      <c r="P77">
        <f>I77*82/F77</f>
        <v>36.567567567567565</v>
      </c>
      <c r="Q77">
        <f>J77*82/F77</f>
        <v>36.567567567567565</v>
      </c>
      <c r="R77">
        <f>K77*82/F77</f>
        <v>37.675675675675677</v>
      </c>
      <c r="S77">
        <f>L77*82/F77</f>
        <v>8213.2972972972966</v>
      </c>
      <c r="U77" s="10">
        <f>SUM(V77:X77)</f>
        <v>9.0880905582163471</v>
      </c>
      <c r="V77">
        <f>N77/MAX(N:N)*OFF_C</f>
        <v>4.0247297297297298</v>
      </c>
      <c r="W77">
        <f>O77/MAX(O:O)*PUN_C</f>
        <v>0.16560678325384207</v>
      </c>
      <c r="X77">
        <f>SUM(Z77:AC77)</f>
        <v>4.8977540452327748</v>
      </c>
      <c r="Y77">
        <f>X77/DEF_C*10</f>
        <v>8.1629234087212907</v>
      </c>
      <c r="Z77">
        <f>(0.7*(HIT_F*DEF_C))+(P77/(MAX(P:P))*(0.3*(HIT_F*DEF_C)))</f>
        <v>1.0891208898429112</v>
      </c>
      <c r="AA77">
        <f>(0.7*(BkS_F*DEF_C))+(Q77/(MAX(Q:Q))*(0.3*(BkS_F*DEF_C)))</f>
        <v>0.72684782608695642</v>
      </c>
      <c r="AB77">
        <f>(0.7*(TkA_F*DEF_C))+(R77/(MAX(R:R))*(0.3*(TkA_F*DEF_C)))</f>
        <v>1.6391421856639248</v>
      </c>
      <c r="AC77">
        <f>(0.7*(SH_F*DEF_C))+(S77/(MAX(S:S))*(0.3*(SH_F*DEF_C)))</f>
        <v>1.4426431436389826</v>
      </c>
    </row>
    <row r="78" spans="1:29" x14ac:dyDescent="0.25">
      <c r="A78" s="9">
        <v>76</v>
      </c>
      <c r="B78" s="68" t="s">
        <v>496</v>
      </c>
      <c r="C78" s="42" t="s">
        <v>451</v>
      </c>
      <c r="D78" s="42" t="s">
        <v>273</v>
      </c>
      <c r="E78" s="42" t="s">
        <v>1</v>
      </c>
      <c r="F78" s="43">
        <v>81</v>
      </c>
      <c r="G78" s="43">
        <v>33</v>
      </c>
      <c r="H78" s="43">
        <v>20</v>
      </c>
      <c r="I78" s="43">
        <v>68</v>
      </c>
      <c r="J78" s="43">
        <v>52</v>
      </c>
      <c r="K78" s="43">
        <v>26</v>
      </c>
      <c r="L78" s="43">
        <v>3958</v>
      </c>
      <c r="M78" s="53">
        <v>1113</v>
      </c>
      <c r="N78">
        <f>G78*82/F78</f>
        <v>33.407407407407405</v>
      </c>
      <c r="O78">
        <f>H78*82/F78</f>
        <v>20.246913580246915</v>
      </c>
      <c r="P78">
        <f>I78*82/F78</f>
        <v>68.839506172839506</v>
      </c>
      <c r="Q78">
        <f>J78*82/F78</f>
        <v>52.641975308641975</v>
      </c>
      <c r="R78">
        <f>K78*82/F78</f>
        <v>26.320987654320987</v>
      </c>
      <c r="S78">
        <f>L78*82/F78</f>
        <v>4006.8641975308642</v>
      </c>
      <c r="U78" s="10">
        <f>SUM(V78:X78)</f>
        <v>9.0455987084562501</v>
      </c>
      <c r="V78">
        <f>N78/MAX(N:N)*OFF_C</f>
        <v>4.1840740740740738</v>
      </c>
      <c r="W78">
        <f>O78/MAX(O:O)*PUN_C</f>
        <v>0.12103606874848706</v>
      </c>
      <c r="X78">
        <f>SUM(Z78:AC78)</f>
        <v>4.7404885656336901</v>
      </c>
      <c r="Y78">
        <f>X78/DEF_C*10</f>
        <v>7.9008142760561508</v>
      </c>
      <c r="Z78">
        <f>(0.7*(HIT_F*DEF_C))+(P78/(MAX(P:P))*(0.3*(HIT_F*DEF_C)))</f>
        <v>1.1236462093862813</v>
      </c>
      <c r="AA78">
        <f>(0.7*(BkS_F*DEF_C))+(Q78/(MAX(Q:Q))*(0.3*(BkS_F*DEF_C)))</f>
        <v>0.76942028985507238</v>
      </c>
      <c r="AB78">
        <f>(0.7*(TkA_F*DEF_C))+(R78/(MAX(R:R))*(0.3*(TkA_F*DEF_C)))</f>
        <v>1.5628502415458936</v>
      </c>
      <c r="AC78">
        <f>(0.7*(SH_F*DEF_C))+(S78/(MAX(S:S))*(0.3*(SH_F*DEF_C)))</f>
        <v>1.2845718248464433</v>
      </c>
    </row>
    <row r="79" spans="1:29" x14ac:dyDescent="0.25">
      <c r="A79" s="9">
        <v>77</v>
      </c>
      <c r="B79" s="67" t="s">
        <v>544</v>
      </c>
      <c r="C79" s="40" t="s">
        <v>451</v>
      </c>
      <c r="D79" s="40" t="s">
        <v>273</v>
      </c>
      <c r="E79" s="40" t="s">
        <v>1</v>
      </c>
      <c r="F79" s="41">
        <v>59</v>
      </c>
      <c r="G79" s="41">
        <v>25</v>
      </c>
      <c r="H79" s="41">
        <v>20</v>
      </c>
      <c r="I79" s="41">
        <v>45</v>
      </c>
      <c r="J79" s="41">
        <v>11</v>
      </c>
      <c r="K79" s="41">
        <v>15</v>
      </c>
      <c r="L79" s="41">
        <v>21</v>
      </c>
      <c r="M79" s="52">
        <v>861</v>
      </c>
      <c r="N79">
        <f>G79*82/F79</f>
        <v>34.745762711864408</v>
      </c>
      <c r="O79">
        <f>H79*82/F79</f>
        <v>27.796610169491526</v>
      </c>
      <c r="P79">
        <f>I79*82/F79</f>
        <v>62.542372881355931</v>
      </c>
      <c r="Q79">
        <f>J79*82/F79</f>
        <v>15.288135593220339</v>
      </c>
      <c r="R79">
        <f>K79*82/F79</f>
        <v>20.847457627118644</v>
      </c>
      <c r="S79">
        <f>L79*82/F79</f>
        <v>29.1864406779661</v>
      </c>
      <c r="U79" s="10">
        <f>SUM(V79:X79)</f>
        <v>8.9664329829257987</v>
      </c>
      <c r="V79">
        <f>N79/MAX(N:N)*OFF_C</f>
        <v>4.351694915254237</v>
      </c>
      <c r="W79">
        <f>O79/MAX(O:O)*PUN_C</f>
        <v>0.16616816218012628</v>
      </c>
      <c r="X79">
        <f>SUM(Z79:AC79)</f>
        <v>4.4485699054914356</v>
      </c>
      <c r="Y79">
        <f>X79/DEF_C*10</f>
        <v>7.4142831758190599</v>
      </c>
      <c r="Z79">
        <f>(0.7*(HIT_F*DEF_C))+(P79/(MAX(P:P))*(0.3*(HIT_F*DEF_C)))</f>
        <v>1.1169093801627605</v>
      </c>
      <c r="AA79">
        <f>(0.7*(BkS_F*DEF_C))+(Q79/(MAX(Q:Q))*(0.3*(BkS_F*DEF_C)))</f>
        <v>0.67049005158437713</v>
      </c>
      <c r="AB79">
        <f>(0.7*(TkA_F*DEF_C))+(R79/(MAX(R:R))*(0.3*(TkA_F*DEF_C)))</f>
        <v>1.5260736919675755</v>
      </c>
      <c r="AC79">
        <f>(0.7*(SH_F*DEF_C))+(S79/(MAX(S:S))*(0.3*(SH_F*DEF_C)))</f>
        <v>1.1350967817767224</v>
      </c>
    </row>
    <row r="80" spans="1:29" x14ac:dyDescent="0.25">
      <c r="A80" s="9">
        <v>78</v>
      </c>
      <c r="B80" s="67" t="s">
        <v>569</v>
      </c>
      <c r="C80" s="40" t="s">
        <v>451</v>
      </c>
      <c r="D80" s="40" t="s">
        <v>273</v>
      </c>
      <c r="E80" s="40" t="s">
        <v>1</v>
      </c>
      <c r="F80" s="41">
        <v>58</v>
      </c>
      <c r="G80" s="41">
        <v>22</v>
      </c>
      <c r="H80" s="41">
        <v>24</v>
      </c>
      <c r="I80" s="41">
        <v>87</v>
      </c>
      <c r="J80" s="41">
        <v>36</v>
      </c>
      <c r="K80" s="41">
        <v>33</v>
      </c>
      <c r="L80" s="41">
        <v>955</v>
      </c>
      <c r="M80" s="52">
        <v>815</v>
      </c>
      <c r="N80">
        <f>G80*82/F80</f>
        <v>31.103448275862068</v>
      </c>
      <c r="O80">
        <f>H80*82/F80</f>
        <v>33.931034482758619</v>
      </c>
      <c r="P80">
        <f>I80*82/F80</f>
        <v>123</v>
      </c>
      <c r="Q80">
        <f>J80*82/F80</f>
        <v>50.896551724137929</v>
      </c>
      <c r="R80">
        <f>K80*82/F80</f>
        <v>46.655172413793103</v>
      </c>
      <c r="S80">
        <f>L80*82/F80</f>
        <v>1350.1724137931035</v>
      </c>
      <c r="U80" s="10">
        <f>SUM(V80:X80)</f>
        <v>8.92895572233728</v>
      </c>
      <c r="V80">
        <f>N80/MAX(N:N)*OFF_C</f>
        <v>3.8955172413793102</v>
      </c>
      <c r="W80">
        <f>O80/MAX(O:O)*PUN_C</f>
        <v>0.20283975659229209</v>
      </c>
      <c r="X80">
        <f>SUM(Z80:AC80)</f>
        <v>4.8305987243656778</v>
      </c>
      <c r="Y80">
        <f>X80/DEF_C*10</f>
        <v>8.0509978739427961</v>
      </c>
      <c r="Z80">
        <f>(0.7*(HIT_F*DEF_C))+(P80/(MAX(P:P))*(0.3*(HIT_F*DEF_C)))</f>
        <v>1.1815884476534295</v>
      </c>
      <c r="AA80">
        <f>(0.7*(BkS_F*DEF_C))+(Q80/(MAX(Q:Q))*(0.3*(BkS_F*DEF_C)))</f>
        <v>0.76479760119940021</v>
      </c>
      <c r="AB80">
        <f>(0.7*(TkA_F*DEF_C))+(R80/(MAX(R:R))*(0.3*(TkA_F*DEF_C)))</f>
        <v>1.6994752623688156</v>
      </c>
      <c r="AC80">
        <f>(0.7*(SH_F*DEF_C))+(S80/(MAX(S:S))*(0.3*(SH_F*DEF_C)))</f>
        <v>1.1847374131440322</v>
      </c>
    </row>
    <row r="81" spans="1:29" x14ac:dyDescent="0.25">
      <c r="A81" s="9">
        <v>79</v>
      </c>
      <c r="B81" s="68" t="s">
        <v>382</v>
      </c>
      <c r="C81" s="42" t="s">
        <v>41</v>
      </c>
      <c r="D81" s="42" t="s">
        <v>273</v>
      </c>
      <c r="E81" s="42" t="s">
        <v>1</v>
      </c>
      <c r="F81" s="43">
        <v>74</v>
      </c>
      <c r="G81" s="43">
        <v>28</v>
      </c>
      <c r="H81" s="43">
        <v>64</v>
      </c>
      <c r="I81" s="43">
        <v>135</v>
      </c>
      <c r="J81" s="43">
        <v>7</v>
      </c>
      <c r="K81" s="43">
        <v>25</v>
      </c>
      <c r="L81" s="43">
        <v>0</v>
      </c>
      <c r="M81" s="53">
        <v>1049</v>
      </c>
      <c r="N81">
        <f>G81*82/F81</f>
        <v>31.027027027027028</v>
      </c>
      <c r="O81">
        <f>H81*82/F81</f>
        <v>70.918918918918919</v>
      </c>
      <c r="P81">
        <f>I81*82/F81</f>
        <v>149.59459459459458</v>
      </c>
      <c r="Q81">
        <f>J81*82/F81</f>
        <v>7.756756756756757</v>
      </c>
      <c r="R81">
        <f>K81*82/F81</f>
        <v>27.702702702702702</v>
      </c>
      <c r="S81">
        <f>L81*82/F81</f>
        <v>0</v>
      </c>
      <c r="U81" s="10">
        <f>SUM(V81:X81)</f>
        <v>8.8766167532864735</v>
      </c>
      <c r="V81">
        <f>N81/MAX(N:N)*OFF_C</f>
        <v>3.885945945945946</v>
      </c>
      <c r="W81">
        <f>O81/MAX(O:O)*PUN_C</f>
        <v>0.42395336512983572</v>
      </c>
      <c r="X81">
        <f>SUM(Z81:AC81)</f>
        <v>4.5667174422106918</v>
      </c>
      <c r="Y81">
        <f>X81/DEF_C*10</f>
        <v>7.6111957370178196</v>
      </c>
      <c r="Z81">
        <f>(0.7*(HIT_F*DEF_C))+(P81/(MAX(P:P))*(0.3*(HIT_F*DEF_C)))</f>
        <v>1.2100400039028196</v>
      </c>
      <c r="AA81">
        <f>(0.7*(BkS_F*DEF_C))+(Q81/(MAX(Q:Q))*(0.3*(BkS_F*DEF_C)))</f>
        <v>0.65054347826086945</v>
      </c>
      <c r="AB81">
        <f>(0.7*(TkA_F*DEF_C))+(R81/(MAX(R:R))*(0.3*(TkA_F*DEF_C)))</f>
        <v>1.5721339600470035</v>
      </c>
      <c r="AC81">
        <f>(0.7*(SH_F*DEF_C))+(S81/(MAX(S:S))*(0.3*(SH_F*DEF_C)))</f>
        <v>1.1339999999999999</v>
      </c>
    </row>
    <row r="82" spans="1:29" x14ac:dyDescent="0.25">
      <c r="A82" s="9">
        <v>80</v>
      </c>
      <c r="B82" s="67" t="s">
        <v>554</v>
      </c>
      <c r="C82" s="40" t="s">
        <v>451</v>
      </c>
      <c r="D82" s="40" t="s">
        <v>273</v>
      </c>
      <c r="E82" s="40" t="s">
        <v>1</v>
      </c>
      <c r="F82" s="41">
        <v>63</v>
      </c>
      <c r="G82" s="41">
        <v>24</v>
      </c>
      <c r="H82" s="41">
        <v>34</v>
      </c>
      <c r="I82" s="41">
        <v>143</v>
      </c>
      <c r="J82" s="41">
        <v>14</v>
      </c>
      <c r="K82" s="41">
        <v>25</v>
      </c>
      <c r="L82" s="41">
        <v>192</v>
      </c>
      <c r="M82" s="52">
        <v>814</v>
      </c>
      <c r="N82">
        <f>G82*82/F82</f>
        <v>31.238095238095237</v>
      </c>
      <c r="O82">
        <f>H82*82/F82</f>
        <v>44.253968253968253</v>
      </c>
      <c r="P82">
        <f>I82*82/F82</f>
        <v>186.12698412698413</v>
      </c>
      <c r="Q82">
        <f>J82*82/F82</f>
        <v>18.222222222222221</v>
      </c>
      <c r="R82">
        <f>K82*82/F82</f>
        <v>32.539682539682538</v>
      </c>
      <c r="S82">
        <f>L82*82/F82</f>
        <v>249.9047619047619</v>
      </c>
      <c r="U82" s="10">
        <f>SUM(V82:X82)</f>
        <v>8.8523399248047649</v>
      </c>
      <c r="V82">
        <f>N82/MAX(N:N)*OFF_C</f>
        <v>3.9123809523809525</v>
      </c>
      <c r="W82">
        <f>O82/MAX(O:O)*PUN_C</f>
        <v>0.26455026455026454</v>
      </c>
      <c r="X82">
        <f>SUM(Z82:AC82)</f>
        <v>4.6754087078735482</v>
      </c>
      <c r="Y82">
        <f>X82/DEF_C*10</f>
        <v>7.7923478464559137</v>
      </c>
      <c r="Z82">
        <f>(0.7*(HIT_F*DEF_C))+(P82/(MAX(P:P))*(0.3*(HIT_F*DEF_C)))</f>
        <v>1.2491232594120678</v>
      </c>
      <c r="AA82">
        <f>(0.7*(BkS_F*DEF_C))+(Q82/(MAX(Q:Q))*(0.3*(BkS_F*DEF_C)))</f>
        <v>0.67826086956521725</v>
      </c>
      <c r="AB82">
        <f>(0.7*(TkA_F*DEF_C))+(R82/(MAX(R:R))*(0.3*(TkA_F*DEF_C)))</f>
        <v>1.6046335403726706</v>
      </c>
      <c r="AC82">
        <f>(0.7*(SH_F*DEF_C))+(S82/(MAX(S:S))*(0.3*(SH_F*DEF_C)))</f>
        <v>1.1433910385235924</v>
      </c>
    </row>
    <row r="83" spans="1:29" x14ac:dyDescent="0.25">
      <c r="A83" s="9">
        <v>81</v>
      </c>
      <c r="B83" s="67" t="s">
        <v>509</v>
      </c>
      <c r="C83" s="40" t="s">
        <v>451</v>
      </c>
      <c r="D83" s="40" t="s">
        <v>273</v>
      </c>
      <c r="E83" s="40" t="s">
        <v>1</v>
      </c>
      <c r="F83" s="41">
        <v>80</v>
      </c>
      <c r="G83" s="41">
        <v>30</v>
      </c>
      <c r="H83" s="41">
        <v>23</v>
      </c>
      <c r="I83" s="41">
        <v>88</v>
      </c>
      <c r="J83" s="41">
        <v>29</v>
      </c>
      <c r="K83" s="41">
        <v>33</v>
      </c>
      <c r="L83" s="41">
        <v>5072</v>
      </c>
      <c r="M83" s="52">
        <v>1037</v>
      </c>
      <c r="N83">
        <f>G83*82/F83</f>
        <v>30.75</v>
      </c>
      <c r="O83">
        <f>H83*82/F83</f>
        <v>23.574999999999999</v>
      </c>
      <c r="P83">
        <f>I83*82/F83</f>
        <v>90.2</v>
      </c>
      <c r="Q83">
        <f>J83*82/F83</f>
        <v>29.725000000000001</v>
      </c>
      <c r="R83">
        <f>K83*82/F83</f>
        <v>33.825000000000003</v>
      </c>
      <c r="S83">
        <f>L83*82/F83</f>
        <v>5198.8</v>
      </c>
      <c r="U83" s="10">
        <f>SUM(V83:X83)</f>
        <v>8.7900376244766303</v>
      </c>
      <c r="V83">
        <f>N83/MAX(N:N)*OFF_C</f>
        <v>3.8512500000000003</v>
      </c>
      <c r="W83">
        <f>O83/MAX(O:O)*PUN_C</f>
        <v>0.14093137254901961</v>
      </c>
      <c r="X83">
        <f>SUM(Z83:AC83)</f>
        <v>4.7978562519276107</v>
      </c>
      <c r="Y83">
        <f>X83/DEF_C*10</f>
        <v>7.9964270865460172</v>
      </c>
      <c r="Z83">
        <f>(0.7*(HIT_F*DEF_C))+(P83/(MAX(P:P))*(0.3*(HIT_F*DEF_C)))</f>
        <v>1.1464981949458481</v>
      </c>
      <c r="AA83">
        <f>(0.7*(BkS_F*DEF_C))+(Q83/(MAX(Q:Q))*(0.3*(BkS_F*DEF_C)))</f>
        <v>0.70872554347826078</v>
      </c>
      <c r="AB83">
        <f>(0.7*(TkA_F*DEF_C))+(R83/(MAX(R:R))*(0.3*(TkA_F*DEF_C)))</f>
        <v>1.6132695652173912</v>
      </c>
      <c r="AC83">
        <f>(0.7*(SH_F*DEF_C))+(S83/(MAX(S:S))*(0.3*(SH_F*DEF_C)))</f>
        <v>1.3293629482861105</v>
      </c>
    </row>
    <row r="84" spans="1:29" x14ac:dyDescent="0.25">
      <c r="A84" s="9">
        <v>82</v>
      </c>
      <c r="B84" s="67" t="s">
        <v>536</v>
      </c>
      <c r="C84" s="40" t="s">
        <v>451</v>
      </c>
      <c r="D84" s="40" t="s">
        <v>273</v>
      </c>
      <c r="E84" s="40" t="s">
        <v>1</v>
      </c>
      <c r="F84" s="41">
        <v>82</v>
      </c>
      <c r="G84" s="41">
        <v>26</v>
      </c>
      <c r="H84" s="41">
        <v>58</v>
      </c>
      <c r="I84" s="41">
        <v>115</v>
      </c>
      <c r="J84" s="41">
        <v>51</v>
      </c>
      <c r="K84" s="41">
        <v>43</v>
      </c>
      <c r="L84" s="41">
        <v>11068</v>
      </c>
      <c r="M84" s="52">
        <v>1164</v>
      </c>
      <c r="N84">
        <f>G84*82/F84</f>
        <v>26</v>
      </c>
      <c r="O84">
        <f>H84*82/F84</f>
        <v>58</v>
      </c>
      <c r="P84">
        <f>I84*82/F84</f>
        <v>115</v>
      </c>
      <c r="Q84">
        <f>J84*82/F84</f>
        <v>51</v>
      </c>
      <c r="R84">
        <f>K84*82/F84</f>
        <v>43</v>
      </c>
      <c r="S84">
        <f>L84*82/F84</f>
        <v>11068</v>
      </c>
      <c r="U84" s="10">
        <f>SUM(V84:X84)</f>
        <v>8.7660016758609576</v>
      </c>
      <c r="V84">
        <f>N84/MAX(N:N)*OFF_C</f>
        <v>3.2563414634146342</v>
      </c>
      <c r="W84">
        <f>O84/MAX(O:O)*PUN_C</f>
        <v>0.34672405547584889</v>
      </c>
      <c r="X84">
        <f>SUM(Z84:AC84)</f>
        <v>5.162936156970475</v>
      </c>
      <c r="Y84">
        <f>X84/DEF_C*10</f>
        <v>8.6048935949507914</v>
      </c>
      <c r="Z84">
        <f>(0.7*(HIT_F*DEF_C))+(P84/(MAX(P:P))*(0.3*(HIT_F*DEF_C)))</f>
        <v>1.1730298494320681</v>
      </c>
      <c r="AA84">
        <f>(0.7*(BkS_F*DEF_C))+(Q84/(MAX(Q:Q))*(0.3*(BkS_F*DEF_C)))</f>
        <v>0.76507158006362663</v>
      </c>
      <c r="AB84">
        <f>(0.7*(TkA_F*DEF_C))+(R84/(MAX(R:R))*(0.3*(TkA_F*DEF_C)))</f>
        <v>1.6749162248144218</v>
      </c>
      <c r="AC84">
        <f>(0.7*(SH_F*DEF_C))+(S84/(MAX(S:S))*(0.3*(SH_F*DEF_C)))</f>
        <v>1.5499185026603584</v>
      </c>
    </row>
    <row r="85" spans="1:29" x14ac:dyDescent="0.25">
      <c r="A85" s="9">
        <v>83</v>
      </c>
      <c r="B85" s="68" t="s">
        <v>564</v>
      </c>
      <c r="C85" s="42" t="s">
        <v>451</v>
      </c>
      <c r="D85" s="42" t="s">
        <v>273</v>
      </c>
      <c r="E85" s="42" t="s">
        <v>1</v>
      </c>
      <c r="F85" s="43">
        <v>64</v>
      </c>
      <c r="G85" s="43">
        <v>23</v>
      </c>
      <c r="H85" s="43">
        <v>8</v>
      </c>
      <c r="I85" s="43">
        <v>50</v>
      </c>
      <c r="J85" s="43">
        <v>26</v>
      </c>
      <c r="K85" s="43">
        <v>19</v>
      </c>
      <c r="L85" s="43">
        <v>10094</v>
      </c>
      <c r="M85" s="53">
        <v>881</v>
      </c>
      <c r="N85">
        <f>G85*82/F85</f>
        <v>29.46875</v>
      </c>
      <c r="O85">
        <f>H85*82/F85</f>
        <v>10.25</v>
      </c>
      <c r="P85">
        <f>I85*82/F85</f>
        <v>64.0625</v>
      </c>
      <c r="Q85">
        <f>J85*82/F85</f>
        <v>33.3125</v>
      </c>
      <c r="R85">
        <f>K85*82/F85</f>
        <v>24.34375</v>
      </c>
      <c r="S85">
        <f>L85*82/F85</f>
        <v>12932.9375</v>
      </c>
      <c r="U85" s="10">
        <f>SUM(V85:X85)</f>
        <v>8.7583835291886327</v>
      </c>
      <c r="V85">
        <f>N85/MAX(N:N)*OFF_C</f>
        <v>3.6907812500000006</v>
      </c>
      <c r="W85">
        <f>O85/MAX(O:O)*PUN_C</f>
        <v>6.1274509803921566E-2</v>
      </c>
      <c r="X85">
        <f>SUM(Z85:AC85)</f>
        <v>5.0063277693847112</v>
      </c>
      <c r="Y85">
        <f>X85/DEF_C*10</f>
        <v>8.3438796156411854</v>
      </c>
      <c r="Z85">
        <f>(0.7*(HIT_F*DEF_C))+(P85/(MAX(P:P))*(0.3*(HIT_F*DEF_C)))</f>
        <v>1.1185356498194945</v>
      </c>
      <c r="AA85">
        <f>(0.7*(BkS_F*DEF_C))+(Q85/(MAX(Q:Q))*(0.3*(BkS_F*DEF_C)))</f>
        <v>0.71822690217391294</v>
      </c>
      <c r="AB85">
        <f>(0.7*(TkA_F*DEF_C))+(R85/(MAX(R:R))*(0.3*(TkA_F*DEF_C)))</f>
        <v>1.5495652173913042</v>
      </c>
      <c r="AC85">
        <f>(0.7*(SH_F*DEF_C))+(S85/(MAX(S:S))*(0.3*(SH_F*DEF_C)))</f>
        <v>1.6199999999999999</v>
      </c>
    </row>
    <row r="86" spans="1:29" x14ac:dyDescent="0.25">
      <c r="A86" s="9">
        <v>84</v>
      </c>
      <c r="B86" s="68" t="s">
        <v>503</v>
      </c>
      <c r="C86" s="42" t="s">
        <v>451</v>
      </c>
      <c r="D86" s="42" t="s">
        <v>273</v>
      </c>
      <c r="E86" s="42" t="s">
        <v>1</v>
      </c>
      <c r="F86" s="43">
        <v>82</v>
      </c>
      <c r="G86" s="43">
        <v>31</v>
      </c>
      <c r="H86" s="43">
        <v>44</v>
      </c>
      <c r="I86" s="43">
        <v>127</v>
      </c>
      <c r="J86" s="43">
        <v>25</v>
      </c>
      <c r="K86" s="43">
        <v>31</v>
      </c>
      <c r="L86" s="43">
        <v>39</v>
      </c>
      <c r="M86" s="53">
        <v>1003</v>
      </c>
      <c r="N86">
        <f>G86*82/F86</f>
        <v>31</v>
      </c>
      <c r="O86">
        <f>H86*82/F86</f>
        <v>44</v>
      </c>
      <c r="P86">
        <f>I86*82/F86</f>
        <v>127</v>
      </c>
      <c r="Q86">
        <f>J86*82/F86</f>
        <v>25</v>
      </c>
      <c r="R86">
        <f>K86*82/F86</f>
        <v>31</v>
      </c>
      <c r="S86">
        <f>L86*82/F86</f>
        <v>39</v>
      </c>
      <c r="U86" s="10">
        <f>SUM(V86:X86)</f>
        <v>8.7574263247773665</v>
      </c>
      <c r="V86">
        <f>N86/MAX(N:N)*OFF_C</f>
        <v>3.8825609756097559</v>
      </c>
      <c r="W86">
        <f>O86/MAX(O:O)*PUN_C</f>
        <v>0.2630320420851267</v>
      </c>
      <c r="X86">
        <f>SUM(Z86:AC86)</f>
        <v>4.6118333070824828</v>
      </c>
      <c r="Y86">
        <f>X86/DEF_C*10</f>
        <v>7.686388845137472</v>
      </c>
      <c r="Z86">
        <f>(0.7*(HIT_F*DEF_C))+(P86/(MAX(P:P))*(0.3*(HIT_F*DEF_C)))</f>
        <v>1.1858677467641101</v>
      </c>
      <c r="AA86">
        <f>(0.7*(BkS_F*DEF_C))+(Q86/(MAX(Q:Q))*(0.3*(BkS_F*DEF_C)))</f>
        <v>0.69621155885471886</v>
      </c>
      <c r="AB86">
        <f>(0.7*(TkA_F*DEF_C))+(R86/(MAX(R:R))*(0.3*(TkA_F*DEF_C)))</f>
        <v>1.5942884411452809</v>
      </c>
      <c r="AC86">
        <f>(0.7*(SH_F*DEF_C))+(S86/(MAX(S:S))*(0.3*(SH_F*DEF_C)))</f>
        <v>1.135465560318373</v>
      </c>
    </row>
    <row r="87" spans="1:29" x14ac:dyDescent="0.25">
      <c r="A87" s="9">
        <v>85</v>
      </c>
      <c r="B87" s="68" t="s">
        <v>659</v>
      </c>
      <c r="C87" s="42" t="s">
        <v>451</v>
      </c>
      <c r="D87" s="42" t="s">
        <v>273</v>
      </c>
      <c r="E87" s="42" t="s">
        <v>1</v>
      </c>
      <c r="F87" s="43">
        <v>36</v>
      </c>
      <c r="G87" s="43">
        <v>14</v>
      </c>
      <c r="H87" s="43">
        <v>10</v>
      </c>
      <c r="I87" s="43">
        <v>18</v>
      </c>
      <c r="J87" s="43">
        <v>24</v>
      </c>
      <c r="K87" s="43">
        <v>11</v>
      </c>
      <c r="L87" s="43">
        <v>485</v>
      </c>
      <c r="M87" s="53">
        <v>445</v>
      </c>
      <c r="N87">
        <f>G87*82/F87</f>
        <v>31.888888888888889</v>
      </c>
      <c r="O87">
        <f>H87*82/F87</f>
        <v>22.777777777777779</v>
      </c>
      <c r="P87">
        <f>I87*82/F87</f>
        <v>41</v>
      </c>
      <c r="Q87">
        <f>J87*82/F87</f>
        <v>54.666666666666664</v>
      </c>
      <c r="R87">
        <f>K87*82/F87</f>
        <v>25.055555555555557</v>
      </c>
      <c r="S87">
        <f>L87*82/F87</f>
        <v>1104.7222222222222</v>
      </c>
      <c r="U87" s="10">
        <f>SUM(V87:X87)</f>
        <v>8.7285614874547868</v>
      </c>
      <c r="V87">
        <f>N87/MAX(N:N)*OFF_C</f>
        <v>3.9938888888888888</v>
      </c>
      <c r="W87">
        <f>O87/MAX(O:O)*PUN_C</f>
        <v>0.13616557734204793</v>
      </c>
      <c r="X87">
        <f>SUM(Z87:AC87)</f>
        <v>4.5985070212238508</v>
      </c>
      <c r="Y87">
        <f>X87/DEF_C*10</f>
        <v>7.664178368706418</v>
      </c>
      <c r="Z87">
        <f>(0.7*(HIT_F*DEF_C))+(P87/(MAX(P:P))*(0.3*(HIT_F*DEF_C)))</f>
        <v>1.0938628158844763</v>
      </c>
      <c r="AA87">
        <f>(0.7*(BkS_F*DEF_C))+(Q87/(MAX(Q:Q))*(0.3*(BkS_F*DEF_C)))</f>
        <v>0.77478260869565196</v>
      </c>
      <c r="AB87">
        <f>(0.7*(TkA_F*DEF_C))+(R87/(MAX(R:R))*(0.3*(TkA_F*DEF_C)))</f>
        <v>1.5543478260869565</v>
      </c>
      <c r="AC87">
        <f>(0.7*(SH_F*DEF_C))+(S87/(MAX(S:S))*(0.3*(SH_F*DEF_C)))</f>
        <v>1.1755137705567662</v>
      </c>
    </row>
    <row r="88" spans="1:29" x14ac:dyDescent="0.25">
      <c r="A88" s="9">
        <v>86</v>
      </c>
      <c r="B88" s="68" t="s">
        <v>581</v>
      </c>
      <c r="C88" s="42" t="s">
        <v>451</v>
      </c>
      <c r="D88" s="42" t="s">
        <v>273</v>
      </c>
      <c r="E88" s="42" t="s">
        <v>1</v>
      </c>
      <c r="F88" s="43">
        <v>55</v>
      </c>
      <c r="G88" s="43">
        <v>20</v>
      </c>
      <c r="H88" s="43">
        <v>28</v>
      </c>
      <c r="I88" s="43">
        <v>104</v>
      </c>
      <c r="J88" s="43">
        <v>27</v>
      </c>
      <c r="K88" s="43">
        <v>22</v>
      </c>
      <c r="L88" s="43">
        <v>513</v>
      </c>
      <c r="M88" s="53">
        <v>686</v>
      </c>
      <c r="N88">
        <f>G88*82/F88</f>
        <v>29.818181818181817</v>
      </c>
      <c r="O88">
        <f>H88*82/F88</f>
        <v>41.745454545454542</v>
      </c>
      <c r="P88">
        <f>I88*82/F88</f>
        <v>155.05454545454546</v>
      </c>
      <c r="Q88">
        <f>J88*82/F88</f>
        <v>40.254545454545458</v>
      </c>
      <c r="R88">
        <f>K88*82/F88</f>
        <v>32.799999999999997</v>
      </c>
      <c r="S88">
        <f>L88*82/F88</f>
        <v>764.83636363636367</v>
      </c>
      <c r="U88" s="10">
        <f>SUM(V88:X88)</f>
        <v>8.7057176533993328</v>
      </c>
      <c r="V88">
        <f>N88/MAX(N:N)*OFF_C</f>
        <v>3.7345454545454539</v>
      </c>
      <c r="W88">
        <f>O88/MAX(O:O)*PUN_C</f>
        <v>0.24955436720142601</v>
      </c>
      <c r="X88">
        <f>SUM(Z88:AC88)</f>
        <v>4.7216178316524537</v>
      </c>
      <c r="Y88">
        <f>X88/DEF_C*10</f>
        <v>7.869363052754089</v>
      </c>
      <c r="Z88">
        <f>(0.7*(HIT_F*DEF_C))+(P88/(MAX(P:P))*(0.3*(HIT_F*DEF_C)))</f>
        <v>1.2158811946176566</v>
      </c>
      <c r="AA88">
        <f>(0.7*(BkS_F*DEF_C))+(Q88/(MAX(Q:Q))*(0.3*(BkS_F*DEF_C)))</f>
        <v>0.73661264822134376</v>
      </c>
      <c r="AB88">
        <f>(0.7*(TkA_F*DEF_C))+(R88/(MAX(R:R))*(0.3*(TkA_F*DEF_C)))</f>
        <v>1.6063826086956521</v>
      </c>
      <c r="AC88">
        <f>(0.7*(SH_F*DEF_C))+(S88/(MAX(S:S))*(0.3*(SH_F*DEF_C)))</f>
        <v>1.1627413801178017</v>
      </c>
    </row>
    <row r="89" spans="1:29" x14ac:dyDescent="0.25">
      <c r="A89" s="9">
        <v>87</v>
      </c>
      <c r="B89" s="68" t="s">
        <v>603</v>
      </c>
      <c r="C89" s="42" t="s">
        <v>451</v>
      </c>
      <c r="D89" s="42" t="s">
        <v>273</v>
      </c>
      <c r="E89" s="42" t="s">
        <v>1</v>
      </c>
      <c r="F89" s="43">
        <v>58</v>
      </c>
      <c r="G89" s="43">
        <v>19</v>
      </c>
      <c r="H89" s="43">
        <v>30</v>
      </c>
      <c r="I89" s="43">
        <v>64</v>
      </c>
      <c r="J89" s="43">
        <v>20</v>
      </c>
      <c r="K89" s="43">
        <v>30</v>
      </c>
      <c r="L89" s="43">
        <v>6790</v>
      </c>
      <c r="M89" s="53">
        <v>854</v>
      </c>
      <c r="N89">
        <f>G89*82/F89</f>
        <v>26.862068965517242</v>
      </c>
      <c r="O89">
        <f>H89*82/F89</f>
        <v>42.413793103448278</v>
      </c>
      <c r="P89">
        <f>I89*82/F89</f>
        <v>90.482758620689651</v>
      </c>
      <c r="Q89">
        <f>J89*82/F89</f>
        <v>28.275862068965516</v>
      </c>
      <c r="R89">
        <f>K89*82/F89</f>
        <v>42.413793103448278</v>
      </c>
      <c r="S89">
        <f>L89*82/F89</f>
        <v>9599.6551724137935</v>
      </c>
      <c r="U89" s="10">
        <f>SUM(V89:X89)</f>
        <v>8.6352661562035848</v>
      </c>
      <c r="V89">
        <f>N89/MAX(N:N)*OFF_C</f>
        <v>3.3643103448275866</v>
      </c>
      <c r="W89">
        <f>O89/MAX(O:O)*PUN_C</f>
        <v>0.25354969574036512</v>
      </c>
      <c r="X89">
        <f>SUM(Z89:AC89)</f>
        <v>5.0174061156356329</v>
      </c>
      <c r="Y89">
        <f>X89/DEF_C*10</f>
        <v>8.3623435260593872</v>
      </c>
      <c r="Z89">
        <f>(0.7*(HIT_F*DEF_C))+(P89/(MAX(P:P))*(0.3*(HIT_F*DEF_C)))</f>
        <v>1.1468006971243618</v>
      </c>
      <c r="AA89">
        <f>(0.7*(BkS_F*DEF_C))+(Q89/(MAX(Q:Q))*(0.3*(BkS_F*DEF_C)))</f>
        <v>0.70488755622188892</v>
      </c>
      <c r="AB89">
        <f>(0.7*(TkA_F*DEF_C))+(R89/(MAX(R:R))*(0.3*(TkA_F*DEF_C)))</f>
        <v>1.6709775112443777</v>
      </c>
      <c r="AC89">
        <f>(0.7*(SH_F*DEF_C))+(S89/(MAX(S:S))*(0.3*(SH_F*DEF_C)))</f>
        <v>1.4947403510450044</v>
      </c>
    </row>
    <row r="90" spans="1:29" x14ac:dyDescent="0.25">
      <c r="A90" s="9">
        <v>88</v>
      </c>
      <c r="B90" s="68" t="s">
        <v>337</v>
      </c>
      <c r="C90" s="42" t="s">
        <v>41</v>
      </c>
      <c r="D90" s="42" t="s">
        <v>273</v>
      </c>
      <c r="E90" s="42" t="s">
        <v>1</v>
      </c>
      <c r="F90" s="43">
        <v>81</v>
      </c>
      <c r="G90" s="43">
        <v>25</v>
      </c>
      <c r="H90" s="43">
        <v>67</v>
      </c>
      <c r="I90" s="43">
        <v>288</v>
      </c>
      <c r="J90" s="43">
        <v>44</v>
      </c>
      <c r="K90" s="43">
        <v>25</v>
      </c>
      <c r="L90" s="43">
        <v>6287</v>
      </c>
      <c r="M90" s="53">
        <v>1049</v>
      </c>
      <c r="N90">
        <f>G90*82/F90</f>
        <v>25.308641975308642</v>
      </c>
      <c r="O90">
        <f>H90*82/F90</f>
        <v>67.827160493827165</v>
      </c>
      <c r="P90">
        <f>I90*82/F90</f>
        <v>291.55555555555554</v>
      </c>
      <c r="Q90">
        <f>J90*82/F90</f>
        <v>44.543209876543209</v>
      </c>
      <c r="R90">
        <f>K90*82/F90</f>
        <v>25.308641975308642</v>
      </c>
      <c r="S90">
        <f>L90*82/F90</f>
        <v>6364.6172839506171</v>
      </c>
      <c r="U90" s="10">
        <f>SUM(V90:X90)</f>
        <v>8.6143291755683755</v>
      </c>
      <c r="V90">
        <f>N90/MAX(N:N)*OFF_C</f>
        <v>3.1697530864197532</v>
      </c>
      <c r="W90">
        <f>O90/MAX(O:O)*PUN_C</f>
        <v>0.40547083030743164</v>
      </c>
      <c r="X90">
        <f>SUM(Z90:AC90)</f>
        <v>5.0391052588411904</v>
      </c>
      <c r="Y90">
        <f>X90/DEF_C*10</f>
        <v>8.3985087647353183</v>
      </c>
      <c r="Z90">
        <f>(0.7*(HIT_F*DEF_C))+(P90/(MAX(P:P))*(0.3*(HIT_F*DEF_C)))</f>
        <v>1.3619133574007218</v>
      </c>
      <c r="AA90">
        <f>(0.7*(BkS_F*DEF_C))+(Q90/(MAX(Q:Q))*(0.3*(BkS_F*DEF_C)))</f>
        <v>0.74797101449275349</v>
      </c>
      <c r="AB90">
        <f>(0.7*(TkA_F*DEF_C))+(R90/(MAX(R:R))*(0.3*(TkA_F*DEF_C)))</f>
        <v>1.5560483091787438</v>
      </c>
      <c r="AC90">
        <f>(0.7*(SH_F*DEF_C))+(S90/(MAX(S:S))*(0.3*(SH_F*DEF_C)))</f>
        <v>1.3731725777689716</v>
      </c>
    </row>
    <row r="91" spans="1:29" x14ac:dyDescent="0.25">
      <c r="A91" s="9">
        <v>89</v>
      </c>
      <c r="B91" s="68" t="s">
        <v>537</v>
      </c>
      <c r="C91" s="42" t="s">
        <v>451</v>
      </c>
      <c r="D91" s="42" t="s">
        <v>273</v>
      </c>
      <c r="E91" s="42" t="s">
        <v>1</v>
      </c>
      <c r="F91" s="43">
        <v>82</v>
      </c>
      <c r="G91" s="43">
        <v>26</v>
      </c>
      <c r="H91" s="43">
        <v>20</v>
      </c>
      <c r="I91" s="43">
        <v>137</v>
      </c>
      <c r="J91" s="43">
        <v>38</v>
      </c>
      <c r="K91" s="43">
        <v>54</v>
      </c>
      <c r="L91" s="43">
        <v>10945</v>
      </c>
      <c r="M91" s="53">
        <v>1173</v>
      </c>
      <c r="N91">
        <f>G91*82/F91</f>
        <v>26</v>
      </c>
      <c r="O91">
        <f>H91*82/F91</f>
        <v>20</v>
      </c>
      <c r="P91">
        <f>I91*82/F91</f>
        <v>137</v>
      </c>
      <c r="Q91">
        <f>J91*82/F91</f>
        <v>38</v>
      </c>
      <c r="R91">
        <f>K91*82/F91</f>
        <v>54</v>
      </c>
      <c r="S91">
        <f>L91*82/F91</f>
        <v>10945</v>
      </c>
      <c r="U91" s="10">
        <f>SUM(V91:X91)</f>
        <v>8.5972304239423849</v>
      </c>
      <c r="V91">
        <f>N91/MAX(N:N)*OFF_C</f>
        <v>3.2563414634146342</v>
      </c>
      <c r="W91">
        <f>O91/MAX(O:O)*PUN_C</f>
        <v>0.11956001912960305</v>
      </c>
      <c r="X91">
        <f>SUM(Z91:AC91)</f>
        <v>5.2213289413981467</v>
      </c>
      <c r="Y91">
        <f>X91/DEF_C*10</f>
        <v>8.702214902330244</v>
      </c>
      <c r="Z91">
        <f>(0.7*(HIT_F*DEF_C))+(P91/(MAX(P:P))*(0.3*(HIT_F*DEF_C)))</f>
        <v>1.1965659945408116</v>
      </c>
      <c r="AA91">
        <f>(0.7*(BkS_F*DEF_C))+(Q91/(MAX(Q:Q))*(0.3*(BkS_F*DEF_C)))</f>
        <v>0.73064156945917269</v>
      </c>
      <c r="AB91">
        <f>(0.7*(TkA_F*DEF_C))+(R91/(MAX(R:R))*(0.3*(TkA_F*DEF_C)))</f>
        <v>1.7488250265111347</v>
      </c>
      <c r="AC91">
        <f>(0.7*(SH_F*DEF_C))+(S91/(MAX(S:S))*(0.3*(SH_F*DEF_C)))</f>
        <v>1.5452963508870277</v>
      </c>
    </row>
    <row r="92" spans="1:29" x14ac:dyDescent="0.25">
      <c r="A92" s="9">
        <v>90</v>
      </c>
      <c r="B92" s="67" t="s">
        <v>561</v>
      </c>
      <c r="C92" s="40" t="s">
        <v>451</v>
      </c>
      <c r="D92" s="40" t="s">
        <v>273</v>
      </c>
      <c r="E92" s="40" t="s">
        <v>1</v>
      </c>
      <c r="F92" s="41">
        <v>62</v>
      </c>
      <c r="G92" s="41">
        <v>23</v>
      </c>
      <c r="H92" s="41">
        <v>24</v>
      </c>
      <c r="I92" s="41">
        <v>56</v>
      </c>
      <c r="J92" s="41">
        <v>28</v>
      </c>
      <c r="K92" s="41">
        <v>22</v>
      </c>
      <c r="L92" s="41">
        <v>0</v>
      </c>
      <c r="M92" s="52">
        <v>855</v>
      </c>
      <c r="N92">
        <f>G92*82/F92</f>
        <v>30.419354838709676</v>
      </c>
      <c r="O92">
        <f>H92*82/F92</f>
        <v>31.741935483870968</v>
      </c>
      <c r="P92">
        <f>I92*82/F92</f>
        <v>74.064516129032256</v>
      </c>
      <c r="Q92">
        <f>J92*82/F92</f>
        <v>37.032258064516128</v>
      </c>
      <c r="R92">
        <f>K92*82/F92</f>
        <v>29.096774193548388</v>
      </c>
      <c r="S92">
        <f>L92*82/F92</f>
        <v>0</v>
      </c>
      <c r="U92" s="10">
        <f>SUM(V92:X92)</f>
        <v>8.5724073274982668</v>
      </c>
      <c r="V92">
        <f>N92/MAX(N:N)*OFF_C</f>
        <v>3.8098387096774191</v>
      </c>
      <c r="W92">
        <f>O92/MAX(O:O)*PUN_C</f>
        <v>0.18975332068311196</v>
      </c>
      <c r="X92">
        <f>SUM(Z92:AC92)</f>
        <v>4.5728152971377352</v>
      </c>
      <c r="Y92">
        <f>X92/DEF_C*10</f>
        <v>7.6213588285628919</v>
      </c>
      <c r="Z92">
        <f>(0.7*(HIT_F*DEF_C))+(P92/(MAX(P:P))*(0.3*(HIT_F*DEF_C)))</f>
        <v>1.1292360545009896</v>
      </c>
      <c r="AA92">
        <f>(0.7*(BkS_F*DEF_C))+(Q92/(MAX(Q:Q))*(0.3*(BkS_F*DEF_C)))</f>
        <v>0.72807854137447392</v>
      </c>
      <c r="AB92">
        <f>(0.7*(TkA_F*DEF_C))+(R92/(MAX(R:R))*(0.3*(TkA_F*DEF_C)))</f>
        <v>1.5815007012622719</v>
      </c>
      <c r="AC92">
        <f>(0.7*(SH_F*DEF_C))+(S92/(MAX(S:S))*(0.3*(SH_F*DEF_C)))</f>
        <v>1.1339999999999999</v>
      </c>
    </row>
    <row r="93" spans="1:29" x14ac:dyDescent="0.25">
      <c r="A93" s="9">
        <v>91</v>
      </c>
      <c r="B93" s="68" t="s">
        <v>543</v>
      </c>
      <c r="C93" s="42" t="s">
        <v>451</v>
      </c>
      <c r="D93" s="42" t="s">
        <v>273</v>
      </c>
      <c r="E93" s="42" t="s">
        <v>1</v>
      </c>
      <c r="F93" s="43">
        <v>82</v>
      </c>
      <c r="G93" s="43">
        <v>25</v>
      </c>
      <c r="H93" s="43">
        <v>38</v>
      </c>
      <c r="I93" s="43">
        <v>199</v>
      </c>
      <c r="J93" s="43">
        <v>46</v>
      </c>
      <c r="K93" s="43">
        <v>53</v>
      </c>
      <c r="L93" s="43">
        <v>7955</v>
      </c>
      <c r="M93" s="53">
        <v>1188</v>
      </c>
      <c r="N93">
        <f>G93*82/F93</f>
        <v>25</v>
      </c>
      <c r="O93">
        <f>H93*82/F93</f>
        <v>38</v>
      </c>
      <c r="P93">
        <f>I93*82/F93</f>
        <v>199</v>
      </c>
      <c r="Q93">
        <f>J93*82/F93</f>
        <v>46</v>
      </c>
      <c r="R93">
        <f>K93*82/F93</f>
        <v>53</v>
      </c>
      <c r="S93">
        <f>L93*82/F93</f>
        <v>7955</v>
      </c>
      <c r="U93" s="10">
        <f>SUM(V93:X93)</f>
        <v>8.5480287673880255</v>
      </c>
      <c r="V93">
        <f>N93/MAX(N:N)*OFF_C</f>
        <v>3.1310975609756095</v>
      </c>
      <c r="W93">
        <f>O93/MAX(O:O)*PUN_C</f>
        <v>0.22716403634624582</v>
      </c>
      <c r="X93">
        <f>SUM(Z93:AC93)</f>
        <v>5.1897671700661707</v>
      </c>
      <c r="Y93">
        <f>X93/DEF_C*10</f>
        <v>8.6496119501102839</v>
      </c>
      <c r="Z93">
        <f>(0.7*(HIT_F*DEF_C))+(P93/(MAX(P:P))*(0.3*(HIT_F*DEF_C)))</f>
        <v>1.2628951307563616</v>
      </c>
      <c r="AA93">
        <f>(0.7*(BkS_F*DEF_C))+(Q93/(MAX(Q:Q))*(0.3*(BkS_F*DEF_C)))</f>
        <v>0.75182926829268282</v>
      </c>
      <c r="AB93">
        <f>(0.7*(TkA_F*DEF_C))+(R93/(MAX(R:R))*(0.3*(TkA_F*DEF_C)))</f>
        <v>1.7421060445387062</v>
      </c>
      <c r="AC93">
        <f>(0.7*(SH_F*DEF_C))+(S93/(MAX(S:S))*(0.3*(SH_F*DEF_C)))</f>
        <v>1.4329367264784199</v>
      </c>
    </row>
    <row r="94" spans="1:29" x14ac:dyDescent="0.25">
      <c r="A94" s="9">
        <v>92</v>
      </c>
      <c r="B94" s="68" t="s">
        <v>515</v>
      </c>
      <c r="C94" s="42" t="s">
        <v>451</v>
      </c>
      <c r="D94" s="42" t="s">
        <v>273</v>
      </c>
      <c r="E94" s="42" t="s">
        <v>1</v>
      </c>
      <c r="F94" s="43">
        <v>81</v>
      </c>
      <c r="G94" s="43">
        <v>29</v>
      </c>
      <c r="H94" s="43">
        <v>22</v>
      </c>
      <c r="I94" s="43">
        <v>3</v>
      </c>
      <c r="J94" s="43">
        <v>28</v>
      </c>
      <c r="K94" s="43">
        <v>29</v>
      </c>
      <c r="L94" s="43">
        <v>5782</v>
      </c>
      <c r="M94" s="53">
        <v>1139</v>
      </c>
      <c r="N94">
        <f>G94*82/F94</f>
        <v>29.358024691358025</v>
      </c>
      <c r="O94">
        <f>H94*82/F94</f>
        <v>22.271604938271604</v>
      </c>
      <c r="P94">
        <f>I94*82/F94</f>
        <v>3.0370370370370372</v>
      </c>
      <c r="Q94">
        <f>J94*82/F94</f>
        <v>28.345679012345681</v>
      </c>
      <c r="R94">
        <f>K94*82/F94</f>
        <v>29.358024691358025</v>
      </c>
      <c r="S94">
        <f>L94*82/F94</f>
        <v>5853.3827160493829</v>
      </c>
      <c r="U94" s="10">
        <f>SUM(V94:X94)</f>
        <v>8.5055920208071765</v>
      </c>
      <c r="V94">
        <f>N94/MAX(N:N)*OFF_C</f>
        <v>3.6769135802469139</v>
      </c>
      <c r="W94">
        <f>O94/MAX(O:O)*PUN_C</f>
        <v>0.13313967562333576</v>
      </c>
      <c r="X94">
        <f>SUM(Z94:AC94)</f>
        <v>4.6955387649369262</v>
      </c>
      <c r="Y94">
        <f>X94/DEF_C*10</f>
        <v>7.8258979415615437</v>
      </c>
      <c r="Z94">
        <f>(0.7*(HIT_F*DEF_C))+(P94/(MAX(P:P))*(0.3*(HIT_F*DEF_C)))</f>
        <v>1.0532490974729241</v>
      </c>
      <c r="AA94">
        <f>(0.7*(BkS_F*DEF_C))+(Q94/(MAX(Q:Q))*(0.3*(BkS_F*DEF_C)))</f>
        <v>0.70507246376811583</v>
      </c>
      <c r="AB94">
        <f>(0.7*(TkA_F*DEF_C))+(R94/(MAX(R:R))*(0.3*(TkA_F*DEF_C)))</f>
        <v>1.5832560386473429</v>
      </c>
      <c r="AC94">
        <f>(0.7*(SH_F*DEF_C))+(S94/(MAX(S:S))*(0.3*(SH_F*DEF_C)))</f>
        <v>1.3539611650485437</v>
      </c>
    </row>
    <row r="95" spans="1:29" x14ac:dyDescent="0.25">
      <c r="A95" s="9">
        <v>93</v>
      </c>
      <c r="B95" s="68" t="s">
        <v>583</v>
      </c>
      <c r="C95" s="42" t="s">
        <v>451</v>
      </c>
      <c r="D95" s="42" t="s">
        <v>273</v>
      </c>
      <c r="E95" s="42" t="s">
        <v>1</v>
      </c>
      <c r="F95" s="43">
        <v>60</v>
      </c>
      <c r="G95" s="43">
        <v>20</v>
      </c>
      <c r="H95" s="43">
        <v>21</v>
      </c>
      <c r="I95" s="43">
        <v>48</v>
      </c>
      <c r="J95" s="43">
        <v>37</v>
      </c>
      <c r="K95" s="43">
        <v>31</v>
      </c>
      <c r="L95" s="43">
        <v>1962</v>
      </c>
      <c r="M95" s="53">
        <v>755</v>
      </c>
      <c r="N95">
        <f>G95*82/F95</f>
        <v>27.333333333333332</v>
      </c>
      <c r="O95">
        <f>H95*82/F95</f>
        <v>28.7</v>
      </c>
      <c r="P95">
        <f>I95*82/F95</f>
        <v>65.599999999999994</v>
      </c>
      <c r="Q95">
        <f>J95*82/F95</f>
        <v>50.56666666666667</v>
      </c>
      <c r="R95">
        <f>K95*82/F95</f>
        <v>42.366666666666667</v>
      </c>
      <c r="S95">
        <f>L95*82/F95</f>
        <v>2681.4</v>
      </c>
      <c r="U95" s="10">
        <f>SUM(V95:X95)</f>
        <v>8.3844301574667792</v>
      </c>
      <c r="V95">
        <f>N95/MAX(N:N)*OFF_C</f>
        <v>3.4233333333333329</v>
      </c>
      <c r="W95">
        <f>O95/MAX(O:O)*PUN_C</f>
        <v>0.17156862745098039</v>
      </c>
      <c r="X95">
        <f>SUM(Z95:AC95)</f>
        <v>4.7895281966824665</v>
      </c>
      <c r="Y95">
        <f>X95/DEF_C*10</f>
        <v>7.982546994470777</v>
      </c>
      <c r="Z95">
        <f>(0.7*(HIT_F*DEF_C))+(P95/(MAX(P:P))*(0.3*(HIT_F*DEF_C)))</f>
        <v>1.1201805054151623</v>
      </c>
      <c r="AA95">
        <f>(0.7*(BkS_F*DEF_C))+(Q95/(MAX(Q:Q))*(0.3*(BkS_F*DEF_C)))</f>
        <v>0.76392391304347818</v>
      </c>
      <c r="AB95">
        <f>(0.7*(TkA_F*DEF_C))+(R95/(MAX(R:R))*(0.3*(TkA_F*DEF_C)))</f>
        <v>1.6706608695652172</v>
      </c>
      <c r="AC95">
        <f>(0.7*(SH_F*DEF_C))+(S95/(MAX(S:S))*(0.3*(SH_F*DEF_C)))</f>
        <v>1.2347629086586089</v>
      </c>
    </row>
    <row r="96" spans="1:29" x14ac:dyDescent="0.25">
      <c r="A96" s="9">
        <v>94</v>
      </c>
      <c r="B96" s="68" t="s">
        <v>308</v>
      </c>
      <c r="C96" s="42" t="s">
        <v>35</v>
      </c>
      <c r="D96" s="42" t="s">
        <v>273</v>
      </c>
      <c r="E96" s="42" t="s">
        <v>1</v>
      </c>
      <c r="F96" s="43">
        <v>81</v>
      </c>
      <c r="G96" s="43">
        <v>27</v>
      </c>
      <c r="H96" s="43">
        <v>35</v>
      </c>
      <c r="I96" s="43">
        <v>115</v>
      </c>
      <c r="J96" s="43">
        <v>51</v>
      </c>
      <c r="K96" s="43">
        <v>39</v>
      </c>
      <c r="L96" s="43">
        <v>61</v>
      </c>
      <c r="M96" s="53">
        <v>1097</v>
      </c>
      <c r="N96">
        <f>G96*82/F96</f>
        <v>27.333333333333332</v>
      </c>
      <c r="O96">
        <f>H96*82/F96</f>
        <v>35.432098765432102</v>
      </c>
      <c r="P96">
        <f>I96*82/F96</f>
        <v>116.41975308641975</v>
      </c>
      <c r="Q96">
        <f>J96*82/F96</f>
        <v>51.629629629629626</v>
      </c>
      <c r="R96">
        <f>K96*82/F96</f>
        <v>39.481481481481481</v>
      </c>
      <c r="S96">
        <f>L96*82/F96</f>
        <v>61.753086419753089</v>
      </c>
      <c r="U96" s="10">
        <f>SUM(V96:X96)</f>
        <v>8.3640302693459248</v>
      </c>
      <c r="V96">
        <f>N96/MAX(N:N)*OFF_C</f>
        <v>3.4233333333333329</v>
      </c>
      <c r="W96">
        <f>O96/MAX(O:O)*PUN_C</f>
        <v>0.21181312030985236</v>
      </c>
      <c r="X96">
        <f>SUM(Z96:AC96)</f>
        <v>4.7288838157027389</v>
      </c>
      <c r="Y96">
        <f>X96/DEF_C*10</f>
        <v>7.881473026171232</v>
      </c>
      <c r="Z96">
        <f>(0.7*(HIT_F*DEF_C))+(P96/(MAX(P:P))*(0.3*(HIT_F*DEF_C)))</f>
        <v>1.1745487364620937</v>
      </c>
      <c r="AA96">
        <f>(0.7*(BkS_F*DEF_C))+(Q96/(MAX(Q:Q))*(0.3*(BkS_F*DEF_C)))</f>
        <v>0.76673913043478248</v>
      </c>
      <c r="AB96">
        <f>(0.7*(TkA_F*DEF_C))+(R96/(MAX(R:R))*(0.3*(TkA_F*DEF_C)))</f>
        <v>1.6512753623188405</v>
      </c>
      <c r="AC96">
        <f>(0.7*(SH_F*DEF_C))+(S96/(MAX(S:S))*(0.3*(SH_F*DEF_C)))</f>
        <v>1.1363205864870218</v>
      </c>
    </row>
    <row r="97" spans="1:29" x14ac:dyDescent="0.25">
      <c r="A97" s="9">
        <v>95</v>
      </c>
      <c r="B97" s="68" t="s">
        <v>331</v>
      </c>
      <c r="C97" s="42" t="s">
        <v>41</v>
      </c>
      <c r="D97" s="42" t="s">
        <v>273</v>
      </c>
      <c r="E97" s="42" t="s">
        <v>1</v>
      </c>
      <c r="F97" s="43">
        <v>80</v>
      </c>
      <c r="G97" s="43">
        <v>26</v>
      </c>
      <c r="H97" s="43">
        <v>17</v>
      </c>
      <c r="I97" s="43">
        <v>86</v>
      </c>
      <c r="J97" s="43">
        <v>31</v>
      </c>
      <c r="K97" s="43">
        <v>36</v>
      </c>
      <c r="L97" s="43">
        <v>7581</v>
      </c>
      <c r="M97" s="53">
        <v>921</v>
      </c>
      <c r="N97">
        <f>G97*82/F97</f>
        <v>26.65</v>
      </c>
      <c r="O97">
        <f>H97*82/F97</f>
        <v>17.425000000000001</v>
      </c>
      <c r="P97">
        <f>I97*82/F97</f>
        <v>88.15</v>
      </c>
      <c r="Q97">
        <f>J97*82/F97</f>
        <v>31.774999999999999</v>
      </c>
      <c r="R97">
        <f>K97*82/F97</f>
        <v>36.9</v>
      </c>
      <c r="S97">
        <f>L97*82/F97</f>
        <v>7770.5249999999996</v>
      </c>
      <c r="U97" s="10">
        <f>SUM(V97:X97)</f>
        <v>8.360311485185413</v>
      </c>
      <c r="V97">
        <f>N97/MAX(N:N)*OFF_C</f>
        <v>3.3377499999999998</v>
      </c>
      <c r="W97">
        <f>O97/MAX(O:O)*PUN_C</f>
        <v>0.10416666666666667</v>
      </c>
      <c r="X97">
        <f>SUM(Z97:AC97)</f>
        <v>4.9183948185187472</v>
      </c>
      <c r="Y97">
        <f>X97/DEF_C*10</f>
        <v>8.1973246975312453</v>
      </c>
      <c r="Z97">
        <f>(0.7*(HIT_F*DEF_C))+(P97/(MAX(P:P))*(0.3*(HIT_F*DEF_C)))</f>
        <v>1.1443050541516244</v>
      </c>
      <c r="AA97">
        <f>(0.7*(BkS_F*DEF_C))+(Q97/(MAX(Q:Q))*(0.3*(BkS_F*DEF_C)))</f>
        <v>0.71415489130434773</v>
      </c>
      <c r="AB97">
        <f>(0.7*(TkA_F*DEF_C))+(R97/(MAX(R:R))*(0.3*(TkA_F*DEF_C)))</f>
        <v>1.6339304347826085</v>
      </c>
      <c r="AC97">
        <f>(0.7*(SH_F*DEF_C))+(S97/(MAX(S:S))*(0.3*(SH_F*DEF_C)))</f>
        <v>1.4260044382801662</v>
      </c>
    </row>
    <row r="98" spans="1:29" x14ac:dyDescent="0.25">
      <c r="A98" s="9">
        <v>96</v>
      </c>
      <c r="B98" s="68" t="s">
        <v>620</v>
      </c>
      <c r="C98" s="42" t="s">
        <v>451</v>
      </c>
      <c r="D98" s="42" t="s">
        <v>273</v>
      </c>
      <c r="E98" s="42" t="s">
        <v>1</v>
      </c>
      <c r="F98" s="43">
        <v>60</v>
      </c>
      <c r="G98" s="43">
        <v>18</v>
      </c>
      <c r="H98" s="43">
        <v>43</v>
      </c>
      <c r="I98" s="43">
        <v>123</v>
      </c>
      <c r="J98" s="43">
        <v>33</v>
      </c>
      <c r="K98" s="43">
        <v>22</v>
      </c>
      <c r="L98" s="43">
        <v>4151</v>
      </c>
      <c r="M98" s="53">
        <v>754</v>
      </c>
      <c r="N98">
        <f>G98*82/F98</f>
        <v>24.6</v>
      </c>
      <c r="O98">
        <f>H98*82/F98</f>
        <v>58.766666666666666</v>
      </c>
      <c r="P98">
        <f>I98*82/F98</f>
        <v>168.1</v>
      </c>
      <c r="Q98">
        <f>J98*82/F98</f>
        <v>45.1</v>
      </c>
      <c r="R98">
        <f>K98*82/F98</f>
        <v>30.066666666666666</v>
      </c>
      <c r="S98">
        <f>L98*82/F98</f>
        <v>5673.0333333333338</v>
      </c>
      <c r="U98" s="10">
        <f>SUM(V98:X98)</f>
        <v>8.3467916893814955</v>
      </c>
      <c r="V98">
        <f>N98/MAX(N:N)*OFF_C</f>
        <v>3.0810000000000004</v>
      </c>
      <c r="W98">
        <f>O98/MAX(O:O)*PUN_C</f>
        <v>0.35130718954248363</v>
      </c>
      <c r="X98">
        <f>SUM(Z98:AC98)</f>
        <v>4.9144844998390109</v>
      </c>
      <c r="Y98">
        <f>X98/DEF_C*10</f>
        <v>8.1908074997316849</v>
      </c>
      <c r="Z98">
        <f>(0.7*(HIT_F*DEF_C))+(P98/(MAX(P:P))*(0.3*(HIT_F*DEF_C)))</f>
        <v>1.2298375451263537</v>
      </c>
      <c r="AA98">
        <f>(0.7*(BkS_F*DEF_C))+(Q98/(MAX(Q:Q))*(0.3*(BkS_F*DEF_C)))</f>
        <v>0.7494456521739129</v>
      </c>
      <c r="AB98">
        <f>(0.7*(TkA_F*DEF_C))+(R98/(MAX(R:R))*(0.3*(TkA_F*DEF_C)))</f>
        <v>1.5880173913043478</v>
      </c>
      <c r="AC98">
        <f>(0.7*(SH_F*DEF_C))+(S98/(MAX(S:S))*(0.3*(SH_F*DEF_C)))</f>
        <v>1.3471839112343966</v>
      </c>
    </row>
    <row r="99" spans="1:29" x14ac:dyDescent="0.25">
      <c r="A99" s="9">
        <v>97</v>
      </c>
      <c r="B99" s="67" t="s">
        <v>528</v>
      </c>
      <c r="C99" s="40" t="s">
        <v>451</v>
      </c>
      <c r="D99" s="40" t="s">
        <v>273</v>
      </c>
      <c r="E99" s="40" t="s">
        <v>1</v>
      </c>
      <c r="F99" s="41">
        <v>80</v>
      </c>
      <c r="G99" s="41">
        <v>27</v>
      </c>
      <c r="H99" s="41">
        <v>25</v>
      </c>
      <c r="I99" s="41">
        <v>128</v>
      </c>
      <c r="J99" s="41">
        <v>41</v>
      </c>
      <c r="K99" s="41">
        <v>21</v>
      </c>
      <c r="L99" s="41">
        <v>1285</v>
      </c>
      <c r="M99" s="52">
        <v>1124</v>
      </c>
      <c r="N99">
        <f>G99*82/F99</f>
        <v>27.675000000000001</v>
      </c>
      <c r="O99">
        <f>H99*82/F99</f>
        <v>25.625</v>
      </c>
      <c r="P99">
        <f>I99*82/F99</f>
        <v>131.19999999999999</v>
      </c>
      <c r="Q99">
        <f>J99*82/F99</f>
        <v>42.024999999999999</v>
      </c>
      <c r="R99">
        <f>K99*82/F99</f>
        <v>21.524999999999999</v>
      </c>
      <c r="S99">
        <f>L99*82/F99</f>
        <v>1317.125</v>
      </c>
      <c r="U99" s="10">
        <f>SUM(V99:X99)</f>
        <v>8.2650955446375143</v>
      </c>
      <c r="V99">
        <f>N99/MAX(N:N)*OFF_C</f>
        <v>3.4661249999999999</v>
      </c>
      <c r="W99">
        <f>O99/MAX(O:O)*PUN_C</f>
        <v>0.15318627450980393</v>
      </c>
      <c r="X99">
        <f>SUM(Z99:AC99)</f>
        <v>4.6457842701277112</v>
      </c>
      <c r="Y99">
        <f>X99/DEF_C*10</f>
        <v>7.7429737835461854</v>
      </c>
      <c r="Z99">
        <f>(0.7*(HIT_F*DEF_C))+(P99/(MAX(P:P))*(0.3*(HIT_F*DEF_C)))</f>
        <v>1.1903610108303246</v>
      </c>
      <c r="AA99">
        <f>(0.7*(BkS_F*DEF_C))+(Q99/(MAX(Q:Q))*(0.3*(BkS_F*DEF_C)))</f>
        <v>0.74130163043478248</v>
      </c>
      <c r="AB99">
        <f>(0.7*(TkA_F*DEF_C))+(R99/(MAX(R:R))*(0.3*(TkA_F*DEF_C)))</f>
        <v>1.5306260869565216</v>
      </c>
      <c r="AC99">
        <f>(0.7*(SH_F*DEF_C))+(S99/(MAX(S:S))*(0.3*(SH_F*DEF_C)))</f>
        <v>1.1834955419060826</v>
      </c>
    </row>
    <row r="100" spans="1:29" x14ac:dyDescent="0.25">
      <c r="A100" s="9">
        <v>98</v>
      </c>
      <c r="B100" s="67" t="s">
        <v>325</v>
      </c>
      <c r="C100" s="40" t="s">
        <v>37</v>
      </c>
      <c r="D100" s="40" t="s">
        <v>273</v>
      </c>
      <c r="E100" s="40" t="s">
        <v>1</v>
      </c>
      <c r="F100" s="41">
        <v>63</v>
      </c>
      <c r="G100" s="41">
        <v>17</v>
      </c>
      <c r="H100" s="41">
        <v>108</v>
      </c>
      <c r="I100" s="41">
        <v>129</v>
      </c>
      <c r="J100" s="41">
        <v>31</v>
      </c>
      <c r="K100" s="41">
        <v>13</v>
      </c>
      <c r="L100" s="41">
        <v>189</v>
      </c>
      <c r="M100" s="52">
        <v>570</v>
      </c>
      <c r="N100">
        <f>G100*82/F100</f>
        <v>22.126984126984127</v>
      </c>
      <c r="O100">
        <f>H100*82/F100</f>
        <v>140.57142857142858</v>
      </c>
      <c r="P100">
        <f>I100*82/F100</f>
        <v>167.9047619047619</v>
      </c>
      <c r="Q100">
        <f>J100*82/F100</f>
        <v>40.349206349206348</v>
      </c>
      <c r="R100">
        <f>K100*82/F100</f>
        <v>16.920634920634921</v>
      </c>
      <c r="S100">
        <f>L100*82/F100</f>
        <v>246</v>
      </c>
      <c r="U100" s="10">
        <f>SUM(V100:X100)</f>
        <v>8.2210317488758626</v>
      </c>
      <c r="V100">
        <f>N100/MAX(N:N)*OFF_C</f>
        <v>2.7712698412698415</v>
      </c>
      <c r="W100">
        <f>O100/MAX(O:O)*PUN_C</f>
        <v>0.84033613445378152</v>
      </c>
      <c r="X100">
        <f>SUM(Z100:AC100)</f>
        <v>4.6094257731522399</v>
      </c>
      <c r="Y100">
        <f>X100/DEF_C*10</f>
        <v>7.6823762885870659</v>
      </c>
      <c r="Z100">
        <f>(0.7*(HIT_F*DEF_C))+(P100/(MAX(P:P))*(0.3*(HIT_F*DEF_C)))</f>
        <v>1.2296286745745229</v>
      </c>
      <c r="AA100">
        <f>(0.7*(BkS_F*DEF_C))+(Q100/(MAX(Q:Q))*(0.3*(BkS_F*DEF_C)))</f>
        <v>0.73686335403726699</v>
      </c>
      <c r="AB100">
        <f>(0.7*(TkA_F*DEF_C))+(R100/(MAX(R:R))*(0.3*(TkA_F*DEF_C)))</f>
        <v>1.4996894409937886</v>
      </c>
      <c r="AC100">
        <f>(0.7*(SH_F*DEF_C))+(S100/(MAX(S:S))*(0.3*(SH_F*DEF_C)))</f>
        <v>1.1432443035466613</v>
      </c>
    </row>
    <row r="101" spans="1:29" x14ac:dyDescent="0.25">
      <c r="A101" s="9">
        <v>99</v>
      </c>
      <c r="B101" s="67" t="s">
        <v>311</v>
      </c>
      <c r="C101" s="40" t="s">
        <v>33</v>
      </c>
      <c r="D101" s="40" t="s">
        <v>273</v>
      </c>
      <c r="E101" s="40" t="s">
        <v>1</v>
      </c>
      <c r="F101" s="41">
        <v>81</v>
      </c>
      <c r="G101" s="41">
        <v>28</v>
      </c>
      <c r="H101" s="41">
        <v>8</v>
      </c>
      <c r="I101" s="41">
        <v>87</v>
      </c>
      <c r="J101" s="41">
        <v>35</v>
      </c>
      <c r="K101" s="41">
        <v>34</v>
      </c>
      <c r="L101" s="41">
        <v>22</v>
      </c>
      <c r="M101" s="52">
        <v>1186</v>
      </c>
      <c r="N101">
        <f>G101*82/F101</f>
        <v>28.345679012345681</v>
      </c>
      <c r="O101">
        <f>H101*82/F101</f>
        <v>8.0987654320987659</v>
      </c>
      <c r="P101">
        <f>I101*82/F101</f>
        <v>88.074074074074076</v>
      </c>
      <c r="Q101">
        <f>J101*82/F101</f>
        <v>35.432098765432102</v>
      </c>
      <c r="R101">
        <f>K101*82/F101</f>
        <v>34.419753086419753</v>
      </c>
      <c r="S101">
        <f>L101*82/F101</f>
        <v>22.271604938271604</v>
      </c>
      <c r="U101" s="10">
        <f>SUM(V101:X101)</f>
        <v>8.2187049240289412</v>
      </c>
      <c r="V101">
        <f>N101/MAX(N:N)*OFF_C</f>
        <v>3.5501234567901241</v>
      </c>
      <c r="W101">
        <f>O101/MAX(O:O)*PUN_C</f>
        <v>4.841442749939482E-2</v>
      </c>
      <c r="X101">
        <f>SUM(Z101:AC101)</f>
        <v>4.6201670397394228</v>
      </c>
      <c r="Y101">
        <f>X101/DEF_C*10</f>
        <v>7.700278399565704</v>
      </c>
      <c r="Z101">
        <f>(0.7*(HIT_F*DEF_C))+(P101/(MAX(P:P))*(0.3*(HIT_F*DEF_C)))</f>
        <v>1.1442238267148013</v>
      </c>
      <c r="AA101">
        <f>(0.7*(BkS_F*DEF_C))+(Q101/(MAX(Q:Q))*(0.3*(BkS_F*DEF_C)))</f>
        <v>0.72384057971014482</v>
      </c>
      <c r="AB101">
        <f>(0.7*(TkA_F*DEF_C))+(R101/(MAX(R:R))*(0.3*(TkA_F*DEF_C)))</f>
        <v>1.6172657004830917</v>
      </c>
      <c r="AC101">
        <f>(0.7*(SH_F*DEF_C))+(S101/(MAX(S:S))*(0.3*(SH_F*DEF_C)))</f>
        <v>1.134836932831385</v>
      </c>
    </row>
    <row r="102" spans="1:29" x14ac:dyDescent="0.25">
      <c r="A102" s="9">
        <v>100</v>
      </c>
      <c r="B102" s="68" t="s">
        <v>611</v>
      </c>
      <c r="C102" s="42" t="s">
        <v>451</v>
      </c>
      <c r="D102" s="42" t="s">
        <v>273</v>
      </c>
      <c r="E102" s="42" t="s">
        <v>1</v>
      </c>
      <c r="F102" s="43">
        <v>51</v>
      </c>
      <c r="G102" s="43">
        <v>18</v>
      </c>
      <c r="H102" s="43">
        <v>2</v>
      </c>
      <c r="I102" s="43">
        <v>49</v>
      </c>
      <c r="J102" s="43">
        <v>14</v>
      </c>
      <c r="K102" s="43">
        <v>19</v>
      </c>
      <c r="L102" s="43">
        <v>0</v>
      </c>
      <c r="M102" s="53">
        <v>507</v>
      </c>
      <c r="N102">
        <f>G102*82/F102</f>
        <v>28.941176470588236</v>
      </c>
      <c r="O102">
        <f>H102*82/F102</f>
        <v>3.215686274509804</v>
      </c>
      <c r="P102">
        <f>I102*82/F102</f>
        <v>78.784313725490193</v>
      </c>
      <c r="Q102">
        <f>J102*82/F102</f>
        <v>22.509803921568629</v>
      </c>
      <c r="R102">
        <f>K102*82/F102</f>
        <v>30.549019607843139</v>
      </c>
      <c r="S102">
        <f>L102*82/F102</f>
        <v>0</v>
      </c>
      <c r="U102" s="10">
        <f>SUM(V102:X102)</f>
        <v>8.1930893491998731</v>
      </c>
      <c r="V102">
        <f>N102/MAX(N:N)*OFF_C</f>
        <v>3.624705882352941</v>
      </c>
      <c r="W102">
        <f>O102/MAX(O:O)*PUN_C</f>
        <v>1.922337562475971E-2</v>
      </c>
      <c r="X102">
        <f>SUM(Z102:AC102)</f>
        <v>4.5491600912221735</v>
      </c>
      <c r="Y102">
        <f>X102/DEF_C*10</f>
        <v>7.5819334853702891</v>
      </c>
      <c r="Z102">
        <f>(0.7*(HIT_F*DEF_C))+(P102/(MAX(P:P))*(0.3*(HIT_F*DEF_C)))</f>
        <v>1.1342854109152685</v>
      </c>
      <c r="AA102">
        <f>(0.7*(BkS_F*DEF_C))+(Q102/(MAX(Q:Q))*(0.3*(BkS_F*DEF_C)))</f>
        <v>0.6896163682864449</v>
      </c>
      <c r="AB102">
        <f>(0.7*(TkA_F*DEF_C))+(R102/(MAX(R:R))*(0.3*(TkA_F*DEF_C)))</f>
        <v>1.5912583120204602</v>
      </c>
      <c r="AC102">
        <f>(0.7*(SH_F*DEF_C))+(S102/(MAX(S:S))*(0.3*(SH_F*DEF_C)))</f>
        <v>1.1339999999999999</v>
      </c>
    </row>
    <row r="103" spans="1:29" x14ac:dyDescent="0.25">
      <c r="A103" s="9">
        <v>101</v>
      </c>
      <c r="B103" s="68" t="s">
        <v>586</v>
      </c>
      <c r="C103" s="42" t="s">
        <v>451</v>
      </c>
      <c r="D103" s="42" t="s">
        <v>273</v>
      </c>
      <c r="E103" s="42" t="s">
        <v>1</v>
      </c>
      <c r="F103" s="43">
        <v>65</v>
      </c>
      <c r="G103" s="43">
        <v>20</v>
      </c>
      <c r="H103" s="43">
        <v>40</v>
      </c>
      <c r="I103" s="43">
        <v>159</v>
      </c>
      <c r="J103" s="43">
        <v>26</v>
      </c>
      <c r="K103" s="43">
        <v>16</v>
      </c>
      <c r="L103" s="43">
        <v>1155</v>
      </c>
      <c r="M103" s="53">
        <v>686</v>
      </c>
      <c r="N103">
        <f>G103*82/F103</f>
        <v>25.23076923076923</v>
      </c>
      <c r="O103">
        <f>H103*82/F103</f>
        <v>50.46153846153846</v>
      </c>
      <c r="P103">
        <f>I103*82/F103</f>
        <v>200.58461538461538</v>
      </c>
      <c r="Q103">
        <f>J103*82/F103</f>
        <v>32.799999999999997</v>
      </c>
      <c r="R103">
        <f>K103*82/F103</f>
        <v>20.184615384615384</v>
      </c>
      <c r="S103">
        <f>L103*82/F103</f>
        <v>1457.0769230769231</v>
      </c>
      <c r="U103" s="10">
        <f>SUM(V103:X103)</f>
        <v>8.1534938698606076</v>
      </c>
      <c r="V103">
        <f>N103/MAX(N:N)*OFF_C</f>
        <v>3.16</v>
      </c>
      <c r="W103">
        <f>O103/MAX(O:O)*PUN_C</f>
        <v>0.30165912518853694</v>
      </c>
      <c r="X103">
        <f>SUM(Z103:AC103)</f>
        <v>4.6918347446720716</v>
      </c>
      <c r="Y103">
        <f>X103/DEF_C*10</f>
        <v>7.8197245744534527</v>
      </c>
      <c r="Z103">
        <f>(0.7*(HIT_F*DEF_C))+(P103/(MAX(P:P))*(0.3*(HIT_F*DEF_C)))</f>
        <v>1.2645903915579004</v>
      </c>
      <c r="AA103">
        <f>(0.7*(BkS_F*DEF_C))+(Q103/(MAX(Q:Q))*(0.3*(BkS_F*DEF_C)))</f>
        <v>0.7168695652173912</v>
      </c>
      <c r="AB103">
        <f>(0.7*(TkA_F*DEF_C))+(R103/(MAX(R:R))*(0.3*(TkA_F*DEF_C)))</f>
        <v>1.521620066889632</v>
      </c>
      <c r="AC103">
        <f>(0.7*(SH_F*DEF_C))+(S103/(MAX(S:S))*(0.3*(SH_F*DEF_C)))</f>
        <v>1.1887547210071481</v>
      </c>
    </row>
    <row r="104" spans="1:29" x14ac:dyDescent="0.25">
      <c r="A104" s="9">
        <v>102</v>
      </c>
      <c r="B104" s="68" t="s">
        <v>576</v>
      </c>
      <c r="C104" s="42" t="s">
        <v>451</v>
      </c>
      <c r="D104" s="42" t="s">
        <v>273</v>
      </c>
      <c r="E104" s="42" t="s">
        <v>1</v>
      </c>
      <c r="F104" s="43">
        <v>72</v>
      </c>
      <c r="G104" s="43">
        <v>21</v>
      </c>
      <c r="H104" s="43">
        <v>96</v>
      </c>
      <c r="I104" s="43">
        <v>115</v>
      </c>
      <c r="J104" s="43">
        <v>24</v>
      </c>
      <c r="K104" s="43">
        <v>11</v>
      </c>
      <c r="L104" s="43">
        <v>55</v>
      </c>
      <c r="M104" s="53">
        <v>755</v>
      </c>
      <c r="N104">
        <f>G104*82/F104</f>
        <v>23.916666666666668</v>
      </c>
      <c r="O104">
        <f>H104*82/F104</f>
        <v>109.33333333333333</v>
      </c>
      <c r="P104">
        <f>I104*82/F104</f>
        <v>130.97222222222223</v>
      </c>
      <c r="Q104">
        <f>J104*82/F104</f>
        <v>27.333333333333332</v>
      </c>
      <c r="R104">
        <f>K104*82/F104</f>
        <v>12.527777777777779</v>
      </c>
      <c r="S104">
        <f>L104*82/F104</f>
        <v>62.638888888888886</v>
      </c>
      <c r="U104" s="10">
        <f>SUM(V104:X104)</f>
        <v>8.148047857407926</v>
      </c>
      <c r="V104">
        <f>N104/MAX(N:N)*OFF_C</f>
        <v>2.9954166666666668</v>
      </c>
      <c r="W104">
        <f>O104/MAX(O:O)*PUN_C</f>
        <v>0.65359477124183007</v>
      </c>
      <c r="X104">
        <f>SUM(Z104:AC104)</f>
        <v>4.4990364194994292</v>
      </c>
      <c r="Y104">
        <f>X104/DEF_C*10</f>
        <v>7.4983940324990481</v>
      </c>
      <c r="Z104">
        <f>(0.7*(HIT_F*DEF_C))+(P104/(MAX(P:P))*(0.3*(HIT_F*DEF_C)))</f>
        <v>1.1901173285198554</v>
      </c>
      <c r="AA104">
        <f>(0.7*(BkS_F*DEF_C))+(Q104/(MAX(Q:Q))*(0.3*(BkS_F*DEF_C)))</f>
        <v>0.70239130434782593</v>
      </c>
      <c r="AB104">
        <f>(0.7*(TkA_F*DEF_C))+(R104/(MAX(R:R))*(0.3*(TkA_F*DEF_C)))</f>
        <v>1.4701739130434781</v>
      </c>
      <c r="AC104">
        <f>(0.7*(SH_F*DEF_C))+(S104/(MAX(S:S))*(0.3*(SH_F*DEF_C)))</f>
        <v>1.1363538735882701</v>
      </c>
    </row>
    <row r="105" spans="1:29" x14ac:dyDescent="0.25">
      <c r="A105" s="9">
        <v>103</v>
      </c>
      <c r="B105" s="67" t="s">
        <v>291</v>
      </c>
      <c r="C105" s="40" t="s">
        <v>33</v>
      </c>
      <c r="D105" s="40" t="s">
        <v>273</v>
      </c>
      <c r="E105" s="40" t="s">
        <v>1</v>
      </c>
      <c r="F105" s="41">
        <v>81</v>
      </c>
      <c r="G105" s="41">
        <v>25</v>
      </c>
      <c r="H105" s="41">
        <v>24</v>
      </c>
      <c r="I105" s="41">
        <v>28</v>
      </c>
      <c r="J105" s="41">
        <v>44</v>
      </c>
      <c r="K105" s="41">
        <v>30</v>
      </c>
      <c r="L105" s="41">
        <v>7259</v>
      </c>
      <c r="M105" s="52">
        <v>1233</v>
      </c>
      <c r="N105">
        <f>G105*82/F105</f>
        <v>25.308641975308642</v>
      </c>
      <c r="O105">
        <f>H105*82/F105</f>
        <v>24.296296296296298</v>
      </c>
      <c r="P105">
        <f>I105*82/F105</f>
        <v>28.345679012345681</v>
      </c>
      <c r="Q105">
        <f>J105*82/F105</f>
        <v>44.543209876543209</v>
      </c>
      <c r="R105">
        <f>K105*82/F105</f>
        <v>30.37037037037037</v>
      </c>
      <c r="S105">
        <f>L105*82/F105</f>
        <v>7348.6172839506171</v>
      </c>
      <c r="U105" s="10">
        <f>SUM(V105:X105)</f>
        <v>8.1435000561280937</v>
      </c>
      <c r="V105">
        <f>N105/MAX(N:N)*OFF_C</f>
        <v>3.1697530864197532</v>
      </c>
      <c r="W105">
        <f>O105/MAX(O:O)*PUN_C</f>
        <v>0.14524328249818447</v>
      </c>
      <c r="X105">
        <f>SUM(Z105:AC105)</f>
        <v>4.828503687210155</v>
      </c>
      <c r="Y105">
        <f>X105/DEF_C*10</f>
        <v>8.0475061453502583</v>
      </c>
      <c r="Z105">
        <f>(0.7*(HIT_F*DEF_C))+(P105/(MAX(P:P))*(0.3*(HIT_F*DEF_C)))</f>
        <v>1.0803249097472922</v>
      </c>
      <c r="AA105">
        <f>(0.7*(BkS_F*DEF_C))+(Q105/(MAX(Q:Q))*(0.3*(BkS_F*DEF_C)))</f>
        <v>0.74797101449275349</v>
      </c>
      <c r="AB105">
        <f>(0.7*(TkA_F*DEF_C))+(R105/(MAX(R:R))*(0.3*(TkA_F*DEF_C)))</f>
        <v>1.5900579710144926</v>
      </c>
      <c r="AC105">
        <f>(0.7*(SH_F*DEF_C))+(S105/(MAX(S:S))*(0.3*(SH_F*DEF_C)))</f>
        <v>1.4101497919556172</v>
      </c>
    </row>
    <row r="106" spans="1:29" x14ac:dyDescent="0.25">
      <c r="A106" s="9">
        <v>104</v>
      </c>
      <c r="B106" s="67" t="s">
        <v>575</v>
      </c>
      <c r="C106" s="40" t="s">
        <v>451</v>
      </c>
      <c r="D106" s="40" t="s">
        <v>273</v>
      </c>
      <c r="E106" s="40" t="s">
        <v>1</v>
      </c>
      <c r="F106" s="41">
        <v>62</v>
      </c>
      <c r="G106" s="41">
        <v>21</v>
      </c>
      <c r="H106" s="41">
        <v>16</v>
      </c>
      <c r="I106" s="41">
        <v>142</v>
      </c>
      <c r="J106" s="41">
        <v>9</v>
      </c>
      <c r="K106" s="41">
        <v>8</v>
      </c>
      <c r="L106" s="41">
        <v>0</v>
      </c>
      <c r="M106" s="52">
        <v>554</v>
      </c>
      <c r="N106">
        <f>G106*82/F106</f>
        <v>27.774193548387096</v>
      </c>
      <c r="O106">
        <f>H106*82/F106</f>
        <v>21.161290322580644</v>
      </c>
      <c r="P106">
        <f>I106*82/F106</f>
        <v>187.80645161290323</v>
      </c>
      <c r="Q106">
        <f>J106*82/F106</f>
        <v>11.903225806451612</v>
      </c>
      <c r="R106">
        <f>K106*82/F106</f>
        <v>10.580645161290322</v>
      </c>
      <c r="S106">
        <f>L106*82/F106</f>
        <v>0</v>
      </c>
      <c r="U106" s="10">
        <f>SUM(V106:X106)</f>
        <v>8.1085870057644787</v>
      </c>
      <c r="V106">
        <f>N106/MAX(N:N)*OFF_C</f>
        <v>3.4785483870967742</v>
      </c>
      <c r="W106">
        <f>O106/MAX(O:O)*PUN_C</f>
        <v>0.1265022137887413</v>
      </c>
      <c r="X106">
        <f>SUM(Z106:AC106)</f>
        <v>4.5035364048789628</v>
      </c>
      <c r="Y106">
        <f>X106/DEF_C*10</f>
        <v>7.5058940081316052</v>
      </c>
      <c r="Z106">
        <f>(0.7*(HIT_F*DEF_C))+(P106/(MAX(P:P))*(0.3*(HIT_F*DEF_C)))</f>
        <v>1.2509199953417955</v>
      </c>
      <c r="AA106">
        <f>(0.7*(BkS_F*DEF_C))+(Q106/(MAX(Q:Q))*(0.3*(BkS_F*DEF_C)))</f>
        <v>0.66152524544179514</v>
      </c>
      <c r="AB106">
        <f>(0.7*(TkA_F*DEF_C))+(R106/(MAX(R:R))*(0.3*(TkA_F*DEF_C)))</f>
        <v>1.4570911640953716</v>
      </c>
      <c r="AC106">
        <f>(0.7*(SH_F*DEF_C))+(S106/(MAX(S:S))*(0.3*(SH_F*DEF_C)))</f>
        <v>1.1339999999999999</v>
      </c>
    </row>
    <row r="107" spans="1:29" x14ac:dyDescent="0.25">
      <c r="A107" s="9">
        <v>105</v>
      </c>
      <c r="B107" s="67" t="s">
        <v>718</v>
      </c>
      <c r="C107" s="40" t="s">
        <v>451</v>
      </c>
      <c r="D107" s="40" t="s">
        <v>273</v>
      </c>
      <c r="E107" s="40" t="s">
        <v>1</v>
      </c>
      <c r="F107" s="41">
        <v>31</v>
      </c>
      <c r="G107" s="41">
        <v>10</v>
      </c>
      <c r="H107" s="41">
        <v>8</v>
      </c>
      <c r="I107" s="41">
        <v>65</v>
      </c>
      <c r="J107" s="41">
        <v>9</v>
      </c>
      <c r="K107" s="41">
        <v>10</v>
      </c>
      <c r="L107" s="41">
        <v>29</v>
      </c>
      <c r="M107" s="52">
        <v>343</v>
      </c>
      <c r="N107">
        <f>G107*82/F107</f>
        <v>26.451612903225808</v>
      </c>
      <c r="O107">
        <f>H107*82/F107</f>
        <v>21.161290322580644</v>
      </c>
      <c r="P107">
        <f>I107*82/F107</f>
        <v>171.93548387096774</v>
      </c>
      <c r="Q107">
        <f>J107*82/F107</f>
        <v>23.806451612903224</v>
      </c>
      <c r="R107">
        <f>K107*82/F107</f>
        <v>26.451612903225808</v>
      </c>
      <c r="S107">
        <f>L107*82/F107</f>
        <v>76.709677419354833</v>
      </c>
      <c r="U107" s="10">
        <f>SUM(V107:X107)</f>
        <v>8.0670073138118266</v>
      </c>
      <c r="V107">
        <f>N107/MAX(N:N)*OFF_C</f>
        <v>3.3129032258064521</v>
      </c>
      <c r="W107">
        <f>O107/MAX(O:O)*PUN_C</f>
        <v>0.1265022137887413</v>
      </c>
      <c r="X107">
        <f>SUM(Z107:AC107)</f>
        <v>4.6276018742166327</v>
      </c>
      <c r="Y107">
        <f>X107/DEF_C*10</f>
        <v>7.7126697903610539</v>
      </c>
      <c r="Z107">
        <f>(0.7*(HIT_F*DEF_C))+(P107/(MAX(P:P))*(0.3*(HIT_F*DEF_C)))</f>
        <v>1.2339408408058692</v>
      </c>
      <c r="AA107">
        <f>(0.7*(BkS_F*DEF_C))+(Q107/(MAX(Q:Q))*(0.3*(BkS_F*DEF_C)))</f>
        <v>0.69305049088359039</v>
      </c>
      <c r="AB107">
        <f>(0.7*(TkA_F*DEF_C))+(R107/(MAX(R:R))*(0.3*(TkA_F*DEF_C)))</f>
        <v>1.5637279102384292</v>
      </c>
      <c r="AC107">
        <f>(0.7*(SH_F*DEF_C))+(S107/(MAX(S:S))*(0.3*(SH_F*DEF_C)))</f>
        <v>1.1368826322887438</v>
      </c>
    </row>
    <row r="108" spans="1:29" x14ac:dyDescent="0.25">
      <c r="A108" s="9">
        <v>106</v>
      </c>
      <c r="B108" s="68" t="s">
        <v>551</v>
      </c>
      <c r="C108" s="42" t="s">
        <v>451</v>
      </c>
      <c r="D108" s="42" t="s">
        <v>273</v>
      </c>
      <c r="E108" s="42" t="s">
        <v>1</v>
      </c>
      <c r="F108" s="43">
        <v>76</v>
      </c>
      <c r="G108" s="43">
        <v>24</v>
      </c>
      <c r="H108" s="43">
        <v>32</v>
      </c>
      <c r="I108" s="43">
        <v>44</v>
      </c>
      <c r="J108" s="43">
        <v>23</v>
      </c>
      <c r="K108" s="43">
        <v>37</v>
      </c>
      <c r="L108" s="43">
        <v>34</v>
      </c>
      <c r="M108" s="53">
        <v>1066</v>
      </c>
      <c r="N108">
        <f>G108*82/F108</f>
        <v>25.894736842105264</v>
      </c>
      <c r="O108">
        <f>H108*82/F108</f>
        <v>34.526315789473685</v>
      </c>
      <c r="P108">
        <f>I108*82/F108</f>
        <v>47.473684210526315</v>
      </c>
      <c r="Q108">
        <f>J108*82/F108</f>
        <v>24.815789473684209</v>
      </c>
      <c r="R108">
        <f>K108*82/F108</f>
        <v>39.921052631578945</v>
      </c>
      <c r="S108">
        <f>L108*82/F108</f>
        <v>36.684210526315788</v>
      </c>
      <c r="U108" s="10">
        <f>SUM(V108:X108)</f>
        <v>8.035675820862032</v>
      </c>
      <c r="V108">
        <f>N108/MAX(N:N)*OFF_C</f>
        <v>3.243157894736842</v>
      </c>
      <c r="W108">
        <f>O108/MAX(O:O)*PUN_C</f>
        <v>0.20639834881320951</v>
      </c>
      <c r="X108">
        <f>SUM(Z108:AC108)</f>
        <v>4.5861195773119814</v>
      </c>
      <c r="Y108">
        <f>X108/DEF_C*10</f>
        <v>7.6435326288533023</v>
      </c>
      <c r="Z108">
        <f>(0.7*(HIT_F*DEF_C))+(P108/(MAX(P:P))*(0.3*(HIT_F*DEF_C)))</f>
        <v>1.1007885236557096</v>
      </c>
      <c r="AA108">
        <f>(0.7*(BkS_F*DEF_C))+(Q108/(MAX(Q:Q))*(0.3*(BkS_F*DEF_C)))</f>
        <v>0.69572368421052622</v>
      </c>
      <c r="AB108">
        <f>(0.7*(TkA_F*DEF_C))+(R108/(MAX(R:R))*(0.3*(TkA_F*DEF_C)))</f>
        <v>1.654228832951945</v>
      </c>
      <c r="AC108">
        <f>(0.7*(SH_F*DEF_C))+(S108/(MAX(S:S))*(0.3*(SH_F*DEF_C)))</f>
        <v>1.1353785364938003</v>
      </c>
    </row>
    <row r="109" spans="1:29" x14ac:dyDescent="0.25">
      <c r="A109" s="9">
        <v>107</v>
      </c>
      <c r="B109" s="68" t="s">
        <v>625</v>
      </c>
      <c r="C109" s="42" t="s">
        <v>451</v>
      </c>
      <c r="D109" s="42" t="s">
        <v>273</v>
      </c>
      <c r="E109" s="42" t="s">
        <v>1</v>
      </c>
      <c r="F109" s="43">
        <v>61</v>
      </c>
      <c r="G109" s="43">
        <v>17</v>
      </c>
      <c r="H109" s="43">
        <v>20</v>
      </c>
      <c r="I109" s="43">
        <v>50</v>
      </c>
      <c r="J109" s="43">
        <v>26</v>
      </c>
      <c r="K109" s="43">
        <v>33</v>
      </c>
      <c r="L109" s="43">
        <v>6891</v>
      </c>
      <c r="M109" s="53">
        <v>889</v>
      </c>
      <c r="N109">
        <f>G109*82/F109</f>
        <v>22.852459016393443</v>
      </c>
      <c r="O109">
        <f>H109*82/F109</f>
        <v>26.885245901639344</v>
      </c>
      <c r="P109">
        <f>I109*82/F109</f>
        <v>67.213114754098356</v>
      </c>
      <c r="Q109">
        <f>J109*82/F109</f>
        <v>34.950819672131146</v>
      </c>
      <c r="R109">
        <f>K109*82/F109</f>
        <v>44.360655737704917</v>
      </c>
      <c r="S109">
        <f>L109*82/F109</f>
        <v>9263.3114754098369</v>
      </c>
      <c r="U109" s="10">
        <f>SUM(V109:X109)</f>
        <v>8.033482874758656</v>
      </c>
      <c r="V109">
        <f>N109/MAX(N:N)*OFF_C</f>
        <v>2.8621311475409836</v>
      </c>
      <c r="W109">
        <f>O109/MAX(O:O)*PUN_C</f>
        <v>0.16072002571520411</v>
      </c>
      <c r="X109">
        <f>SUM(Z109:AC109)</f>
        <v>5.0106317015024686</v>
      </c>
      <c r="Y109">
        <f>X109/DEF_C*10</f>
        <v>8.3510528358374483</v>
      </c>
      <c r="Z109">
        <f>(0.7*(HIT_F*DEF_C))+(P109/(MAX(P:P))*(0.3*(HIT_F*DEF_C)))</f>
        <v>1.1219062555483219</v>
      </c>
      <c r="AA109">
        <f>(0.7*(BkS_F*DEF_C))+(Q109/(MAX(Q:Q))*(0.3*(BkS_F*DEF_C)))</f>
        <v>0.72256593014967918</v>
      </c>
      <c r="AB109">
        <f>(0.7*(TkA_F*DEF_C))+(R109/(MAX(R:R))*(0.3*(TkA_F*DEF_C)))</f>
        <v>1.6840584461867425</v>
      </c>
      <c r="AC109">
        <f>(0.7*(SH_F*DEF_C))+(S109/(MAX(S:S))*(0.3*(SH_F*DEF_C)))</f>
        <v>1.4821010696177246</v>
      </c>
    </row>
    <row r="110" spans="1:29" x14ac:dyDescent="0.25">
      <c r="A110" s="9">
        <v>108</v>
      </c>
      <c r="B110" s="68" t="s">
        <v>185</v>
      </c>
      <c r="C110" s="42" t="s">
        <v>33</v>
      </c>
      <c r="D110" s="42" t="s">
        <v>273</v>
      </c>
      <c r="E110" s="42" t="s">
        <v>1</v>
      </c>
      <c r="F110" s="43">
        <v>76</v>
      </c>
      <c r="G110" s="43">
        <v>25</v>
      </c>
      <c r="H110" s="43">
        <v>14</v>
      </c>
      <c r="I110" s="43">
        <v>35</v>
      </c>
      <c r="J110" s="43">
        <v>29</v>
      </c>
      <c r="K110" s="43">
        <v>28</v>
      </c>
      <c r="L110" s="43">
        <v>223</v>
      </c>
      <c r="M110" s="53">
        <v>846</v>
      </c>
      <c r="N110">
        <f>G110*82/F110</f>
        <v>26.973684210526315</v>
      </c>
      <c r="O110">
        <f>H110*82/F110</f>
        <v>15.105263157894736</v>
      </c>
      <c r="P110">
        <f>I110*82/F110</f>
        <v>37.763157894736842</v>
      </c>
      <c r="Q110">
        <f>J110*82/F110</f>
        <v>31.289473684210527</v>
      </c>
      <c r="R110">
        <f>K110*82/F110</f>
        <v>30.210526315789473</v>
      </c>
      <c r="S110">
        <f>L110*82/F110</f>
        <v>240.60526315789474</v>
      </c>
      <c r="U110" s="10">
        <f>SUM(V110:X110)</f>
        <v>8.0038832657089145</v>
      </c>
      <c r="V110">
        <f>N110/MAX(N:N)*OFF_C</f>
        <v>3.3782894736842106</v>
      </c>
      <c r="W110">
        <f>O110/MAX(O:O)*PUN_C</f>
        <v>9.0299277605779146E-2</v>
      </c>
      <c r="X110">
        <f>SUM(Z110:AC110)</f>
        <v>4.5352945144189256</v>
      </c>
      <c r="Y110">
        <f>X110/DEF_C*10</f>
        <v>7.5588241906982088</v>
      </c>
      <c r="Z110">
        <f>(0.7*(HIT_F*DEF_C))+(P110/(MAX(P:P))*(0.3*(HIT_F*DEF_C)))</f>
        <v>1.0903999619988598</v>
      </c>
      <c r="AA110">
        <f>(0.7*(BkS_F*DEF_C))+(Q110/(MAX(Q:Q))*(0.3*(BkS_F*DEF_C)))</f>
        <v>0.71286899313501129</v>
      </c>
      <c r="AB110">
        <f>(0.7*(TkA_F*DEF_C))+(R110/(MAX(R:R))*(0.3*(TkA_F*DEF_C)))</f>
        <v>1.5889839816933637</v>
      </c>
      <c r="AC110">
        <f>(0.7*(SH_F*DEF_C))+(S110/(MAX(S:S))*(0.3*(SH_F*DEF_C)))</f>
        <v>1.1430415775916907</v>
      </c>
    </row>
    <row r="111" spans="1:29" x14ac:dyDescent="0.25">
      <c r="A111" s="9">
        <v>109</v>
      </c>
      <c r="B111" s="67" t="s">
        <v>602</v>
      </c>
      <c r="C111" s="40" t="s">
        <v>451</v>
      </c>
      <c r="D111" s="40" t="s">
        <v>273</v>
      </c>
      <c r="E111" s="40" t="s">
        <v>1</v>
      </c>
      <c r="F111" s="41">
        <v>71</v>
      </c>
      <c r="G111" s="41">
        <v>19</v>
      </c>
      <c r="H111" s="41">
        <v>38</v>
      </c>
      <c r="I111" s="41">
        <v>185</v>
      </c>
      <c r="J111" s="41">
        <v>34</v>
      </c>
      <c r="K111" s="41">
        <v>9</v>
      </c>
      <c r="L111" s="41">
        <v>7972</v>
      </c>
      <c r="M111" s="52">
        <v>1093</v>
      </c>
      <c r="N111">
        <f>G111*82/F111</f>
        <v>21.943661971830984</v>
      </c>
      <c r="O111">
        <f>H111*82/F111</f>
        <v>43.887323943661968</v>
      </c>
      <c r="P111">
        <f>I111*82/F111</f>
        <v>213.66197183098592</v>
      </c>
      <c r="Q111">
        <f>J111*82/F111</f>
        <v>39.267605633802816</v>
      </c>
      <c r="R111">
        <f>K111*82/F111</f>
        <v>10.394366197183098</v>
      </c>
      <c r="S111">
        <f>L111*82/F111</f>
        <v>9207.0985915492965</v>
      </c>
      <c r="U111" s="10">
        <f>SUM(V111:X111)</f>
        <v>7.959076204996812</v>
      </c>
      <c r="V111">
        <f>N111/MAX(N:N)*OFF_C</f>
        <v>2.7483098591549293</v>
      </c>
      <c r="W111">
        <f>O111/MAX(O:O)*PUN_C</f>
        <v>0.26235846451256556</v>
      </c>
      <c r="X111">
        <f>SUM(Z111:AC111)</f>
        <v>4.9484078813293175</v>
      </c>
      <c r="Y111">
        <f>X111/DEF_C*10</f>
        <v>8.2473464688821956</v>
      </c>
      <c r="Z111">
        <f>(0.7*(HIT_F*DEF_C))+(P111/(MAX(P:P))*(0.3*(HIT_F*DEF_C)))</f>
        <v>1.2785808715106521</v>
      </c>
      <c r="AA111">
        <f>(0.7*(BkS_F*DEF_C))+(Q111/(MAX(Q:Q))*(0.3*(BkS_F*DEF_C)))</f>
        <v>0.73399877526025703</v>
      </c>
      <c r="AB111">
        <f>(0.7*(TkA_F*DEF_C))+(R111/(MAX(R:R))*(0.3*(TkA_F*DEF_C)))</f>
        <v>1.4558395590936926</v>
      </c>
      <c r="AC111">
        <f>(0.7*(SH_F*DEF_C))+(S111/(MAX(S:S))*(0.3*(SH_F*DEF_C)))</f>
        <v>1.479988675464716</v>
      </c>
    </row>
    <row r="112" spans="1:29" x14ac:dyDescent="0.25">
      <c r="A112" s="9">
        <v>110</v>
      </c>
      <c r="B112" s="67" t="s">
        <v>600</v>
      </c>
      <c r="C112" s="40" t="s">
        <v>451</v>
      </c>
      <c r="D112" s="40" t="s">
        <v>273</v>
      </c>
      <c r="E112" s="40" t="s">
        <v>1</v>
      </c>
      <c r="F112" s="41">
        <v>64</v>
      </c>
      <c r="G112" s="41">
        <v>19</v>
      </c>
      <c r="H112" s="41">
        <v>20</v>
      </c>
      <c r="I112" s="41">
        <v>40</v>
      </c>
      <c r="J112" s="41">
        <v>29</v>
      </c>
      <c r="K112" s="41">
        <v>26</v>
      </c>
      <c r="L112" s="41">
        <v>2977</v>
      </c>
      <c r="M112" s="52">
        <v>699</v>
      </c>
      <c r="N112">
        <f>G112*82/F112</f>
        <v>24.34375</v>
      </c>
      <c r="O112">
        <f>H112*82/F112</f>
        <v>25.625</v>
      </c>
      <c r="P112">
        <f>I112*82/F112</f>
        <v>51.25</v>
      </c>
      <c r="Q112">
        <f>J112*82/F112</f>
        <v>37.15625</v>
      </c>
      <c r="R112">
        <f>K112*82/F112</f>
        <v>33.3125</v>
      </c>
      <c r="S112">
        <f>L112*82/F112</f>
        <v>3814.28125</v>
      </c>
      <c r="U112" s="10">
        <f>SUM(V112:X112)</f>
        <v>7.922488913057304</v>
      </c>
      <c r="V112">
        <f>N112/MAX(N:N)*OFF_C</f>
        <v>3.0489062499999999</v>
      </c>
      <c r="W112">
        <f>O112/MAX(O:O)*PUN_C</f>
        <v>0.15318627450980393</v>
      </c>
      <c r="X112">
        <f>SUM(Z112:AC112)</f>
        <v>4.7203963885475</v>
      </c>
      <c r="Y112">
        <f>X112/DEF_C*10</f>
        <v>7.8673273142458333</v>
      </c>
      <c r="Z112">
        <f>(0.7*(HIT_F*DEF_C))+(P112/(MAX(P:P))*(0.3*(HIT_F*DEF_C)))</f>
        <v>1.1048285198555954</v>
      </c>
      <c r="AA112">
        <f>(0.7*(BkS_F*DEF_C))+(Q112/(MAX(Q:Q))*(0.3*(BkS_F*DEF_C)))</f>
        <v>0.72840692934782592</v>
      </c>
      <c r="AB112">
        <f>(0.7*(TkA_F*DEF_C))+(R112/(MAX(R:R))*(0.3*(TkA_F*DEF_C)))</f>
        <v>1.6098260869565215</v>
      </c>
      <c r="AC112">
        <f>(0.7*(SH_F*DEF_C))+(S112/(MAX(S:S))*(0.3*(SH_F*DEF_C)))</f>
        <v>1.277334852387557</v>
      </c>
    </row>
    <row r="113" spans="1:29" x14ac:dyDescent="0.25">
      <c r="A113" s="9">
        <v>111</v>
      </c>
      <c r="B113" s="67" t="s">
        <v>71</v>
      </c>
      <c r="C113" s="40" t="s">
        <v>37</v>
      </c>
      <c r="D113" s="40" t="s">
        <v>273</v>
      </c>
      <c r="E113" s="40" t="s">
        <v>1</v>
      </c>
      <c r="F113" s="41">
        <v>79</v>
      </c>
      <c r="G113" s="41">
        <v>20</v>
      </c>
      <c r="H113" s="41">
        <v>91</v>
      </c>
      <c r="I113" s="41">
        <v>259</v>
      </c>
      <c r="J113" s="41">
        <v>22</v>
      </c>
      <c r="K113" s="41">
        <v>27</v>
      </c>
      <c r="L113" s="41">
        <v>0</v>
      </c>
      <c r="M113" s="52">
        <v>1046</v>
      </c>
      <c r="N113">
        <f>G113*82/F113</f>
        <v>20.759493670886076</v>
      </c>
      <c r="O113">
        <f>H113*82/F113</f>
        <v>94.455696202531641</v>
      </c>
      <c r="P113">
        <f>I113*82/F113</f>
        <v>268.8354430379747</v>
      </c>
      <c r="Q113">
        <f>J113*82/F113</f>
        <v>22.835443037974684</v>
      </c>
      <c r="R113">
        <f>K113*82/F113</f>
        <v>28.025316455696203</v>
      </c>
      <c r="S113">
        <f>L113*82/F113</f>
        <v>0</v>
      </c>
      <c r="U113" s="10">
        <f>SUM(V113:X113)</f>
        <v>7.9010434675864154</v>
      </c>
      <c r="V113">
        <f>N113/MAX(N:N)*OFF_C</f>
        <v>2.6</v>
      </c>
      <c r="W113">
        <f>O113/MAX(O:O)*PUN_C</f>
        <v>0.5646562422437329</v>
      </c>
      <c r="X113">
        <f>SUM(Z113:AC113)</f>
        <v>4.736387225342682</v>
      </c>
      <c r="Y113">
        <f>X113/DEF_C*10</f>
        <v>7.89397870890447</v>
      </c>
      <c r="Z113">
        <f>(0.7*(HIT_F*DEF_C))+(P113/(MAX(P:P))*(0.3*(HIT_F*DEF_C)))</f>
        <v>1.3376068180779599</v>
      </c>
      <c r="AA113">
        <f>(0.7*(BkS_F*DEF_C))+(Q113/(MAX(Q:Q))*(0.3*(BkS_F*DEF_C)))</f>
        <v>0.6904788112272976</v>
      </c>
      <c r="AB113">
        <f>(0.7*(TkA_F*DEF_C))+(R113/(MAX(R:R))*(0.3*(TkA_F*DEF_C)))</f>
        <v>1.5743015960374243</v>
      </c>
      <c r="AC113">
        <f>(0.7*(SH_F*DEF_C))+(S113/(MAX(S:S))*(0.3*(SH_F*DEF_C)))</f>
        <v>1.1339999999999999</v>
      </c>
    </row>
    <row r="114" spans="1:29" x14ac:dyDescent="0.25">
      <c r="A114" s="9">
        <v>112</v>
      </c>
      <c r="B114" s="67" t="s">
        <v>786</v>
      </c>
      <c r="C114" s="40" t="s">
        <v>451</v>
      </c>
      <c r="D114" s="40" t="s">
        <v>273</v>
      </c>
      <c r="E114" s="40" t="s">
        <v>1</v>
      </c>
      <c r="F114" s="41">
        <v>20</v>
      </c>
      <c r="G114" s="41">
        <v>6</v>
      </c>
      <c r="H114" s="41">
        <v>6</v>
      </c>
      <c r="I114" s="41">
        <v>5</v>
      </c>
      <c r="J114" s="41">
        <v>7</v>
      </c>
      <c r="K114" s="41">
        <v>13</v>
      </c>
      <c r="L114" s="41">
        <v>4</v>
      </c>
      <c r="M114" s="52">
        <v>252</v>
      </c>
      <c r="N114">
        <f>G114*82/F114</f>
        <v>24.6</v>
      </c>
      <c r="O114">
        <f>H114*82/F114</f>
        <v>24.6</v>
      </c>
      <c r="P114">
        <f>I114*82/F114</f>
        <v>20.5</v>
      </c>
      <c r="Q114">
        <f>J114*82/F114</f>
        <v>28.7</v>
      </c>
      <c r="R114">
        <f>K114*82/F114</f>
        <v>53.3</v>
      </c>
      <c r="S114">
        <f>L114*82/F114</f>
        <v>16.399999999999999</v>
      </c>
      <c r="U114" s="10">
        <f>SUM(V114:X114)</f>
        <v>7.8847391270704126</v>
      </c>
      <c r="V114">
        <f>N114/MAX(N:N)*OFF_C</f>
        <v>3.0810000000000004</v>
      </c>
      <c r="W114">
        <f>O114/MAX(O:O)*PUN_C</f>
        <v>0.14705882352941177</v>
      </c>
      <c r="X114">
        <f>SUM(Z114:AC114)</f>
        <v>4.6566803035410009</v>
      </c>
      <c r="Y114">
        <f>X114/DEF_C*10</f>
        <v>7.7611338392350016</v>
      </c>
      <c r="Z114">
        <f>(0.7*(HIT_F*DEF_C))+(P114/(MAX(P:P))*(0.3*(HIT_F*DEF_C)))</f>
        <v>1.0719314079422382</v>
      </c>
      <c r="AA114">
        <f>(0.7*(BkS_F*DEF_C))+(Q114/(MAX(Q:Q))*(0.3*(BkS_F*DEF_C)))</f>
        <v>0.7060108695652173</v>
      </c>
      <c r="AB114">
        <f>(0.7*(TkA_F*DEF_C))+(R114/(MAX(R:R))*(0.3*(TkA_F*DEF_C)))</f>
        <v>1.7441217391304347</v>
      </c>
      <c r="AC114">
        <f>(0.7*(SH_F*DEF_C))+(S114/(MAX(S:S))*(0.3*(SH_F*DEF_C)))</f>
        <v>1.1346162869031107</v>
      </c>
    </row>
    <row r="115" spans="1:29" x14ac:dyDescent="0.25">
      <c r="A115" s="9">
        <v>113</v>
      </c>
      <c r="B115" s="68" t="s">
        <v>612</v>
      </c>
      <c r="C115" s="42" t="s">
        <v>451</v>
      </c>
      <c r="D115" s="42" t="s">
        <v>273</v>
      </c>
      <c r="E115" s="42" t="s">
        <v>1</v>
      </c>
      <c r="F115" s="43">
        <v>77</v>
      </c>
      <c r="G115" s="43">
        <v>18</v>
      </c>
      <c r="H115" s="43">
        <v>42</v>
      </c>
      <c r="I115" s="43">
        <v>208</v>
      </c>
      <c r="J115" s="43">
        <v>40</v>
      </c>
      <c r="K115" s="43">
        <v>39</v>
      </c>
      <c r="L115" s="43">
        <v>9597</v>
      </c>
      <c r="M115" s="53">
        <v>1211</v>
      </c>
      <c r="N115">
        <f>G115*82/F115</f>
        <v>19.168831168831169</v>
      </c>
      <c r="O115">
        <f>H115*82/F115</f>
        <v>44.727272727272727</v>
      </c>
      <c r="P115">
        <f>I115*82/F115</f>
        <v>221.50649350649351</v>
      </c>
      <c r="Q115">
        <f>J115*82/F115</f>
        <v>42.597402597402599</v>
      </c>
      <c r="R115">
        <f>K115*82/F115</f>
        <v>41.532467532467535</v>
      </c>
      <c r="S115">
        <f>L115*82/F115</f>
        <v>10220.181818181818</v>
      </c>
      <c r="U115" s="10">
        <f>SUM(V115:X115)</f>
        <v>7.8810643456804534</v>
      </c>
      <c r="V115">
        <f>N115/MAX(N:N)*OFF_C</f>
        <v>2.4007792207792211</v>
      </c>
      <c r="W115">
        <f>O115/MAX(O:O)*PUN_C</f>
        <v>0.26737967914438504</v>
      </c>
      <c r="X115">
        <f>SUM(Z115:AC115)</f>
        <v>5.2129054457568467</v>
      </c>
      <c r="Y115">
        <f>X115/DEF_C*10</f>
        <v>8.6881757429280775</v>
      </c>
      <c r="Z115">
        <f>(0.7*(HIT_F*DEF_C))+(P115/(MAX(P:P))*(0.3*(HIT_F*DEF_C)))</f>
        <v>1.2869731351680809</v>
      </c>
      <c r="AA115">
        <f>(0.7*(BkS_F*DEF_C))+(Q115/(MAX(Q:Q))*(0.3*(BkS_F*DEF_C)))</f>
        <v>0.74281761716544314</v>
      </c>
      <c r="AB115">
        <f>(0.7*(TkA_F*DEF_C))+(R115/(MAX(R:R))*(0.3*(TkA_F*DEF_C)))</f>
        <v>1.6650559006211179</v>
      </c>
      <c r="AC115">
        <f>(0.7*(SH_F*DEF_C))+(S115/(MAX(S:S))*(0.3*(SH_F*DEF_C)))</f>
        <v>1.5180587928022047</v>
      </c>
    </row>
    <row r="116" spans="1:29" x14ac:dyDescent="0.25">
      <c r="A116" s="9">
        <v>114</v>
      </c>
      <c r="B116" s="67" t="s">
        <v>752</v>
      </c>
      <c r="C116" s="40" t="s">
        <v>451</v>
      </c>
      <c r="D116" s="40" t="s">
        <v>273</v>
      </c>
      <c r="E116" s="40" t="s">
        <v>1</v>
      </c>
      <c r="F116" s="41">
        <v>25</v>
      </c>
      <c r="G116" s="41">
        <v>8</v>
      </c>
      <c r="H116" s="41">
        <v>2</v>
      </c>
      <c r="I116" s="41">
        <v>15</v>
      </c>
      <c r="J116" s="41">
        <v>7</v>
      </c>
      <c r="K116" s="41">
        <v>8</v>
      </c>
      <c r="L116" s="41">
        <v>46</v>
      </c>
      <c r="M116" s="52">
        <v>227</v>
      </c>
      <c r="N116">
        <f>G116*82/F116</f>
        <v>26.24</v>
      </c>
      <c r="O116">
        <f>H116*82/F116</f>
        <v>6.56</v>
      </c>
      <c r="P116">
        <f>I116*82/F116</f>
        <v>49.2</v>
      </c>
      <c r="Q116">
        <f>J116*82/F116</f>
        <v>22.96</v>
      </c>
      <c r="R116">
        <f>K116*82/F116</f>
        <v>26.24</v>
      </c>
      <c r="S116">
        <f>L116*82/F116</f>
        <v>150.88</v>
      </c>
      <c r="U116" s="10">
        <f>SUM(V116:X116)</f>
        <v>7.821035687453195</v>
      </c>
      <c r="V116">
        <f>N116/MAX(N:N)*OFF_C</f>
        <v>3.2863999999999995</v>
      </c>
      <c r="W116">
        <f>O116/MAX(O:O)*PUN_C</f>
        <v>3.9215686274509803E-2</v>
      </c>
      <c r="X116">
        <f>SUM(Z116:AC116)</f>
        <v>4.4954200011786858</v>
      </c>
      <c r="Y116">
        <f>X116/DEF_C*10</f>
        <v>7.492366668631143</v>
      </c>
      <c r="Z116">
        <f>(0.7*(HIT_F*DEF_C))+(P116/(MAX(P:P))*(0.3*(HIT_F*DEF_C)))</f>
        <v>1.1026353790613717</v>
      </c>
      <c r="AA116">
        <f>(0.7*(BkS_F*DEF_C))+(Q116/(MAX(Q:Q))*(0.3*(BkS_F*DEF_C)))</f>
        <v>0.69080869565217384</v>
      </c>
      <c r="AB116">
        <f>(0.7*(TkA_F*DEF_C))+(R116/(MAX(R:R))*(0.3*(TkA_F*DEF_C)))</f>
        <v>1.5623060869565215</v>
      </c>
      <c r="AC116">
        <f>(0.7*(SH_F*DEF_C))+(S116/(MAX(S:S))*(0.3*(SH_F*DEF_C)))</f>
        <v>1.1396698395086189</v>
      </c>
    </row>
    <row r="117" spans="1:29" x14ac:dyDescent="0.25">
      <c r="A117" s="9">
        <v>115</v>
      </c>
      <c r="B117" s="67" t="s">
        <v>301</v>
      </c>
      <c r="C117" s="40" t="s">
        <v>37</v>
      </c>
      <c r="D117" s="40" t="s">
        <v>273</v>
      </c>
      <c r="E117" s="40" t="s">
        <v>1</v>
      </c>
      <c r="F117" s="41">
        <v>68</v>
      </c>
      <c r="G117" s="41">
        <v>21</v>
      </c>
      <c r="H117" s="41">
        <v>28</v>
      </c>
      <c r="I117" s="41">
        <v>51</v>
      </c>
      <c r="J117" s="41">
        <v>22</v>
      </c>
      <c r="K117" s="41">
        <v>11</v>
      </c>
      <c r="L117" s="41">
        <v>422</v>
      </c>
      <c r="M117" s="52">
        <v>789</v>
      </c>
      <c r="N117">
        <f>G117*82/F117</f>
        <v>25.323529411764707</v>
      </c>
      <c r="O117">
        <f>H117*82/F117</f>
        <v>33.764705882352942</v>
      </c>
      <c r="P117">
        <f>I117*82/F117</f>
        <v>61.5</v>
      </c>
      <c r="Q117">
        <f>J117*82/F117</f>
        <v>26.529411764705884</v>
      </c>
      <c r="R117">
        <f>K117*82/F117</f>
        <v>13.264705882352942</v>
      </c>
      <c r="S117">
        <f>L117*82/F117</f>
        <v>508.88235294117646</v>
      </c>
      <c r="U117" s="10">
        <f>SUM(V117:X117)</f>
        <v>7.8177678030580244</v>
      </c>
      <c r="V117">
        <f>N117/MAX(N:N)*OFF_C</f>
        <v>3.1716176470588238</v>
      </c>
      <c r="W117">
        <f>O117/MAX(O:O)*PUN_C</f>
        <v>0.20184544405997693</v>
      </c>
      <c r="X117">
        <f>SUM(Z117:AC117)</f>
        <v>4.4443047119392238</v>
      </c>
      <c r="Y117">
        <f>X117/DEF_C*10</f>
        <v>7.4071745198987058</v>
      </c>
      <c r="Z117">
        <f>(0.7*(HIT_F*DEF_C))+(P117/(MAX(P:P))*(0.3*(HIT_F*DEF_C)))</f>
        <v>1.1157942238267147</v>
      </c>
      <c r="AA117">
        <f>(0.7*(BkS_F*DEF_C))+(Q117/(MAX(Q:Q))*(0.3*(BkS_F*DEF_C)))</f>
        <v>0.70026214833759581</v>
      </c>
      <c r="AB117">
        <f>(0.7*(TkA_F*DEF_C))+(R117/(MAX(R:R))*(0.3*(TkA_F*DEF_C)))</f>
        <v>1.4751253196930945</v>
      </c>
      <c r="AC117">
        <f>(0.7*(SH_F*DEF_C))+(S117/(MAX(S:S))*(0.3*(SH_F*DEF_C)))</f>
        <v>1.153123020081819</v>
      </c>
    </row>
    <row r="118" spans="1:29" x14ac:dyDescent="0.25">
      <c r="A118" s="9">
        <v>116</v>
      </c>
      <c r="B118" s="68" t="s">
        <v>614</v>
      </c>
      <c r="C118" s="42" t="s">
        <v>451</v>
      </c>
      <c r="D118" s="42" t="s">
        <v>273</v>
      </c>
      <c r="E118" s="42" t="s">
        <v>1</v>
      </c>
      <c r="F118" s="43">
        <v>67</v>
      </c>
      <c r="G118" s="43">
        <v>18</v>
      </c>
      <c r="H118" s="43">
        <v>32</v>
      </c>
      <c r="I118" s="43">
        <v>96</v>
      </c>
      <c r="J118" s="43">
        <v>29</v>
      </c>
      <c r="K118" s="43">
        <v>28</v>
      </c>
      <c r="L118" s="43">
        <v>3720</v>
      </c>
      <c r="M118" s="53">
        <v>765</v>
      </c>
      <c r="N118">
        <f>G118*82/F118</f>
        <v>22.029850746268657</v>
      </c>
      <c r="O118">
        <f>H118*82/F118</f>
        <v>39.164179104477611</v>
      </c>
      <c r="P118">
        <f>I118*82/F118</f>
        <v>117.49253731343283</v>
      </c>
      <c r="Q118">
        <f>J118*82/F118</f>
        <v>35.492537313432834</v>
      </c>
      <c r="R118">
        <f>K118*82/F118</f>
        <v>34.268656716417908</v>
      </c>
      <c r="S118">
        <f>L118*82/F118</f>
        <v>4552.8358208955224</v>
      </c>
      <c r="U118" s="10">
        <f>SUM(V118:X118)</f>
        <v>7.8142641439468665</v>
      </c>
      <c r="V118">
        <f>N118/MAX(N:N)*OFF_C</f>
        <v>2.7591044776119404</v>
      </c>
      <c r="W118">
        <f>O118/MAX(O:O)*PUN_C</f>
        <v>0.23412350014632718</v>
      </c>
      <c r="X118">
        <f>SUM(Z118:AC118)</f>
        <v>4.8210361661885983</v>
      </c>
      <c r="Y118">
        <f>X118/DEF_C*10</f>
        <v>8.0350602769809978</v>
      </c>
      <c r="Z118">
        <f>(0.7*(HIT_F*DEF_C))+(P118/(MAX(P:P))*(0.3*(HIT_F*DEF_C)))</f>
        <v>1.1756964276092461</v>
      </c>
      <c r="AA118">
        <f>(0.7*(BkS_F*DEF_C))+(Q118/(MAX(Q:Q))*(0.3*(BkS_F*DEF_C)))</f>
        <v>0.72400064892926652</v>
      </c>
      <c r="AB118">
        <f>(0.7*(TkA_F*DEF_C))+(R118/(MAX(R:R))*(0.3*(TkA_F*DEF_C)))</f>
        <v>1.6162504866969498</v>
      </c>
      <c r="AC118">
        <f>(0.7*(SH_F*DEF_C))+(S118/(MAX(S:S))*(0.3*(SH_F*DEF_C)))</f>
        <v>1.3050886029531359</v>
      </c>
    </row>
    <row r="119" spans="1:29" x14ac:dyDescent="0.25">
      <c r="A119" s="9">
        <v>117</v>
      </c>
      <c r="B119" s="67" t="s">
        <v>601</v>
      </c>
      <c r="C119" s="40" t="s">
        <v>451</v>
      </c>
      <c r="D119" s="40" t="s">
        <v>273</v>
      </c>
      <c r="E119" s="40" t="s">
        <v>1</v>
      </c>
      <c r="F119" s="41">
        <v>82</v>
      </c>
      <c r="G119" s="41">
        <v>19</v>
      </c>
      <c r="H119" s="41">
        <v>55</v>
      </c>
      <c r="I119" s="41">
        <v>206</v>
      </c>
      <c r="J119" s="41">
        <v>43</v>
      </c>
      <c r="K119" s="41">
        <v>31</v>
      </c>
      <c r="L119" s="41">
        <v>8859</v>
      </c>
      <c r="M119" s="52">
        <v>982</v>
      </c>
      <c r="N119">
        <f>G119*82/F119</f>
        <v>19</v>
      </c>
      <c r="O119">
        <f>H119*82/F119</f>
        <v>55</v>
      </c>
      <c r="P119">
        <f>I119*82/F119</f>
        <v>206</v>
      </c>
      <c r="Q119">
        <f>J119*82/F119</f>
        <v>43</v>
      </c>
      <c r="R119">
        <f>K119*82/F119</f>
        <v>31</v>
      </c>
      <c r="S119">
        <f>L119*82/F119</f>
        <v>8859</v>
      </c>
      <c r="U119" s="10">
        <f>SUM(V119:X119)</f>
        <v>7.7838880886122368</v>
      </c>
      <c r="V119">
        <f>N119/MAX(N:N)*OFF_C</f>
        <v>2.3796341463414632</v>
      </c>
      <c r="W119">
        <f>O119/MAX(O:O)*PUN_C</f>
        <v>0.32879005260640842</v>
      </c>
      <c r="X119">
        <f>SUM(Z119:AC119)</f>
        <v>5.0754638896643653</v>
      </c>
      <c r="Y119">
        <f>X119/DEF_C*10</f>
        <v>8.4591064827739419</v>
      </c>
      <c r="Z119">
        <f>(0.7*(HIT_F*DEF_C))+(P119/(MAX(P:P))*(0.3*(HIT_F*DEF_C)))</f>
        <v>1.2703839042000526</v>
      </c>
      <c r="AA119">
        <f>(0.7*(BkS_F*DEF_C))+(Q119/(MAX(Q:Q))*(0.3*(BkS_F*DEF_C)))</f>
        <v>0.74388388123011651</v>
      </c>
      <c r="AB119">
        <f>(0.7*(TkA_F*DEF_C))+(R119/(MAX(R:R))*(0.3*(TkA_F*DEF_C)))</f>
        <v>1.5942884411452809</v>
      </c>
      <c r="AC119">
        <f>(0.7*(SH_F*DEF_C))+(S119/(MAX(S:S))*(0.3*(SH_F*DEF_C)))</f>
        <v>1.4669076630889153</v>
      </c>
    </row>
    <row r="120" spans="1:29" x14ac:dyDescent="0.25">
      <c r="A120" s="9">
        <v>118</v>
      </c>
      <c r="B120" s="67" t="s">
        <v>667</v>
      </c>
      <c r="C120" s="40" t="s">
        <v>451</v>
      </c>
      <c r="D120" s="40" t="s">
        <v>273</v>
      </c>
      <c r="E120" s="40" t="s">
        <v>1</v>
      </c>
      <c r="F120" s="41">
        <v>44</v>
      </c>
      <c r="G120" s="41">
        <v>13</v>
      </c>
      <c r="H120" s="41">
        <v>12</v>
      </c>
      <c r="I120" s="41">
        <v>43</v>
      </c>
      <c r="J120" s="41">
        <v>17</v>
      </c>
      <c r="K120" s="41">
        <v>16</v>
      </c>
      <c r="L120" s="41">
        <v>154</v>
      </c>
      <c r="M120" s="52">
        <v>464</v>
      </c>
      <c r="N120">
        <f>G120*82/F120</f>
        <v>24.227272727272727</v>
      </c>
      <c r="O120">
        <f>H120*82/F120</f>
        <v>22.363636363636363</v>
      </c>
      <c r="P120">
        <f>I120*82/F120</f>
        <v>80.13636363636364</v>
      </c>
      <c r="Q120">
        <f>J120*82/F120</f>
        <v>31.681818181818183</v>
      </c>
      <c r="R120">
        <f>K120*82/F120</f>
        <v>29.818181818181817</v>
      </c>
      <c r="S120">
        <f>L120*82/F120</f>
        <v>287</v>
      </c>
      <c r="U120" s="10">
        <f>SUM(V120:X120)</f>
        <v>7.7487808384591341</v>
      </c>
      <c r="V120">
        <f>N120/MAX(N:N)*OFF_C</f>
        <v>3.0343181818181817</v>
      </c>
      <c r="W120">
        <f>O120/MAX(O:O)*PUN_C</f>
        <v>0.13368983957219252</v>
      </c>
      <c r="X120">
        <f>SUM(Z120:AC120)</f>
        <v>4.5807728170687598</v>
      </c>
      <c r="Y120">
        <f>X120/DEF_C*10</f>
        <v>7.6346213617812664</v>
      </c>
      <c r="Z120">
        <f>(0.7*(HIT_F*DEF_C))+(P120/(MAX(P:P))*(0.3*(HIT_F*DEF_C)))</f>
        <v>1.1357318674105676</v>
      </c>
      <c r="AA120">
        <f>(0.7*(BkS_F*DEF_C))+(Q120/(MAX(Q:Q))*(0.3*(BkS_F*DEF_C)))</f>
        <v>0.71390810276679828</v>
      </c>
      <c r="AB120">
        <f>(0.7*(TkA_F*DEF_C))+(R120/(MAX(R:R))*(0.3*(TkA_F*DEF_C)))</f>
        <v>1.5863478260869563</v>
      </c>
      <c r="AC120">
        <f>(0.7*(SH_F*DEF_C))+(S120/(MAX(S:S))*(0.3*(SH_F*DEF_C)))</f>
        <v>1.1447850208044381</v>
      </c>
    </row>
    <row r="121" spans="1:29" x14ac:dyDescent="0.25">
      <c r="A121" s="9">
        <v>119</v>
      </c>
      <c r="B121" s="67" t="s">
        <v>377</v>
      </c>
      <c r="C121" s="40" t="s">
        <v>41</v>
      </c>
      <c r="D121" s="40" t="s">
        <v>273</v>
      </c>
      <c r="E121" s="40" t="s">
        <v>1</v>
      </c>
      <c r="F121" s="41">
        <v>62</v>
      </c>
      <c r="G121" s="41">
        <v>18</v>
      </c>
      <c r="H121" s="41">
        <v>29</v>
      </c>
      <c r="I121" s="41">
        <v>84</v>
      </c>
      <c r="J121" s="41">
        <v>28</v>
      </c>
      <c r="K121" s="41">
        <v>12</v>
      </c>
      <c r="L121" s="41">
        <v>23</v>
      </c>
      <c r="M121" s="52">
        <v>749</v>
      </c>
      <c r="N121">
        <f>G121*82/F121</f>
        <v>23.806451612903224</v>
      </c>
      <c r="O121">
        <f>H121*82/F121</f>
        <v>38.354838709677416</v>
      </c>
      <c r="P121">
        <f>I121*82/F121</f>
        <v>111.09677419354838</v>
      </c>
      <c r="Q121">
        <f>J121*82/F121</f>
        <v>37.032258064516128</v>
      </c>
      <c r="R121">
        <f>K121*82/F121</f>
        <v>15.870967741935484</v>
      </c>
      <c r="S121">
        <f>L121*82/F121</f>
        <v>30.419354838709676</v>
      </c>
      <c r="U121" s="10">
        <f>SUM(V121:X121)</f>
        <v>7.7356106477910735</v>
      </c>
      <c r="V121">
        <f>N121/MAX(N:N)*OFF_C</f>
        <v>2.9816129032258063</v>
      </c>
      <c r="W121">
        <f>O121/MAX(O:O)*PUN_C</f>
        <v>0.22928526249209361</v>
      </c>
      <c r="X121">
        <f>SUM(Z121:AC121)</f>
        <v>4.5247124820731734</v>
      </c>
      <c r="Y121">
        <f>X121/DEF_C*10</f>
        <v>7.5411874701219563</v>
      </c>
      <c r="Z121">
        <f>(0.7*(HIT_F*DEF_C))+(P121/(MAX(P:P))*(0.3*(HIT_F*DEF_C)))</f>
        <v>1.1688540817514845</v>
      </c>
      <c r="AA121">
        <f>(0.7*(BkS_F*DEF_C))+(Q121/(MAX(Q:Q))*(0.3*(BkS_F*DEF_C)))</f>
        <v>0.72807854137447392</v>
      </c>
      <c r="AB121">
        <f>(0.7*(TkA_F*DEF_C))+(R121/(MAX(R:R))*(0.3*(TkA_F*DEF_C)))</f>
        <v>1.4926367461430574</v>
      </c>
      <c r="AC121">
        <f>(0.7*(SH_F*DEF_C))+(S121/(MAX(S:S))*(0.3*(SH_F*DEF_C)))</f>
        <v>1.1351431128041569</v>
      </c>
    </row>
    <row r="122" spans="1:29" x14ac:dyDescent="0.25">
      <c r="A122" s="9">
        <v>120</v>
      </c>
      <c r="B122" s="68" t="s">
        <v>623</v>
      </c>
      <c r="C122" s="42" t="s">
        <v>451</v>
      </c>
      <c r="D122" s="42" t="s">
        <v>273</v>
      </c>
      <c r="E122" s="42" t="s">
        <v>1</v>
      </c>
      <c r="F122" s="43">
        <v>68</v>
      </c>
      <c r="G122" s="43">
        <v>17</v>
      </c>
      <c r="H122" s="43">
        <v>18</v>
      </c>
      <c r="I122" s="43">
        <v>75</v>
      </c>
      <c r="J122" s="43">
        <v>23</v>
      </c>
      <c r="K122" s="43">
        <v>32</v>
      </c>
      <c r="L122" s="43">
        <v>6968</v>
      </c>
      <c r="M122" s="53">
        <v>848</v>
      </c>
      <c r="N122">
        <f>G122*82/F122</f>
        <v>20.5</v>
      </c>
      <c r="O122">
        <f>H122*82/F122</f>
        <v>21.705882352941178</v>
      </c>
      <c r="P122">
        <f>I122*82/F122</f>
        <v>90.441176470588232</v>
      </c>
      <c r="Q122">
        <f>J122*82/F122</f>
        <v>27.735294117647058</v>
      </c>
      <c r="R122">
        <f>K122*82/F122</f>
        <v>38.588235294117645</v>
      </c>
      <c r="S122">
        <f>L122*82/F122</f>
        <v>8402.5882352941171</v>
      </c>
      <c r="U122" s="10">
        <f>SUM(V122:X122)</f>
        <v>7.6424999440362811</v>
      </c>
      <c r="V122">
        <f>N122/MAX(N:N)*OFF_C</f>
        <v>2.5674999999999999</v>
      </c>
      <c r="W122">
        <f>O122/MAX(O:O)*PUN_C</f>
        <v>0.12975778546712805</v>
      </c>
      <c r="X122">
        <f>SUM(Z122:AC122)</f>
        <v>4.9452421585691537</v>
      </c>
      <c r="Y122">
        <f>X122/DEF_C*10</f>
        <v>8.2420702642819226</v>
      </c>
      <c r="Z122">
        <f>(0.7*(HIT_F*DEF_C))+(P122/(MAX(P:P))*(0.3*(HIT_F*DEF_C)))</f>
        <v>1.1467562115098746</v>
      </c>
      <c r="AA122">
        <f>(0.7*(BkS_F*DEF_C))+(Q122/(MAX(Q:Q))*(0.3*(BkS_F*DEF_C)))</f>
        <v>0.7034558823529411</v>
      </c>
      <c r="AB122">
        <f>(0.7*(TkA_F*DEF_C))+(R122/(MAX(R:R))*(0.3*(TkA_F*DEF_C)))</f>
        <v>1.6452736572890023</v>
      </c>
      <c r="AC122">
        <f>(0.7*(SH_F*DEF_C))+(S122/(MAX(S:S))*(0.3*(SH_F*DEF_C)))</f>
        <v>1.4497564074173357</v>
      </c>
    </row>
    <row r="123" spans="1:29" x14ac:dyDescent="0.25">
      <c r="A123" s="9">
        <v>121</v>
      </c>
      <c r="B123" s="68" t="s">
        <v>676</v>
      </c>
      <c r="C123" s="42" t="s">
        <v>451</v>
      </c>
      <c r="D123" s="42" t="s">
        <v>273</v>
      </c>
      <c r="E123" s="42" t="s">
        <v>1</v>
      </c>
      <c r="F123" s="43">
        <v>51</v>
      </c>
      <c r="G123" s="43">
        <v>13</v>
      </c>
      <c r="H123" s="43">
        <v>31</v>
      </c>
      <c r="I123" s="43">
        <v>48</v>
      </c>
      <c r="J123" s="43">
        <v>15</v>
      </c>
      <c r="K123" s="43">
        <v>17</v>
      </c>
      <c r="L123" s="43">
        <v>152</v>
      </c>
      <c r="M123" s="53">
        <v>527</v>
      </c>
      <c r="N123">
        <f>G123*82/F123</f>
        <v>20.901960784313726</v>
      </c>
      <c r="O123">
        <f>H123*82/F123</f>
        <v>49.843137254901961</v>
      </c>
      <c r="P123">
        <f>I123*82/F123</f>
        <v>77.17647058823529</v>
      </c>
      <c r="Q123">
        <f>J123*82/F123</f>
        <v>24.117647058823529</v>
      </c>
      <c r="R123">
        <f>K123*82/F123</f>
        <v>27.333333333333332</v>
      </c>
      <c r="S123">
        <f>L123*82/F123</f>
        <v>244.39215686274511</v>
      </c>
      <c r="U123" s="10">
        <f>SUM(V123:X123)</f>
        <v>7.4550814974090951</v>
      </c>
      <c r="V123">
        <f>N123/MAX(N:N)*OFF_C</f>
        <v>2.6178431372549023</v>
      </c>
      <c r="W123">
        <f>O123/MAX(O:O)*PUN_C</f>
        <v>0.2979623221837755</v>
      </c>
      <c r="X123">
        <f>SUM(Z123:AC123)</f>
        <v>4.5392760379704171</v>
      </c>
      <c r="Y123">
        <f>X123/DEF_C*10</f>
        <v>7.5654600632840285</v>
      </c>
      <c r="Z123">
        <f>(0.7*(HIT_F*DEF_C))+(P123/(MAX(P:P))*(0.3*(HIT_F*DEF_C)))</f>
        <v>1.1325653004884262</v>
      </c>
      <c r="AA123">
        <f>(0.7*(BkS_F*DEF_C))+(Q123/(MAX(Q:Q))*(0.3*(BkS_F*DEF_C)))</f>
        <v>0.69387468030690524</v>
      </c>
      <c r="AB123">
        <f>(0.7*(TkA_F*DEF_C))+(R123/(MAX(R:R))*(0.3*(TkA_F*DEF_C)))</f>
        <v>1.5696521739130433</v>
      </c>
      <c r="AC123">
        <f>(0.7*(SH_F*DEF_C))+(S123/(MAX(S:S))*(0.3*(SH_F*DEF_C)))</f>
        <v>1.1431838832620427</v>
      </c>
    </row>
    <row r="124" spans="1:29" x14ac:dyDescent="0.25">
      <c r="A124" s="9">
        <v>122</v>
      </c>
      <c r="B124" s="68" t="s">
        <v>252</v>
      </c>
      <c r="C124" s="42" t="s">
        <v>35</v>
      </c>
      <c r="D124" s="42" t="s">
        <v>273</v>
      </c>
      <c r="E124" s="42" t="s">
        <v>1</v>
      </c>
      <c r="F124" s="43">
        <v>74</v>
      </c>
      <c r="G124" s="43">
        <v>16</v>
      </c>
      <c r="H124" s="43">
        <v>10</v>
      </c>
      <c r="I124" s="43">
        <v>200</v>
      </c>
      <c r="J124" s="43">
        <v>52</v>
      </c>
      <c r="K124" s="43">
        <v>34</v>
      </c>
      <c r="L124" s="43">
        <v>7587</v>
      </c>
      <c r="M124" s="53">
        <v>945</v>
      </c>
      <c r="N124">
        <f>G124*82/F124</f>
        <v>17.72972972972973</v>
      </c>
      <c r="O124">
        <f>H124*82/F124</f>
        <v>11.081081081081081</v>
      </c>
      <c r="P124">
        <f>I124*82/F124</f>
        <v>221.62162162162161</v>
      </c>
      <c r="Q124">
        <f>J124*82/F124</f>
        <v>57.621621621621621</v>
      </c>
      <c r="R124">
        <f>K124*82/F124</f>
        <v>37.675675675675677</v>
      </c>
      <c r="S124">
        <f>L124*82/F124</f>
        <v>8407.2162162162167</v>
      </c>
      <c r="U124" s="10">
        <f>SUM(V124:X124)</f>
        <v>7.4455607570946256</v>
      </c>
      <c r="V124">
        <f>N124/MAX(N:N)*OFF_C</f>
        <v>2.2205405405405405</v>
      </c>
      <c r="W124">
        <f>O124/MAX(O:O)*PUN_C</f>
        <v>6.6242713301536832E-2</v>
      </c>
      <c r="X124">
        <f>SUM(Z124:AC124)</f>
        <v>5.1587775032525478</v>
      </c>
      <c r="Y124">
        <f>X124/DEF_C*10</f>
        <v>8.597962505420913</v>
      </c>
      <c r="Z124">
        <f>(0.7*(HIT_F*DEF_C))+(P124/(MAX(P:P))*(0.3*(HIT_F*DEF_C)))</f>
        <v>1.2870963020782513</v>
      </c>
      <c r="AA124">
        <f>(0.7*(BkS_F*DEF_C))+(Q124/(MAX(Q:Q))*(0.3*(BkS_F*DEF_C)))</f>
        <v>0.78260869565217384</v>
      </c>
      <c r="AB124">
        <f>(0.7*(TkA_F*DEF_C))+(R124/(MAX(R:R))*(0.3*(TkA_F*DEF_C)))</f>
        <v>1.6391421856639248</v>
      </c>
      <c r="AC124">
        <f>(0.7*(SH_F*DEF_C))+(S124/(MAX(S:S))*(0.3*(SH_F*DEF_C)))</f>
        <v>1.4499303198581976</v>
      </c>
    </row>
    <row r="125" spans="1:29" x14ac:dyDescent="0.25">
      <c r="A125" s="9">
        <v>123</v>
      </c>
      <c r="B125" s="67" t="s">
        <v>598</v>
      </c>
      <c r="C125" s="40" t="s">
        <v>451</v>
      </c>
      <c r="D125" s="40" t="s">
        <v>273</v>
      </c>
      <c r="E125" s="40" t="s">
        <v>1</v>
      </c>
      <c r="F125" s="41">
        <v>80</v>
      </c>
      <c r="G125" s="41">
        <v>19</v>
      </c>
      <c r="H125" s="41">
        <v>6</v>
      </c>
      <c r="I125" s="41">
        <v>65</v>
      </c>
      <c r="J125" s="41">
        <v>67</v>
      </c>
      <c r="K125" s="41">
        <v>18</v>
      </c>
      <c r="L125" s="41">
        <v>9402</v>
      </c>
      <c r="M125" s="52">
        <v>1078</v>
      </c>
      <c r="N125">
        <f>G125*82/F125</f>
        <v>19.475000000000001</v>
      </c>
      <c r="O125">
        <f>H125*82/F125</f>
        <v>6.15</v>
      </c>
      <c r="P125">
        <f>I125*82/F125</f>
        <v>66.625</v>
      </c>
      <c r="Q125">
        <f>J125*82/F125</f>
        <v>68.674999999999997</v>
      </c>
      <c r="R125">
        <f>K125*82/F125</f>
        <v>18.45</v>
      </c>
      <c r="S125">
        <f>L125*82/F125</f>
        <v>9637.0499999999993</v>
      </c>
      <c r="U125" s="10">
        <f>SUM(V125:X125)</f>
        <v>7.4151607427003041</v>
      </c>
      <c r="V125">
        <f>N125/MAX(N:N)*OFF_C</f>
        <v>2.4391250000000002</v>
      </c>
      <c r="W125">
        <f>O125/MAX(O:O)*PUN_C</f>
        <v>3.6764705882352942E-2</v>
      </c>
      <c r="X125">
        <f>SUM(Z125:AC125)</f>
        <v>4.9392710368179511</v>
      </c>
      <c r="Y125">
        <f>X125/DEF_C*10</f>
        <v>8.2321183946965846</v>
      </c>
      <c r="Z125">
        <f>(0.7*(HIT_F*DEF_C))+(P125/(MAX(P:P))*(0.3*(HIT_F*DEF_C)))</f>
        <v>1.1212770758122741</v>
      </c>
      <c r="AA125">
        <f>(0.7*(BkS_F*DEF_C))+(Q125/(MAX(Q:Q))*(0.3*(BkS_F*DEF_C)))</f>
        <v>0.81188315217391294</v>
      </c>
      <c r="AB125">
        <f>(0.7*(TkA_F*DEF_C))+(R125/(MAX(R:R))*(0.3*(TkA_F*DEF_C)))</f>
        <v>1.5099652173913043</v>
      </c>
      <c r="AC125">
        <f>(0.7*(SH_F*DEF_C))+(S125/(MAX(S:S))*(0.3*(SH_F*DEF_C)))</f>
        <v>1.4961455914404596</v>
      </c>
    </row>
    <row r="126" spans="1:29" x14ac:dyDescent="0.25">
      <c r="A126" s="9">
        <v>124</v>
      </c>
      <c r="B126" s="68" t="s">
        <v>285</v>
      </c>
      <c r="C126" s="42" t="s">
        <v>41</v>
      </c>
      <c r="D126" s="42" t="s">
        <v>273</v>
      </c>
      <c r="E126" s="42" t="s">
        <v>1</v>
      </c>
      <c r="F126" s="43">
        <v>64</v>
      </c>
      <c r="G126" s="43">
        <v>17</v>
      </c>
      <c r="H126" s="43">
        <v>14</v>
      </c>
      <c r="I126" s="43">
        <v>29</v>
      </c>
      <c r="J126" s="43">
        <v>32</v>
      </c>
      <c r="K126" s="43">
        <v>22</v>
      </c>
      <c r="L126" s="43">
        <v>426</v>
      </c>
      <c r="M126" s="53">
        <v>708</v>
      </c>
      <c r="N126">
        <f>G126*82/F126</f>
        <v>21.78125</v>
      </c>
      <c r="O126">
        <f>H126*82/F126</f>
        <v>17.9375</v>
      </c>
      <c r="P126">
        <f>I126*82/F126</f>
        <v>37.15625</v>
      </c>
      <c r="Q126">
        <f>J126*82/F126</f>
        <v>41</v>
      </c>
      <c r="R126">
        <f>K126*82/F126</f>
        <v>28.1875</v>
      </c>
      <c r="S126">
        <f>L126*82/F126</f>
        <v>545.8125</v>
      </c>
      <c r="U126" s="10">
        <f>SUM(V126:X126)</f>
        <v>7.3934388784158909</v>
      </c>
      <c r="V126">
        <f>N126/MAX(N:N)*OFF_C</f>
        <v>2.7279687500000001</v>
      </c>
      <c r="W126">
        <f>O126/MAX(O:O)*PUN_C</f>
        <v>0.10723039215686274</v>
      </c>
      <c r="X126">
        <f>SUM(Z126:AC126)</f>
        <v>4.5582397362590275</v>
      </c>
      <c r="Y126">
        <f>X126/DEF_C*10</f>
        <v>7.5970662270983791</v>
      </c>
      <c r="Z126">
        <f>(0.7*(HIT_F*DEF_C))+(P126/(MAX(P:P))*(0.3*(HIT_F*DEF_C)))</f>
        <v>1.0897506768953067</v>
      </c>
      <c r="AA126">
        <f>(0.7*(BkS_F*DEF_C))+(Q126/(MAX(Q:Q))*(0.3*(BkS_F*DEF_C)))</f>
        <v>0.738586956521739</v>
      </c>
      <c r="AB126">
        <f>(0.7*(TkA_F*DEF_C))+(R126/(MAX(R:R))*(0.3*(TkA_F*DEF_C)))</f>
        <v>1.575391304347826</v>
      </c>
      <c r="AC126">
        <f>(0.7*(SH_F*DEF_C))+(S126/(MAX(S:S))*(0.3*(SH_F*DEF_C)))</f>
        <v>1.1545107984941549</v>
      </c>
    </row>
    <row r="127" spans="1:29" x14ac:dyDescent="0.25">
      <c r="A127" s="9">
        <v>125</v>
      </c>
      <c r="B127" s="67" t="s">
        <v>654</v>
      </c>
      <c r="C127" s="40" t="s">
        <v>451</v>
      </c>
      <c r="D127" s="40" t="s">
        <v>273</v>
      </c>
      <c r="E127" s="40" t="s">
        <v>1</v>
      </c>
      <c r="F127" s="41">
        <v>67</v>
      </c>
      <c r="G127" s="41">
        <v>14</v>
      </c>
      <c r="H127" s="41">
        <v>53</v>
      </c>
      <c r="I127" s="41">
        <v>275</v>
      </c>
      <c r="J127" s="41">
        <v>42</v>
      </c>
      <c r="K127" s="41">
        <v>13</v>
      </c>
      <c r="L127" s="41">
        <v>889</v>
      </c>
      <c r="M127" s="52">
        <v>766</v>
      </c>
      <c r="N127">
        <f>G127*82/F127</f>
        <v>17.134328358208954</v>
      </c>
      <c r="O127">
        <f>H127*82/F127</f>
        <v>64.865671641791039</v>
      </c>
      <c r="P127">
        <f>I127*82/F127</f>
        <v>336.56716417910445</v>
      </c>
      <c r="Q127">
        <f>J127*82/F127</f>
        <v>51.402985074626862</v>
      </c>
      <c r="R127">
        <f>K127*82/F127</f>
        <v>15.91044776119403</v>
      </c>
      <c r="S127">
        <f>L127*82/F127</f>
        <v>1088.0298507462687</v>
      </c>
      <c r="U127" s="10">
        <f>SUM(V127:X127)</f>
        <v>7.3777324672848783</v>
      </c>
      <c r="V127">
        <f>N127/MAX(N:N)*OFF_C</f>
        <v>2.1459701492537309</v>
      </c>
      <c r="W127">
        <f>O127/MAX(O:O)*PUN_C</f>
        <v>0.38776704711735438</v>
      </c>
      <c r="X127">
        <f>SUM(Z127:AC127)</f>
        <v>4.8439952709137932</v>
      </c>
      <c r="Y127">
        <f>X127/DEF_C*10</f>
        <v>8.0733254515229884</v>
      </c>
      <c r="Z127">
        <f>(0.7*(HIT_F*DEF_C))+(P127/(MAX(P:P))*(0.3*(HIT_F*DEF_C)))</f>
        <v>1.4100678915889862</v>
      </c>
      <c r="AA127">
        <f>(0.7*(BkS_F*DEF_C))+(Q127/(MAX(Q:Q))*(0.3*(BkS_F*DEF_C)))</f>
        <v>0.76613887086307575</v>
      </c>
      <c r="AB127">
        <f>(0.7*(TkA_F*DEF_C))+(R127/(MAX(R:R))*(0.3*(TkA_F*DEF_C)))</f>
        <v>1.4929020116807268</v>
      </c>
      <c r="AC127">
        <f>(0.7*(SH_F*DEF_C))+(S127/(MAX(S:S))*(0.3*(SH_F*DEF_C)))</f>
        <v>1.1748864967810047</v>
      </c>
    </row>
    <row r="128" spans="1:29" x14ac:dyDescent="0.25">
      <c r="A128" s="9">
        <v>126</v>
      </c>
      <c r="B128" s="68" t="s">
        <v>787</v>
      </c>
      <c r="C128" s="42" t="s">
        <v>451</v>
      </c>
      <c r="D128" s="42" t="s">
        <v>273</v>
      </c>
      <c r="E128" s="42" t="s">
        <v>1</v>
      </c>
      <c r="F128" s="43">
        <v>24</v>
      </c>
      <c r="G128" s="43">
        <v>6</v>
      </c>
      <c r="H128" s="43">
        <v>2</v>
      </c>
      <c r="I128" s="43">
        <v>21</v>
      </c>
      <c r="J128" s="43">
        <v>7</v>
      </c>
      <c r="K128" s="43">
        <v>9</v>
      </c>
      <c r="L128" s="43">
        <v>555</v>
      </c>
      <c r="M128" s="53">
        <v>254</v>
      </c>
      <c r="N128">
        <f>G128*82/F128</f>
        <v>20.5</v>
      </c>
      <c r="O128">
        <f>H128*82/F128</f>
        <v>6.833333333333333</v>
      </c>
      <c r="P128">
        <f>I128*82/F128</f>
        <v>71.75</v>
      </c>
      <c r="Q128">
        <f>J128*82/F128</f>
        <v>23.916666666666668</v>
      </c>
      <c r="R128">
        <f>K128*82/F128</f>
        <v>30.75</v>
      </c>
      <c r="S128">
        <f>L128*82/F128</f>
        <v>1896.25</v>
      </c>
      <c r="U128" s="10">
        <f>SUM(V128:X128)</f>
        <v>7.2263188611291511</v>
      </c>
      <c r="V128">
        <f>N128/MAX(N:N)*OFF_C</f>
        <v>2.5674999999999999</v>
      </c>
      <c r="W128">
        <f>O128/MAX(O:O)*PUN_C</f>
        <v>4.084967320261438E-2</v>
      </c>
      <c r="X128">
        <f>SUM(Z128:AC128)</f>
        <v>4.617969187926537</v>
      </c>
      <c r="Y128">
        <f>X128/DEF_C*10</f>
        <v>7.696615313210895</v>
      </c>
      <c r="Z128">
        <f>(0.7*(HIT_F*DEF_C))+(P128/(MAX(P:P))*(0.3*(HIT_F*DEF_C)))</f>
        <v>1.1267599277978337</v>
      </c>
      <c r="AA128">
        <f>(0.7*(BkS_F*DEF_C))+(Q128/(MAX(Q:Q))*(0.3*(BkS_F*DEF_C)))</f>
        <v>0.69334239130434772</v>
      </c>
      <c r="AB128">
        <f>(0.7*(TkA_F*DEF_C))+(R128/(MAX(R:R))*(0.3*(TkA_F*DEF_C)))</f>
        <v>1.5926086956521739</v>
      </c>
      <c r="AC128">
        <f>(0.7*(SH_F*DEF_C))+(S128/(MAX(S:S))*(0.3*(SH_F*DEF_C)))</f>
        <v>1.2052581731721814</v>
      </c>
    </row>
    <row r="129" spans="1:29" x14ac:dyDescent="0.25">
      <c r="A129" s="9">
        <v>127</v>
      </c>
      <c r="B129" s="67" t="s">
        <v>769</v>
      </c>
      <c r="C129" s="40" t="s">
        <v>451</v>
      </c>
      <c r="D129" s="40" t="s">
        <v>273</v>
      </c>
      <c r="E129" s="40" t="s">
        <v>1</v>
      </c>
      <c r="F129" s="41">
        <v>28</v>
      </c>
      <c r="G129" s="41">
        <v>7</v>
      </c>
      <c r="H129" s="41">
        <v>2</v>
      </c>
      <c r="I129" s="41">
        <v>10</v>
      </c>
      <c r="J129" s="41">
        <v>8</v>
      </c>
      <c r="K129" s="41">
        <v>7</v>
      </c>
      <c r="L129" s="41">
        <v>0</v>
      </c>
      <c r="M129" s="52">
        <v>339</v>
      </c>
      <c r="N129">
        <f>G129*82/F129</f>
        <v>20.5</v>
      </c>
      <c r="O129">
        <f>H129*82/F129</f>
        <v>5.8571428571428568</v>
      </c>
      <c r="P129">
        <f>I129*82/F129</f>
        <v>29.285714285714285</v>
      </c>
      <c r="Q129">
        <f>J129*82/F129</f>
        <v>23.428571428571427</v>
      </c>
      <c r="R129">
        <f>K129*82/F129</f>
        <v>20.5</v>
      </c>
      <c r="S129">
        <f>L129*82/F129</f>
        <v>0</v>
      </c>
      <c r="U129" s="10">
        <f>SUM(V129:X129)</f>
        <v>7.0336334082526433</v>
      </c>
      <c r="V129">
        <f>N129/MAX(N:N)*OFF_C</f>
        <v>2.5674999999999999</v>
      </c>
      <c r="W129">
        <f>O129/MAX(O:O)*PUN_C</f>
        <v>3.5014005602240897E-2</v>
      </c>
      <c r="X129">
        <f>SUM(Z129:AC129)</f>
        <v>4.4311194026504026</v>
      </c>
      <c r="Y129">
        <f>X129/DEF_C*10</f>
        <v>7.3851990044173377</v>
      </c>
      <c r="Z129">
        <f>(0.7*(HIT_F*DEF_C))+(P129/(MAX(P:P))*(0.3*(HIT_F*DEF_C)))</f>
        <v>1.081330582774626</v>
      </c>
      <c r="AA129">
        <f>(0.7*(BkS_F*DEF_C))+(Q129/(MAX(Q:Q))*(0.3*(BkS_F*DEF_C)))</f>
        <v>0.69204968944099365</v>
      </c>
      <c r="AB129">
        <f>(0.7*(TkA_F*DEF_C))+(R129/(MAX(R:R))*(0.3*(TkA_F*DEF_C)))</f>
        <v>1.5237391304347825</v>
      </c>
      <c r="AC129">
        <f>(0.7*(SH_F*DEF_C))+(S129/(MAX(S:S))*(0.3*(SH_F*DEF_C)))</f>
        <v>1.1339999999999999</v>
      </c>
    </row>
    <row r="130" spans="1:29" x14ac:dyDescent="0.25">
      <c r="A130" s="9">
        <v>128</v>
      </c>
      <c r="B130" s="68" t="s">
        <v>388</v>
      </c>
      <c r="C130" s="42" t="s">
        <v>33</v>
      </c>
      <c r="D130" s="42" t="s">
        <v>273</v>
      </c>
      <c r="E130" s="42" t="s">
        <v>1</v>
      </c>
      <c r="F130" s="43">
        <v>77</v>
      </c>
      <c r="G130" s="43">
        <v>15</v>
      </c>
      <c r="H130" s="43">
        <v>20</v>
      </c>
      <c r="I130" s="43">
        <v>126</v>
      </c>
      <c r="J130" s="43">
        <v>19</v>
      </c>
      <c r="K130" s="43">
        <v>36</v>
      </c>
      <c r="L130" s="43">
        <v>5977</v>
      </c>
      <c r="M130" s="53">
        <v>962</v>
      </c>
      <c r="N130">
        <f>G130*82/F130</f>
        <v>15.974025974025974</v>
      </c>
      <c r="O130">
        <f>H130*82/F130</f>
        <v>21.2987012987013</v>
      </c>
      <c r="P130">
        <f>I130*82/F130</f>
        <v>134.18181818181819</v>
      </c>
      <c r="Q130">
        <f>J130*82/F130</f>
        <v>20.233766233766232</v>
      </c>
      <c r="R130">
        <f>K130*82/F130</f>
        <v>38.337662337662337</v>
      </c>
      <c r="S130">
        <f>L130*82/F130</f>
        <v>6365.1168831168834</v>
      </c>
      <c r="U130" s="10">
        <f>SUM(V130:X130)</f>
        <v>7.0218938233950032</v>
      </c>
      <c r="V130">
        <f>N130/MAX(N:N)*OFF_C</f>
        <v>2.0006493506493506</v>
      </c>
      <c r="W130">
        <f>O130/MAX(O:O)*PUN_C</f>
        <v>0.12732365673542145</v>
      </c>
      <c r="X130">
        <f>SUM(Z130:AC130)</f>
        <v>4.8939208160102314</v>
      </c>
      <c r="Y130">
        <f>X130/DEF_C*10</f>
        <v>8.1565346933503857</v>
      </c>
      <c r="Z130">
        <f>(0.7*(HIT_F*DEF_C))+(P130/(MAX(P:P))*(0.3*(HIT_F*DEF_C)))</f>
        <v>1.1935510338037412</v>
      </c>
      <c r="AA130">
        <f>(0.7*(BkS_F*DEF_C))+(Q130/(MAX(Q:Q))*(0.3*(BkS_F*DEF_C)))</f>
        <v>0.68358836815358548</v>
      </c>
      <c r="AB130">
        <f>(0.7*(TkA_F*DEF_C))+(R130/(MAX(R:R))*(0.3*(TkA_F*DEF_C)))</f>
        <v>1.6435900621118011</v>
      </c>
      <c r="AC130">
        <f>(0.7*(SH_F*DEF_C))+(S130/(MAX(S:S))*(0.3*(SH_F*DEF_C)))</f>
        <v>1.3731913519411041</v>
      </c>
    </row>
    <row r="131" spans="1:29" x14ac:dyDescent="0.25">
      <c r="A131" s="9">
        <v>129</v>
      </c>
      <c r="B131" s="67" t="s">
        <v>729</v>
      </c>
      <c r="C131" s="40" t="s">
        <v>451</v>
      </c>
      <c r="D131" s="40" t="s">
        <v>273</v>
      </c>
      <c r="E131" s="40" t="s">
        <v>1</v>
      </c>
      <c r="F131" s="41">
        <v>54</v>
      </c>
      <c r="G131" s="41">
        <v>9</v>
      </c>
      <c r="H131" s="41">
        <v>29</v>
      </c>
      <c r="I131" s="41">
        <v>277</v>
      </c>
      <c r="J131" s="41">
        <v>13</v>
      </c>
      <c r="K131" s="41">
        <v>31</v>
      </c>
      <c r="L131" s="41">
        <v>6</v>
      </c>
      <c r="M131" s="52">
        <v>537</v>
      </c>
      <c r="N131">
        <f>G131*82/F131</f>
        <v>13.666666666666666</v>
      </c>
      <c r="O131">
        <f>H131*82/F131</f>
        <v>44.037037037037038</v>
      </c>
      <c r="P131">
        <f>I131*82/F131</f>
        <v>420.62962962962962</v>
      </c>
      <c r="Q131">
        <f>J131*82/F131</f>
        <v>19.74074074074074</v>
      </c>
      <c r="R131">
        <f>K131*82/F131</f>
        <v>47.074074074074076</v>
      </c>
      <c r="S131">
        <f>L131*82/F131</f>
        <v>9.1111111111111107</v>
      </c>
      <c r="U131" s="10">
        <f>SUM(V131:X131)</f>
        <v>6.9938349615755806</v>
      </c>
      <c r="V131">
        <f>N131/MAX(N:N)*OFF_C</f>
        <v>1.7116666666666664</v>
      </c>
      <c r="W131">
        <f>O131/MAX(O:O)*PUN_C</f>
        <v>0.26325344952795932</v>
      </c>
      <c r="X131">
        <f>SUM(Z131:AC131)</f>
        <v>5.0189148453809551</v>
      </c>
      <c r="Y131">
        <f>X131/DEF_C*10</f>
        <v>8.3648580756349258</v>
      </c>
      <c r="Z131">
        <f>(0.7*(HIT_F*DEF_C))+(P131/(MAX(P:P))*(0.3*(HIT_F*DEF_C)))</f>
        <v>1.4999999999999998</v>
      </c>
      <c r="AA131">
        <f>(0.7*(BkS_F*DEF_C))+(Q131/(MAX(Q:Q))*(0.3*(BkS_F*DEF_C)))</f>
        <v>0.68228260869565205</v>
      </c>
      <c r="AB131">
        <f>(0.7*(TkA_F*DEF_C))+(R131/(MAX(R:R))*(0.3*(TkA_F*DEF_C)))</f>
        <v>1.7022898550724637</v>
      </c>
      <c r="AC131">
        <f>(0.7*(SH_F*DEF_C))+(S131/(MAX(S:S))*(0.3*(SH_F*DEF_C)))</f>
        <v>1.1343423816128393</v>
      </c>
    </row>
    <row r="132" spans="1:29" x14ac:dyDescent="0.25">
      <c r="A132" s="9">
        <v>130</v>
      </c>
      <c r="B132" s="68" t="s">
        <v>347</v>
      </c>
      <c r="C132" s="42" t="s">
        <v>41</v>
      </c>
      <c r="D132" s="42" t="s">
        <v>273</v>
      </c>
      <c r="E132" s="42" t="s">
        <v>1</v>
      </c>
      <c r="F132" s="43">
        <v>23</v>
      </c>
      <c r="G132" s="43">
        <v>5</v>
      </c>
      <c r="H132" s="43">
        <v>10</v>
      </c>
      <c r="I132" s="43">
        <v>20</v>
      </c>
      <c r="J132" s="43">
        <v>4</v>
      </c>
      <c r="K132" s="43">
        <v>2</v>
      </c>
      <c r="L132" s="43">
        <v>940</v>
      </c>
      <c r="M132" s="53">
        <v>208</v>
      </c>
      <c r="N132">
        <f>G132*82/F132</f>
        <v>17.826086956521738</v>
      </c>
      <c r="O132">
        <f>H132*82/F132</f>
        <v>35.652173913043477</v>
      </c>
      <c r="P132">
        <f>I132*82/F132</f>
        <v>71.304347826086953</v>
      </c>
      <c r="Q132">
        <f>J132*82/F132</f>
        <v>14.260869565217391</v>
      </c>
      <c r="R132">
        <f>K132*82/F132</f>
        <v>7.1304347826086953</v>
      </c>
      <c r="S132">
        <f>L132*82/F132</f>
        <v>3351.304347826087</v>
      </c>
      <c r="U132" s="10">
        <f>SUM(V132:X132)</f>
        <v>6.9336361113028495</v>
      </c>
      <c r="V132">
        <f>N132/MAX(N:N)*OFF_C</f>
        <v>2.232608695652174</v>
      </c>
      <c r="W132">
        <f>O132/MAX(O:O)*PUN_C</f>
        <v>0.21312872975277067</v>
      </c>
      <c r="X132">
        <f>SUM(Z132:AC132)</f>
        <v>4.4878986858979042</v>
      </c>
      <c r="Y132">
        <f>X132/DEF_C*10</f>
        <v>7.4798311431631737</v>
      </c>
      <c r="Z132">
        <f>(0.7*(HIT_F*DEF_C))+(P132/(MAX(P:P))*(0.3*(HIT_F*DEF_C)))</f>
        <v>1.126283158059959</v>
      </c>
      <c r="AA132">
        <f>(0.7*(BkS_F*DEF_C))+(Q132/(MAX(Q:Q))*(0.3*(BkS_F*DEF_C)))</f>
        <v>0.66776937618147436</v>
      </c>
      <c r="AB132">
        <f>(0.7*(TkA_F*DEF_C))+(R132/(MAX(R:R))*(0.3*(TkA_F*DEF_C)))</f>
        <v>1.4339092627599244</v>
      </c>
      <c r="AC132">
        <f>(0.7*(SH_F*DEF_C))+(S132/(MAX(S:S))*(0.3*(SH_F*DEF_C)))</f>
        <v>1.2599368888965463</v>
      </c>
    </row>
    <row r="133" spans="1:29" x14ac:dyDescent="0.25">
      <c r="A133" s="9">
        <v>131</v>
      </c>
      <c r="B133" s="67" t="s">
        <v>758</v>
      </c>
      <c r="C133" s="40" t="s">
        <v>451</v>
      </c>
      <c r="D133" s="40" t="s">
        <v>273</v>
      </c>
      <c r="E133" s="40" t="s">
        <v>1</v>
      </c>
      <c r="F133" s="41">
        <v>55</v>
      </c>
      <c r="G133" s="41">
        <v>8</v>
      </c>
      <c r="H133" s="41">
        <v>10</v>
      </c>
      <c r="I133" s="41">
        <v>100</v>
      </c>
      <c r="J133" s="41">
        <v>48</v>
      </c>
      <c r="K133" s="41">
        <v>11</v>
      </c>
      <c r="L133" s="41">
        <v>8253</v>
      </c>
      <c r="M133" s="52">
        <v>536</v>
      </c>
      <c r="N133">
        <f>G133*82/F133</f>
        <v>11.927272727272728</v>
      </c>
      <c r="O133">
        <f>H133*82/F133</f>
        <v>14.909090909090908</v>
      </c>
      <c r="P133">
        <f>I133*82/F133</f>
        <v>149.09090909090909</v>
      </c>
      <c r="Q133">
        <f>J133*82/F133</f>
        <v>71.563636363636363</v>
      </c>
      <c r="R133">
        <f>K133*82/F133</f>
        <v>16.399999999999999</v>
      </c>
      <c r="S133">
        <f>L133*82/F133</f>
        <v>12304.472727272727</v>
      </c>
      <c r="U133" s="10">
        <f>SUM(V133:X133)</f>
        <v>6.7045540469689424</v>
      </c>
      <c r="V133">
        <f>N133/MAX(N:N)*OFF_C</f>
        <v>1.4938181818181819</v>
      </c>
      <c r="W133">
        <f>O133/MAX(O:O)*PUN_C</f>
        <v>8.9126559714795009E-2</v>
      </c>
      <c r="X133">
        <f>SUM(Z133:AC133)</f>
        <v>5.1216093054359657</v>
      </c>
      <c r="Y133">
        <f>X133/DEF_C*10</f>
        <v>8.5360155090599434</v>
      </c>
      <c r="Z133">
        <f>(0.7*(HIT_F*DEF_C))+(P133/(MAX(P:P))*(0.3*(HIT_F*DEF_C)))</f>
        <v>1.2095011486708236</v>
      </c>
      <c r="AA133">
        <f>(0.7*(BkS_F*DEF_C))+(Q133/(MAX(Q:Q))*(0.3*(BkS_F*DEF_C)))</f>
        <v>0.81953359683794447</v>
      </c>
      <c r="AB133">
        <f>(0.7*(TkA_F*DEF_C))+(R133/(MAX(R:R))*(0.3*(TkA_F*DEF_C)))</f>
        <v>1.4961913043478259</v>
      </c>
      <c r="AC133">
        <f>(0.7*(SH_F*DEF_C))+(S133/(MAX(S:S))*(0.3*(SH_F*DEF_C)))</f>
        <v>1.596383255579372</v>
      </c>
    </row>
    <row r="134" spans="1:29" x14ac:dyDescent="0.25">
      <c r="A134" s="9">
        <v>132</v>
      </c>
      <c r="B134" s="67" t="s">
        <v>838</v>
      </c>
      <c r="C134" s="40" t="s">
        <v>451</v>
      </c>
      <c r="D134" s="40" t="s">
        <v>273</v>
      </c>
      <c r="E134" s="40" t="s">
        <v>1</v>
      </c>
      <c r="F134" s="41">
        <v>24</v>
      </c>
      <c r="G134" s="41">
        <v>4</v>
      </c>
      <c r="H134" s="41">
        <v>14</v>
      </c>
      <c r="I134" s="41">
        <v>83</v>
      </c>
      <c r="J134" s="41">
        <v>9</v>
      </c>
      <c r="K134" s="41">
        <v>3</v>
      </c>
      <c r="L134" s="41">
        <v>338</v>
      </c>
      <c r="M134" s="52">
        <v>190</v>
      </c>
      <c r="N134">
        <f>G134*82/F134</f>
        <v>13.666666666666666</v>
      </c>
      <c r="O134">
        <f>H134*82/F134</f>
        <v>47.833333333333336</v>
      </c>
      <c r="P134">
        <f>I134*82/F134</f>
        <v>283.58333333333331</v>
      </c>
      <c r="Q134">
        <f>J134*82/F134</f>
        <v>30.75</v>
      </c>
      <c r="R134">
        <f>K134*82/F134</f>
        <v>10.25</v>
      </c>
      <c r="S134">
        <f>L134*82/F134</f>
        <v>1154.8333333333333</v>
      </c>
      <c r="U134" s="10">
        <f>SUM(V134:X134)</f>
        <v>6.6947055076553408</v>
      </c>
      <c r="V134">
        <f>N134/MAX(N:N)*OFF_C</f>
        <v>1.7116666666666664</v>
      </c>
      <c r="W134">
        <f>O134/MAX(O:O)*PUN_C</f>
        <v>0.28594771241830069</v>
      </c>
      <c r="X134">
        <f>SUM(Z134:AC134)</f>
        <v>4.6970911285703734</v>
      </c>
      <c r="Y134">
        <f>X134/DEF_C*10</f>
        <v>7.8284852142839556</v>
      </c>
      <c r="Z134">
        <f>(0.7*(HIT_F*DEF_C))+(P134/(MAX(P:P))*(0.3*(HIT_F*DEF_C)))</f>
        <v>1.3533844765342957</v>
      </c>
      <c r="AA134">
        <f>(0.7*(BkS_F*DEF_C))+(Q134/(MAX(Q:Q))*(0.3*(BkS_F*DEF_C)))</f>
        <v>0.71144021739130425</v>
      </c>
      <c r="AB134">
        <f>(0.7*(TkA_F*DEF_C))+(R134/(MAX(R:R))*(0.3*(TkA_F*DEF_C)))</f>
        <v>1.4548695652173913</v>
      </c>
      <c r="AC134">
        <f>(0.7*(SH_F*DEF_C))+(S134/(MAX(S:S))*(0.3*(SH_F*DEF_C)))</f>
        <v>1.1773968694273824</v>
      </c>
    </row>
    <row r="135" spans="1:29" x14ac:dyDescent="0.25">
      <c r="A135" s="9">
        <v>133</v>
      </c>
      <c r="B135" s="68" t="s">
        <v>432</v>
      </c>
      <c r="C135" s="42" t="s">
        <v>37</v>
      </c>
      <c r="D135" s="42" t="s">
        <v>273</v>
      </c>
      <c r="E135" s="42" t="s">
        <v>1</v>
      </c>
      <c r="F135" s="43">
        <v>30</v>
      </c>
      <c r="G135" s="43">
        <v>5</v>
      </c>
      <c r="H135" s="43">
        <v>14</v>
      </c>
      <c r="I135" s="43">
        <v>30</v>
      </c>
      <c r="J135" s="43">
        <v>5</v>
      </c>
      <c r="K135" s="43">
        <v>12</v>
      </c>
      <c r="L135" s="43">
        <v>1375</v>
      </c>
      <c r="M135" s="53">
        <v>395</v>
      </c>
      <c r="N135">
        <f>G135*82/F135</f>
        <v>13.666666666666666</v>
      </c>
      <c r="O135">
        <f>H135*82/F135</f>
        <v>38.266666666666666</v>
      </c>
      <c r="P135">
        <f>I135*82/F135</f>
        <v>82</v>
      </c>
      <c r="Q135">
        <f>J135*82/F135</f>
        <v>13.666666666666666</v>
      </c>
      <c r="R135">
        <f>K135*82/F135</f>
        <v>32.799999999999997</v>
      </c>
      <c r="S135">
        <f>L135*82/F135</f>
        <v>3758.3333333333335</v>
      </c>
      <c r="U135" s="10">
        <f>SUM(V135:X135)</f>
        <v>6.6259611445360402</v>
      </c>
      <c r="V135">
        <f>N135/MAX(N:N)*OFF_C</f>
        <v>1.7116666666666664</v>
      </c>
      <c r="W135">
        <f>O135/MAX(O:O)*PUN_C</f>
        <v>0.22875816993464052</v>
      </c>
      <c r="X135">
        <f>SUM(Z135:AC135)</f>
        <v>4.6855363079347327</v>
      </c>
      <c r="Y135">
        <f>X135/DEF_C*10</f>
        <v>7.8092271798912218</v>
      </c>
      <c r="Z135">
        <f>(0.7*(HIT_F*DEF_C))+(P135/(MAX(P:P))*(0.3*(HIT_F*DEF_C)))</f>
        <v>1.1377256317689528</v>
      </c>
      <c r="AA135">
        <f>(0.7*(BkS_F*DEF_C))+(Q135/(MAX(Q:Q))*(0.3*(BkS_F*DEF_C)))</f>
        <v>0.66619565217391297</v>
      </c>
      <c r="AB135">
        <f>(0.7*(TkA_F*DEF_C))+(R135/(MAX(R:R))*(0.3*(TkA_F*DEF_C)))</f>
        <v>1.6063826086956521</v>
      </c>
      <c r="AC135">
        <f>(0.7*(SH_F*DEF_C))+(S135/(MAX(S:S))*(0.3*(SH_F*DEF_C)))</f>
        <v>1.2752324152962156</v>
      </c>
    </row>
    <row r="136" spans="1:29" x14ac:dyDescent="0.25">
      <c r="A136" s="9">
        <v>134</v>
      </c>
      <c r="B136" s="67" t="s">
        <v>335</v>
      </c>
      <c r="C136" s="40" t="s">
        <v>31</v>
      </c>
      <c r="D136" s="40" t="s">
        <v>273</v>
      </c>
      <c r="E136" s="40" t="s">
        <v>1</v>
      </c>
      <c r="F136" s="41">
        <v>65</v>
      </c>
      <c r="G136" s="41">
        <v>12</v>
      </c>
      <c r="H136" s="41">
        <v>20</v>
      </c>
      <c r="I136" s="41">
        <v>66</v>
      </c>
      <c r="J136" s="41">
        <v>9</v>
      </c>
      <c r="K136" s="41">
        <v>24</v>
      </c>
      <c r="L136" s="41">
        <v>112</v>
      </c>
      <c r="M136" s="52">
        <v>788</v>
      </c>
      <c r="N136">
        <f>G136*82/F136</f>
        <v>15.138461538461538</v>
      </c>
      <c r="O136">
        <f>H136*82/F136</f>
        <v>25.23076923076923</v>
      </c>
      <c r="P136">
        <f>I136*82/F136</f>
        <v>83.261538461538464</v>
      </c>
      <c r="Q136">
        <f>J136*82/F136</f>
        <v>11.353846153846154</v>
      </c>
      <c r="R136">
        <f>K136*82/F136</f>
        <v>30.276923076923076</v>
      </c>
      <c r="S136">
        <f>L136*82/F136</f>
        <v>141.2923076923077</v>
      </c>
      <c r="U136" s="10">
        <f>SUM(V136:X136)</f>
        <v>6.574714702619243</v>
      </c>
      <c r="V136">
        <f>N136/MAX(N:N)*OFF_C</f>
        <v>1.8959999999999999</v>
      </c>
      <c r="W136">
        <f>O136/MAX(O:O)*PUN_C</f>
        <v>0.15082956259426847</v>
      </c>
      <c r="X136">
        <f>SUM(Z136:AC136)</f>
        <v>4.5278851400249742</v>
      </c>
      <c r="Y136">
        <f>X136/DEF_C*10</f>
        <v>7.5464752333749576</v>
      </c>
      <c r="Z136">
        <f>(0.7*(HIT_F*DEF_C))+(P136/(MAX(P:P))*(0.3*(HIT_F*DEF_C)))</f>
        <v>1.1390752568730906</v>
      </c>
      <c r="AA136">
        <f>(0.7*(BkS_F*DEF_C))+(Q136/(MAX(Q:Q))*(0.3*(BkS_F*DEF_C)))</f>
        <v>0.66007023411371224</v>
      </c>
      <c r="AB136">
        <f>(0.7*(TkA_F*DEF_C))+(R136/(MAX(R:R))*(0.3*(TkA_F*DEF_C)))</f>
        <v>1.589430100334448</v>
      </c>
      <c r="AC136">
        <f>(0.7*(SH_F*DEF_C))+(S136/(MAX(S:S))*(0.3*(SH_F*DEF_C)))</f>
        <v>1.1393095487037233</v>
      </c>
    </row>
    <row r="137" spans="1:29" x14ac:dyDescent="0.25">
      <c r="A137" s="9">
        <v>135</v>
      </c>
      <c r="B137" s="67" t="s">
        <v>840</v>
      </c>
      <c r="C137" s="40" t="s">
        <v>451</v>
      </c>
      <c r="D137" s="40" t="s">
        <v>273</v>
      </c>
      <c r="E137" s="40" t="s">
        <v>1</v>
      </c>
      <c r="F137" s="41">
        <v>24</v>
      </c>
      <c r="G137" s="41">
        <v>4</v>
      </c>
      <c r="H137" s="41">
        <v>8</v>
      </c>
      <c r="I137" s="41">
        <v>54</v>
      </c>
      <c r="J137" s="41">
        <v>9</v>
      </c>
      <c r="K137" s="41">
        <v>9</v>
      </c>
      <c r="L137" s="41">
        <v>54</v>
      </c>
      <c r="M137" s="52">
        <v>243</v>
      </c>
      <c r="N137">
        <f>G137*82/F137</f>
        <v>13.666666666666666</v>
      </c>
      <c r="O137">
        <f>H137*82/F137</f>
        <v>27.333333333333332</v>
      </c>
      <c r="P137">
        <f>I137*82/F137</f>
        <v>184.5</v>
      </c>
      <c r="Q137">
        <f>J137*82/F137</f>
        <v>30.75</v>
      </c>
      <c r="R137">
        <f>K137*82/F137</f>
        <v>30.75</v>
      </c>
      <c r="S137">
        <f>L137*82/F137</f>
        <v>184.5</v>
      </c>
      <c r="U137" s="10">
        <f>SUM(V137:X137)</f>
        <v>6.5674301716607424</v>
      </c>
      <c r="V137">
        <f>N137/MAX(N:N)*OFF_C</f>
        <v>1.7116666666666664</v>
      </c>
      <c r="W137">
        <f>O137/MAX(O:O)*PUN_C</f>
        <v>0.16339869281045752</v>
      </c>
      <c r="X137">
        <f>SUM(Z137:AC137)</f>
        <v>4.6923648121836186</v>
      </c>
      <c r="Y137">
        <f>X137/DEF_C*10</f>
        <v>7.8206080203060315</v>
      </c>
      <c r="Z137">
        <f>(0.7*(HIT_F*DEF_C))+(P137/(MAX(P:P))*(0.3*(HIT_F*DEF_C)))</f>
        <v>1.2473826714801441</v>
      </c>
      <c r="AA137">
        <f>(0.7*(BkS_F*DEF_C))+(Q137/(MAX(Q:Q))*(0.3*(BkS_F*DEF_C)))</f>
        <v>0.71144021739130425</v>
      </c>
      <c r="AB137">
        <f>(0.7*(TkA_F*DEF_C))+(R137/(MAX(R:R))*(0.3*(TkA_F*DEF_C)))</f>
        <v>1.5926086956521739</v>
      </c>
      <c r="AC137">
        <f>(0.7*(SH_F*DEF_C))+(S137/(MAX(S:S))*(0.3*(SH_F*DEF_C)))</f>
        <v>1.1409332276599959</v>
      </c>
    </row>
    <row r="138" spans="1:29" x14ac:dyDescent="0.25">
      <c r="A138" s="9">
        <v>136</v>
      </c>
      <c r="B138" s="68" t="s">
        <v>715</v>
      </c>
      <c r="C138" s="42" t="s">
        <v>451</v>
      </c>
      <c r="D138" s="42" t="s">
        <v>273</v>
      </c>
      <c r="E138" s="42" t="s">
        <v>1</v>
      </c>
      <c r="F138" s="43">
        <v>56</v>
      </c>
      <c r="G138" s="43">
        <v>10</v>
      </c>
      <c r="H138" s="43">
        <v>23</v>
      </c>
      <c r="I138" s="43">
        <v>85</v>
      </c>
      <c r="J138" s="43">
        <v>15</v>
      </c>
      <c r="K138" s="43">
        <v>13</v>
      </c>
      <c r="L138" s="43">
        <v>189</v>
      </c>
      <c r="M138" s="53">
        <v>507</v>
      </c>
      <c r="N138">
        <f>G138*82/F138</f>
        <v>14.642857142857142</v>
      </c>
      <c r="O138">
        <f>H138*82/F138</f>
        <v>33.678571428571431</v>
      </c>
      <c r="P138">
        <f>I138*82/F138</f>
        <v>124.46428571428571</v>
      </c>
      <c r="Q138">
        <f>J138*82/F138</f>
        <v>21.964285714285715</v>
      </c>
      <c r="R138">
        <f>K138*82/F138</f>
        <v>19.035714285714285</v>
      </c>
      <c r="S138">
        <f>L138*82/F138</f>
        <v>276.75</v>
      </c>
      <c r="U138" s="10">
        <f>SUM(V138:X138)</f>
        <v>6.5648861268925547</v>
      </c>
      <c r="V138">
        <f>N138/MAX(N:N)*OFF_C</f>
        <v>1.8339285714285714</v>
      </c>
      <c r="W138">
        <f>O138/MAX(O:O)*PUN_C</f>
        <v>0.20133053221288516</v>
      </c>
      <c r="X138">
        <f>SUM(Z138:AC138)</f>
        <v>4.5296270232510984</v>
      </c>
      <c r="Y138">
        <f>X138/DEF_C*10</f>
        <v>7.5493783720851635</v>
      </c>
      <c r="Z138">
        <f>(0.7*(HIT_F*DEF_C))+(P138/(MAX(P:P))*(0.3*(HIT_F*DEF_C)))</f>
        <v>1.1831549767921608</v>
      </c>
      <c r="AA138">
        <f>(0.7*(BkS_F*DEF_C))+(Q138/(MAX(Q:Q))*(0.3*(BkS_F*DEF_C)))</f>
        <v>0.68817158385093158</v>
      </c>
      <c r="AB138">
        <f>(0.7*(TkA_F*DEF_C))+(R138/(MAX(R:R))*(0.3*(TkA_F*DEF_C)))</f>
        <v>1.5139006211180124</v>
      </c>
      <c r="AC138">
        <f>(0.7*(SH_F*DEF_C))+(S138/(MAX(S:S))*(0.3*(SH_F*DEF_C)))</f>
        <v>1.1443998414899939</v>
      </c>
    </row>
    <row r="139" spans="1:29" x14ac:dyDescent="0.25">
      <c r="A139" s="9">
        <v>137</v>
      </c>
      <c r="B139" s="67" t="s">
        <v>803</v>
      </c>
      <c r="C139" s="40" t="s">
        <v>451</v>
      </c>
      <c r="D139" s="40" t="s">
        <v>273</v>
      </c>
      <c r="E139" s="40" t="s">
        <v>1</v>
      </c>
      <c r="F139" s="41">
        <v>32</v>
      </c>
      <c r="G139" s="41">
        <v>5</v>
      </c>
      <c r="H139" s="41">
        <v>16</v>
      </c>
      <c r="I139" s="41">
        <v>73</v>
      </c>
      <c r="J139" s="41">
        <v>9</v>
      </c>
      <c r="K139" s="41">
        <v>9</v>
      </c>
      <c r="L139" s="41">
        <v>0</v>
      </c>
      <c r="M139" s="52">
        <v>374</v>
      </c>
      <c r="N139">
        <f>G139*82/F139</f>
        <v>12.8125</v>
      </c>
      <c r="O139">
        <f>H139*82/F139</f>
        <v>41</v>
      </c>
      <c r="P139">
        <f>I139*82/F139</f>
        <v>187.0625</v>
      </c>
      <c r="Q139">
        <f>J139*82/F139</f>
        <v>23.0625</v>
      </c>
      <c r="R139">
        <f>K139*82/F139</f>
        <v>23.0625</v>
      </c>
      <c r="S139">
        <f>L139*82/F139</f>
        <v>0</v>
      </c>
      <c r="U139" s="10">
        <f>SUM(V139:X139)</f>
        <v>6.4659463214712183</v>
      </c>
      <c r="V139">
        <f>N139/MAX(N:N)*OFF_C</f>
        <v>1.6046875</v>
      </c>
      <c r="W139">
        <f>O139/MAX(O:O)*PUN_C</f>
        <v>0.24509803921568626</v>
      </c>
      <c r="X139">
        <f>SUM(Z139:AC139)</f>
        <v>4.6161607822555322</v>
      </c>
      <c r="Y139">
        <f>X139/DEF_C*10</f>
        <v>7.6936013037592197</v>
      </c>
      <c r="Z139">
        <f>(0.7*(HIT_F*DEF_C))+(P139/(MAX(P:P))*(0.3*(HIT_F*DEF_C)))</f>
        <v>1.250124097472924</v>
      </c>
      <c r="AA139">
        <f>(0.7*(BkS_F*DEF_C))+(Q139/(MAX(Q:Q))*(0.3*(BkS_F*DEF_C)))</f>
        <v>0.69108016304347819</v>
      </c>
      <c r="AB139">
        <f>(0.7*(TkA_F*DEF_C))+(R139/(MAX(R:R))*(0.3*(TkA_F*DEF_C)))</f>
        <v>1.5409565217391303</v>
      </c>
      <c r="AC139">
        <f>(0.7*(SH_F*DEF_C))+(S139/(MAX(S:S))*(0.3*(SH_F*DEF_C)))</f>
        <v>1.1339999999999999</v>
      </c>
    </row>
    <row r="140" spans="1:29" x14ac:dyDescent="0.25">
      <c r="A140" s="9">
        <v>138</v>
      </c>
      <c r="B140" s="67" t="s">
        <v>756</v>
      </c>
      <c r="C140" s="40" t="s">
        <v>451</v>
      </c>
      <c r="D140" s="40" t="s">
        <v>273</v>
      </c>
      <c r="E140" s="40" t="s">
        <v>1</v>
      </c>
      <c r="F140" s="41">
        <v>50</v>
      </c>
      <c r="G140" s="41">
        <v>8</v>
      </c>
      <c r="H140" s="41">
        <v>18</v>
      </c>
      <c r="I140" s="41">
        <v>114</v>
      </c>
      <c r="J140" s="41">
        <v>16</v>
      </c>
      <c r="K140" s="41">
        <v>5</v>
      </c>
      <c r="L140" s="41">
        <v>1754</v>
      </c>
      <c r="M140" s="52">
        <v>381</v>
      </c>
      <c r="N140">
        <f>G140*82/F140</f>
        <v>13.12</v>
      </c>
      <c r="O140">
        <f>H140*82/F140</f>
        <v>29.52</v>
      </c>
      <c r="P140">
        <f>I140*82/F140</f>
        <v>186.96</v>
      </c>
      <c r="Q140">
        <f>J140*82/F140</f>
        <v>26.24</v>
      </c>
      <c r="R140">
        <f>K140*82/F140</f>
        <v>8.1999999999999993</v>
      </c>
      <c r="S140">
        <f>L140*82/F140</f>
        <v>2876.56</v>
      </c>
      <c r="U140" s="10">
        <f>SUM(V140:X140)</f>
        <v>6.4523730558219592</v>
      </c>
      <c r="V140">
        <f>N140/MAX(N:N)*OFF_C</f>
        <v>1.6431999999999998</v>
      </c>
      <c r="W140">
        <f>O140/MAX(O:O)*PUN_C</f>
        <v>0.1764705882352941</v>
      </c>
      <c r="X140">
        <f>SUM(Z140:AC140)</f>
        <v>4.6327024675866655</v>
      </c>
      <c r="Y140">
        <f>X140/DEF_C*10</f>
        <v>7.7211707793111097</v>
      </c>
      <c r="Z140">
        <f>(0.7*(HIT_F*DEF_C))+(P140/(MAX(P:P))*(0.3*(HIT_F*DEF_C)))</f>
        <v>1.2500144404332127</v>
      </c>
      <c r="AA140">
        <f>(0.7*(BkS_F*DEF_C))+(Q140/(MAX(Q:Q))*(0.3*(BkS_F*DEF_C)))</f>
        <v>0.69949565217391285</v>
      </c>
      <c r="AB140">
        <f>(0.7*(TkA_F*DEF_C))+(R140/(MAX(R:R))*(0.3*(TkA_F*DEF_C)))</f>
        <v>1.4410956521739129</v>
      </c>
      <c r="AC140">
        <f>(0.7*(SH_F*DEF_C))+(S140/(MAX(S:S))*(0.3*(SH_F*DEF_C)))</f>
        <v>1.242096722805627</v>
      </c>
    </row>
    <row r="141" spans="1:29" x14ac:dyDescent="0.25">
      <c r="A141" s="9">
        <v>139</v>
      </c>
      <c r="B141" s="67" t="s">
        <v>393</v>
      </c>
      <c r="C141" s="40" t="s">
        <v>35</v>
      </c>
      <c r="D141" s="40" t="s">
        <v>273</v>
      </c>
      <c r="E141" s="40" t="s">
        <v>1</v>
      </c>
      <c r="F141" s="41">
        <v>32</v>
      </c>
      <c r="G141" s="41">
        <v>6</v>
      </c>
      <c r="H141" s="41">
        <v>6</v>
      </c>
      <c r="I141" s="41">
        <v>30</v>
      </c>
      <c r="J141" s="41">
        <v>8</v>
      </c>
      <c r="K141" s="41">
        <v>5</v>
      </c>
      <c r="L141" s="41">
        <v>41</v>
      </c>
      <c r="M141" s="52">
        <v>405</v>
      </c>
      <c r="N141">
        <f>G141*82/F141</f>
        <v>15.375</v>
      </c>
      <c r="O141">
        <f>H141*82/F141</f>
        <v>15.375</v>
      </c>
      <c r="P141">
        <f>I141*82/F141</f>
        <v>76.875</v>
      </c>
      <c r="Q141">
        <f>J141*82/F141</f>
        <v>20.5</v>
      </c>
      <c r="R141">
        <f>K141*82/F141</f>
        <v>12.8125</v>
      </c>
      <c r="S141">
        <f>L141*82/F141</f>
        <v>105.0625</v>
      </c>
      <c r="U141" s="10">
        <f>SUM(V141:X141)</f>
        <v>6.4441080672449376</v>
      </c>
      <c r="V141">
        <f>N141/MAX(N:N)*OFF_C</f>
        <v>1.9256250000000001</v>
      </c>
      <c r="W141">
        <f>O141/MAX(O:O)*PUN_C</f>
        <v>9.1911764705882346E-2</v>
      </c>
      <c r="X141">
        <f>SUM(Z141:AC141)</f>
        <v>4.4265713025390552</v>
      </c>
      <c r="Y141">
        <f>X141/DEF_C*10</f>
        <v>7.377618837565092</v>
      </c>
      <c r="Z141">
        <f>(0.7*(HIT_F*DEF_C))+(P141/(MAX(P:P))*(0.3*(HIT_F*DEF_C)))</f>
        <v>1.1322427797833934</v>
      </c>
      <c r="AA141">
        <f>(0.7*(BkS_F*DEF_C))+(Q141/(MAX(Q:Q))*(0.3*(BkS_F*DEF_C)))</f>
        <v>0.68429347826086939</v>
      </c>
      <c r="AB141">
        <f>(0.7*(TkA_F*DEF_C))+(R141/(MAX(R:R))*(0.3*(TkA_F*DEF_C)))</f>
        <v>1.4720869565217389</v>
      </c>
      <c r="AC141">
        <f>(0.7*(SH_F*DEF_C))+(S141/(MAX(S:S))*(0.3*(SH_F*DEF_C)))</f>
        <v>1.1379480879730532</v>
      </c>
    </row>
    <row r="142" spans="1:29" x14ac:dyDescent="0.25">
      <c r="A142" s="9">
        <v>140</v>
      </c>
      <c r="B142" s="67" t="s">
        <v>807</v>
      </c>
      <c r="C142" s="40" t="s">
        <v>451</v>
      </c>
      <c r="D142" s="40" t="s">
        <v>273</v>
      </c>
      <c r="E142" s="40" t="s">
        <v>1</v>
      </c>
      <c r="F142" s="41">
        <v>29</v>
      </c>
      <c r="G142" s="41">
        <v>5</v>
      </c>
      <c r="H142" s="41">
        <v>10</v>
      </c>
      <c r="I142" s="41">
        <v>49</v>
      </c>
      <c r="J142" s="41">
        <v>4</v>
      </c>
      <c r="K142" s="41">
        <v>6</v>
      </c>
      <c r="L142" s="41">
        <v>16</v>
      </c>
      <c r="M142" s="52">
        <v>233</v>
      </c>
      <c r="N142">
        <f>G142*82/F142</f>
        <v>14.137931034482758</v>
      </c>
      <c r="O142">
        <f>H142*82/F142</f>
        <v>28.275862068965516</v>
      </c>
      <c r="P142">
        <f>I142*82/F142</f>
        <v>138.55172413793105</v>
      </c>
      <c r="Q142">
        <f>J142*82/F142</f>
        <v>11.310344827586206</v>
      </c>
      <c r="R142">
        <f>K142*82/F142</f>
        <v>16.96551724137931</v>
      </c>
      <c r="S142">
        <f>L142*82/F142</f>
        <v>45.241379310344826</v>
      </c>
      <c r="U142" s="10">
        <f>SUM(V142:X142)</f>
        <v>6.4335949819258609</v>
      </c>
      <c r="V142">
        <f>N142/MAX(N:N)*OFF_C</f>
        <v>1.7706896551724136</v>
      </c>
      <c r="W142">
        <f>O142/MAX(O:O)*PUN_C</f>
        <v>0.16903313049357674</v>
      </c>
      <c r="X142">
        <f>SUM(Z142:AC142)</f>
        <v>4.4938721962598702</v>
      </c>
      <c r="Y142">
        <f>X142/DEF_C*10</f>
        <v>7.489786993766451</v>
      </c>
      <c r="Z142">
        <f>(0.7*(HIT_F*DEF_C))+(P142/(MAX(P:P))*(0.3*(HIT_F*DEF_C)))</f>
        <v>1.1982260674716791</v>
      </c>
      <c r="AA142">
        <f>(0.7*(BkS_F*DEF_C))+(Q142/(MAX(Q:Q))*(0.3*(BkS_F*DEF_C)))</f>
        <v>0.65995502248875548</v>
      </c>
      <c r="AB142">
        <f>(0.7*(TkA_F*DEF_C))+(R142/(MAX(R:R))*(0.3*(TkA_F*DEF_C)))</f>
        <v>1.4999910044977509</v>
      </c>
      <c r="AC142">
        <f>(0.7*(SH_F*DEF_C))+(S142/(MAX(S:S))*(0.3*(SH_F*DEF_C)))</f>
        <v>1.1357001018016848</v>
      </c>
    </row>
    <row r="143" spans="1:29" x14ac:dyDescent="0.25">
      <c r="A143" s="9">
        <v>141</v>
      </c>
      <c r="B143" s="68" t="s">
        <v>852</v>
      </c>
      <c r="C143" s="42" t="s">
        <v>451</v>
      </c>
      <c r="D143" s="42" t="s">
        <v>273</v>
      </c>
      <c r="E143" s="42" t="s">
        <v>1</v>
      </c>
      <c r="F143" s="43">
        <v>23</v>
      </c>
      <c r="G143" s="43">
        <v>3</v>
      </c>
      <c r="H143" s="43">
        <v>20</v>
      </c>
      <c r="I143" s="43">
        <v>47</v>
      </c>
      <c r="J143" s="43">
        <v>8</v>
      </c>
      <c r="K143" s="43">
        <v>4</v>
      </c>
      <c r="L143" s="43">
        <v>0</v>
      </c>
      <c r="M143" s="53">
        <v>164</v>
      </c>
      <c r="N143">
        <f>G143*82/F143</f>
        <v>10.695652173913043</v>
      </c>
      <c r="O143">
        <f>H143*82/F143</f>
        <v>71.304347826086953</v>
      </c>
      <c r="P143">
        <f>I143*82/F143</f>
        <v>167.56521739130434</v>
      </c>
      <c r="Q143">
        <f>J143*82/F143</f>
        <v>28.521739130434781</v>
      </c>
      <c r="R143">
        <f>K143*82/F143</f>
        <v>14.260869565217391</v>
      </c>
      <c r="S143">
        <f>L143*82/F143</f>
        <v>0</v>
      </c>
      <c r="U143" s="10">
        <f>SUM(V143:X143)</f>
        <v>6.316445376220547</v>
      </c>
      <c r="V143">
        <f>N143/MAX(N:N)*OFF_C</f>
        <v>1.3395652173913042</v>
      </c>
      <c r="W143">
        <f>O143/MAX(O:O)*PUN_C</f>
        <v>0.42625745950554134</v>
      </c>
      <c r="X143">
        <f>SUM(Z143:AC143)</f>
        <v>4.5506226993237018</v>
      </c>
      <c r="Y143">
        <f>X143/DEF_C*10</f>
        <v>7.584371165539503</v>
      </c>
      <c r="Z143">
        <f>(0.7*(HIT_F*DEF_C))+(P143/(MAX(P:P))*(0.3*(HIT_F*DEF_C)))</f>
        <v>1.2292654214409038</v>
      </c>
      <c r="AA143">
        <f>(0.7*(BkS_F*DEF_C))+(Q143/(MAX(Q:Q))*(0.3*(BkS_F*DEF_C)))</f>
        <v>0.70553875236294883</v>
      </c>
      <c r="AB143">
        <f>(0.7*(TkA_F*DEF_C))+(R143/(MAX(R:R))*(0.3*(TkA_F*DEF_C)))</f>
        <v>1.4818185255198486</v>
      </c>
      <c r="AC143">
        <f>(0.7*(SH_F*DEF_C))+(S143/(MAX(S:S))*(0.3*(SH_F*DEF_C)))</f>
        <v>1.1339999999999999</v>
      </c>
    </row>
    <row r="144" spans="1:29" x14ac:dyDescent="0.25">
      <c r="A144" s="9">
        <v>142</v>
      </c>
      <c r="B144" s="67" t="s">
        <v>851</v>
      </c>
      <c r="C144" s="40" t="s">
        <v>451</v>
      </c>
      <c r="D144" s="40" t="s">
        <v>273</v>
      </c>
      <c r="E144" s="40" t="s">
        <v>1</v>
      </c>
      <c r="F144" s="41">
        <v>20</v>
      </c>
      <c r="G144" s="41">
        <v>3</v>
      </c>
      <c r="H144" s="41">
        <v>2</v>
      </c>
      <c r="I144" s="41">
        <v>9</v>
      </c>
      <c r="J144" s="41">
        <v>12</v>
      </c>
      <c r="K144" s="41">
        <v>11</v>
      </c>
      <c r="L144" s="41">
        <v>81</v>
      </c>
      <c r="M144" s="52">
        <v>236</v>
      </c>
      <c r="N144">
        <f>G144*82/F144</f>
        <v>12.3</v>
      </c>
      <c r="O144">
        <f>H144*82/F144</f>
        <v>8.1999999999999993</v>
      </c>
      <c r="P144">
        <f>I144*82/F144</f>
        <v>36.9</v>
      </c>
      <c r="Q144">
        <f>J144*82/F144</f>
        <v>49.2</v>
      </c>
      <c r="R144">
        <f>K144*82/F144</f>
        <v>45.1</v>
      </c>
      <c r="S144">
        <f>L144*82/F144</f>
        <v>332.1</v>
      </c>
      <c r="U144" s="10">
        <f>SUM(V144:X144)</f>
        <v>6.2748063867097672</v>
      </c>
      <c r="V144">
        <f>N144/MAX(N:N)*OFF_C</f>
        <v>1.5405000000000002</v>
      </c>
      <c r="W144">
        <f>O144/MAX(O:O)*PUN_C</f>
        <v>4.9019607843137247E-2</v>
      </c>
      <c r="X144">
        <f>SUM(Z144:AC144)</f>
        <v>4.6852867788666295</v>
      </c>
      <c r="Y144">
        <f>X144/DEF_C*10</f>
        <v>7.8088112981110491</v>
      </c>
      <c r="Z144">
        <f>(0.7*(HIT_F*DEF_C))+(P144/(MAX(P:P))*(0.3*(HIT_F*DEF_C)))</f>
        <v>1.0894765342960286</v>
      </c>
      <c r="AA144">
        <f>(0.7*(BkS_F*DEF_C))+(Q144/(MAX(Q:Q))*(0.3*(BkS_F*DEF_C)))</f>
        <v>0.7603043478260868</v>
      </c>
      <c r="AB144">
        <f>(0.7*(TkA_F*DEF_C))+(R144/(MAX(R:R))*(0.3*(TkA_F*DEF_C)))</f>
        <v>1.6890260869565217</v>
      </c>
      <c r="AC144">
        <f>(0.7*(SH_F*DEF_C))+(S144/(MAX(S:S))*(0.3*(SH_F*DEF_C)))</f>
        <v>1.1464798097879927</v>
      </c>
    </row>
    <row r="145" spans="1:29" x14ac:dyDescent="0.25">
      <c r="A145" s="9">
        <v>143</v>
      </c>
      <c r="B145" s="68" t="s">
        <v>762</v>
      </c>
      <c r="C145" s="42" t="s">
        <v>451</v>
      </c>
      <c r="D145" s="42" t="s">
        <v>273</v>
      </c>
      <c r="E145" s="42" t="s">
        <v>1</v>
      </c>
      <c r="F145" s="43">
        <v>44</v>
      </c>
      <c r="G145" s="43">
        <v>7</v>
      </c>
      <c r="H145" s="43">
        <v>2</v>
      </c>
      <c r="I145" s="43">
        <v>63</v>
      </c>
      <c r="J145" s="43">
        <v>8</v>
      </c>
      <c r="K145" s="43">
        <v>15</v>
      </c>
      <c r="L145" s="43">
        <v>431</v>
      </c>
      <c r="M145" s="53">
        <v>417</v>
      </c>
      <c r="N145">
        <f>G145*82/F145</f>
        <v>13.045454545454545</v>
      </c>
      <c r="O145">
        <f>H145*82/F145</f>
        <v>3.7272727272727271</v>
      </c>
      <c r="P145">
        <f>I145*82/F145</f>
        <v>117.40909090909091</v>
      </c>
      <c r="Q145">
        <f>J145*82/F145</f>
        <v>14.909090909090908</v>
      </c>
      <c r="R145">
        <f>K145*82/F145</f>
        <v>27.954545454545453</v>
      </c>
      <c r="S145">
        <f>L145*82/F145</f>
        <v>803.22727272727275</v>
      </c>
      <c r="U145" s="10">
        <f>SUM(V145:X145)</f>
        <v>6.239248735566937</v>
      </c>
      <c r="V145">
        <f>N145/MAX(N:N)*OFF_C</f>
        <v>1.6338636363636363</v>
      </c>
      <c r="W145">
        <f>O145/MAX(O:O)*PUN_C</f>
        <v>2.2281639928698752E-2</v>
      </c>
      <c r="X145">
        <f>SUM(Z145:AC145)</f>
        <v>4.5831034592746018</v>
      </c>
      <c r="Y145">
        <f>X145/DEF_C*10</f>
        <v>7.6385057654576691</v>
      </c>
      <c r="Z145">
        <f>(0.7*(HIT_F*DEF_C))+(P145/(MAX(P:P))*(0.3*(HIT_F*DEF_C)))</f>
        <v>1.1756071545782736</v>
      </c>
      <c r="AA145">
        <f>(0.7*(BkS_F*DEF_C))+(Q145/(MAX(Q:Q))*(0.3*(BkS_F*DEF_C)))</f>
        <v>0.669486166007905</v>
      </c>
      <c r="AB145">
        <f>(0.7*(TkA_F*DEF_C))+(R145/(MAX(R:R))*(0.3*(TkA_F*DEF_C)))</f>
        <v>1.5738260869565217</v>
      </c>
      <c r="AC145">
        <f>(0.7*(SH_F*DEF_C))+(S145/(MAX(S:S))*(0.3*(SH_F*DEF_C)))</f>
        <v>1.1641840517319018</v>
      </c>
    </row>
    <row r="146" spans="1:29" x14ac:dyDescent="0.25">
      <c r="A146" s="9">
        <v>144</v>
      </c>
      <c r="B146" s="67" t="s">
        <v>813</v>
      </c>
      <c r="C146" s="40" t="s">
        <v>451</v>
      </c>
      <c r="D146" s="40" t="s">
        <v>273</v>
      </c>
      <c r="E146" s="40" t="s">
        <v>1</v>
      </c>
      <c r="F146" s="41">
        <v>48</v>
      </c>
      <c r="G146" s="41">
        <v>5</v>
      </c>
      <c r="H146" s="41">
        <v>22</v>
      </c>
      <c r="I146" s="41">
        <v>135</v>
      </c>
      <c r="J146" s="41">
        <v>22</v>
      </c>
      <c r="K146" s="41">
        <v>11</v>
      </c>
      <c r="L146" s="41">
        <v>1116</v>
      </c>
      <c r="M146" s="52">
        <v>482</v>
      </c>
      <c r="N146">
        <f>G146*82/F146</f>
        <v>8.5416666666666661</v>
      </c>
      <c r="O146">
        <f>H146*82/F146</f>
        <v>37.583333333333336</v>
      </c>
      <c r="P146">
        <f>I146*82/F146</f>
        <v>230.625</v>
      </c>
      <c r="Q146">
        <f>J146*82/F146</f>
        <v>37.583333333333336</v>
      </c>
      <c r="R146">
        <f>K146*82/F146</f>
        <v>18.791666666666668</v>
      </c>
      <c r="S146">
        <f>L146*82/F146</f>
        <v>1906.5</v>
      </c>
      <c r="U146" s="10">
        <f>SUM(V146:X146)</f>
        <v>6.03863547416133</v>
      </c>
      <c r="V146">
        <f>N146/MAX(N:N)*OFF_C</f>
        <v>1.0697916666666667</v>
      </c>
      <c r="W146">
        <f>O146/MAX(O:O)*PUN_C</f>
        <v>0.22467320261437909</v>
      </c>
      <c r="X146">
        <f>SUM(Z146:AC146)</f>
        <v>4.7441706048802841</v>
      </c>
      <c r="Y146">
        <f>X146/DEF_C*10</f>
        <v>7.9069510081338068</v>
      </c>
      <c r="Z146">
        <f>(0.7*(HIT_F*DEF_C))+(P146/(MAX(P:P))*(0.3*(HIT_F*DEF_C)))</f>
        <v>1.2967283393501803</v>
      </c>
      <c r="AA146">
        <f>(0.7*(BkS_F*DEF_C))+(Q146/(MAX(Q:Q))*(0.3*(BkS_F*DEF_C)))</f>
        <v>0.72953804347826079</v>
      </c>
      <c r="AB146">
        <f>(0.7*(TkA_F*DEF_C))+(R146/(MAX(R:R))*(0.3*(TkA_F*DEF_C)))</f>
        <v>1.5122608695652173</v>
      </c>
      <c r="AC146">
        <f>(0.7*(SH_F*DEF_C))+(S146/(MAX(S:S))*(0.3*(SH_F*DEF_C)))</f>
        <v>1.2056433524866257</v>
      </c>
    </row>
    <row r="147" spans="1:29" x14ac:dyDescent="0.25">
      <c r="A147" s="9">
        <v>145</v>
      </c>
      <c r="B147" s="68" t="s">
        <v>899</v>
      </c>
      <c r="C147" s="42" t="s">
        <v>451</v>
      </c>
      <c r="D147" s="42" t="s">
        <v>273</v>
      </c>
      <c r="E147" s="42" t="s">
        <v>1</v>
      </c>
      <c r="F147" s="43">
        <v>38</v>
      </c>
      <c r="G147" s="43">
        <v>1</v>
      </c>
      <c r="H147" s="43">
        <v>67</v>
      </c>
      <c r="I147" s="43">
        <v>112</v>
      </c>
      <c r="J147" s="43">
        <v>10</v>
      </c>
      <c r="K147" s="43">
        <v>5</v>
      </c>
      <c r="L147" s="43">
        <v>2</v>
      </c>
      <c r="M147" s="53">
        <v>246</v>
      </c>
      <c r="N147">
        <f>G147*82/F147</f>
        <v>2.1578947368421053</v>
      </c>
      <c r="O147">
        <f>H147*82/F147</f>
        <v>144.57894736842104</v>
      </c>
      <c r="P147">
        <f>I147*82/F147</f>
        <v>241.68421052631578</v>
      </c>
      <c r="Q147">
        <f>J147*82/F147</f>
        <v>21.578947368421051</v>
      </c>
      <c r="R147">
        <f>K147*82/F147</f>
        <v>10.789473684210526</v>
      </c>
      <c r="S147">
        <f>L147*82/F147</f>
        <v>4.3157894736842106</v>
      </c>
      <c r="U147" s="10">
        <f>SUM(V147:X147)</f>
        <v>5.7229234900312171</v>
      </c>
      <c r="V147">
        <f>N147/MAX(N:N)*OFF_C</f>
        <v>0.27026315789473687</v>
      </c>
      <c r="W147">
        <f>O147/MAX(O:O)*PUN_C</f>
        <v>0.86429308565531471</v>
      </c>
      <c r="X147">
        <f>SUM(Z147:AC147)</f>
        <v>4.5883672464811651</v>
      </c>
      <c r="Y147">
        <f>X147/DEF_C*10</f>
        <v>7.6472787441352752</v>
      </c>
      <c r="Z147">
        <f>(0.7*(HIT_F*DEF_C))+(P147/(MAX(P:P))*(0.3*(HIT_F*DEF_C)))</f>
        <v>1.3085597567927036</v>
      </c>
      <c r="AA147">
        <f>(0.7*(BkS_F*DEF_C))+(Q147/(MAX(Q:Q))*(0.3*(BkS_F*DEF_C)))</f>
        <v>0.68715102974828368</v>
      </c>
      <c r="AB147">
        <f>(0.7*(TkA_F*DEF_C))+(R147/(MAX(R:R))*(0.3*(TkA_F*DEF_C)))</f>
        <v>1.4584942791762012</v>
      </c>
      <c r="AC147">
        <f>(0.7*(SH_F*DEF_C))+(S147/(MAX(S:S))*(0.3*(SH_F*DEF_C)))</f>
        <v>1.1341621807639763</v>
      </c>
    </row>
    <row r="148" spans="1:29" x14ac:dyDescent="0.25">
      <c r="A148" s="9">
        <v>146</v>
      </c>
      <c r="B148" s="68" t="s">
        <v>866</v>
      </c>
      <c r="C148" s="42" t="s">
        <v>451</v>
      </c>
      <c r="D148" s="42" t="s">
        <v>273</v>
      </c>
      <c r="E148" s="42" t="s">
        <v>1</v>
      </c>
      <c r="F148" s="43">
        <v>20</v>
      </c>
      <c r="G148" s="43">
        <v>2</v>
      </c>
      <c r="H148" s="43">
        <v>4</v>
      </c>
      <c r="I148" s="43">
        <v>28</v>
      </c>
      <c r="J148" s="43">
        <v>4</v>
      </c>
      <c r="K148" s="43">
        <v>5</v>
      </c>
      <c r="L148" s="43">
        <v>0</v>
      </c>
      <c r="M148" s="53">
        <v>169</v>
      </c>
      <c r="N148">
        <f>G148*82/F148</f>
        <v>8.1999999999999993</v>
      </c>
      <c r="O148">
        <f>H148*82/F148</f>
        <v>16.399999999999999</v>
      </c>
      <c r="P148">
        <f>I148*82/F148</f>
        <v>114.8</v>
      </c>
      <c r="Q148">
        <f>J148*82/F148</f>
        <v>16.399999999999999</v>
      </c>
      <c r="R148">
        <f>K148*82/F148</f>
        <v>20.5</v>
      </c>
      <c r="S148">
        <f>L148*82/F148</f>
        <v>0</v>
      </c>
      <c r="U148" s="10">
        <f>SUM(V148:X148)</f>
        <v>5.6290290132062859</v>
      </c>
      <c r="V148">
        <f>N148/MAX(N:N)*OFF_C</f>
        <v>1.0269999999999999</v>
      </c>
      <c r="W148">
        <f>O148/MAX(O:O)*PUN_C</f>
        <v>9.8039215686274495E-2</v>
      </c>
      <c r="X148">
        <f>SUM(Z148:AC148)</f>
        <v>4.5039897975200116</v>
      </c>
      <c r="Y148">
        <f>X148/DEF_C*10</f>
        <v>7.5066496625333521</v>
      </c>
      <c r="Z148">
        <f>(0.7*(HIT_F*DEF_C))+(P148/(MAX(P:P))*(0.3*(HIT_F*DEF_C)))</f>
        <v>1.1728158844765342</v>
      </c>
      <c r="AA148">
        <f>(0.7*(BkS_F*DEF_C))+(Q148/(MAX(Q:Q))*(0.3*(BkS_F*DEF_C)))</f>
        <v>0.67343478260869549</v>
      </c>
      <c r="AB148">
        <f>(0.7*(TkA_F*DEF_C))+(R148/(MAX(R:R))*(0.3*(TkA_F*DEF_C)))</f>
        <v>1.5237391304347825</v>
      </c>
      <c r="AC148">
        <f>(0.7*(SH_F*DEF_C))+(S148/(MAX(S:S))*(0.3*(SH_F*DEF_C)))</f>
        <v>1.1339999999999999</v>
      </c>
    </row>
    <row r="149" spans="1:29" x14ac:dyDescent="0.25">
      <c r="A149" s="9">
        <v>147</v>
      </c>
      <c r="B149" s="67" t="s">
        <v>877</v>
      </c>
      <c r="C149" s="40" t="s">
        <v>451</v>
      </c>
      <c r="D149" s="40" t="s">
        <v>273</v>
      </c>
      <c r="E149" s="40" t="s">
        <v>1</v>
      </c>
      <c r="F149" s="41">
        <v>37</v>
      </c>
      <c r="G149" s="41">
        <v>2</v>
      </c>
      <c r="H149" s="41">
        <v>2</v>
      </c>
      <c r="I149" s="41">
        <v>15</v>
      </c>
      <c r="J149" s="41">
        <v>46</v>
      </c>
      <c r="K149" s="41">
        <v>4</v>
      </c>
      <c r="L149" s="41">
        <v>3956</v>
      </c>
      <c r="M149" s="52">
        <v>433</v>
      </c>
      <c r="N149">
        <f>G149*82/F149</f>
        <v>4.4324324324324325</v>
      </c>
      <c r="O149">
        <f>H149*82/F149</f>
        <v>4.4324324324324325</v>
      </c>
      <c r="P149">
        <f>I149*82/F149</f>
        <v>33.243243243243242</v>
      </c>
      <c r="Q149">
        <f>J149*82/F149</f>
        <v>101.94594594594595</v>
      </c>
      <c r="R149">
        <f>K149*82/F149</f>
        <v>8.8648648648648649</v>
      </c>
      <c r="S149">
        <f>L149*82/F149</f>
        <v>8767.3513513513517</v>
      </c>
      <c r="U149" s="10">
        <f>SUM(V149:X149)</f>
        <v>5.4762231801049825</v>
      </c>
      <c r="V149">
        <f>N149/MAX(N:N)*OFF_C</f>
        <v>0.55513513513513513</v>
      </c>
      <c r="W149">
        <f>O149/MAX(O:O)*PUN_C</f>
        <v>2.6497085320614733E-2</v>
      </c>
      <c r="X149">
        <f>SUM(Z149:AC149)</f>
        <v>4.894590959649233</v>
      </c>
      <c r="Y149">
        <f>X149/DEF_C*10</f>
        <v>8.157651599415388</v>
      </c>
      <c r="Z149">
        <f>(0.7*(HIT_F*DEF_C))+(P149/(MAX(P:P))*(0.3*(HIT_F*DEF_C)))</f>
        <v>1.0855644453117375</v>
      </c>
      <c r="AA149">
        <f>(0.7*(BkS_F*DEF_C))+(Q149/(MAX(Q:Q))*(0.3*(BkS_F*DEF_C)))</f>
        <v>0.89999999999999991</v>
      </c>
      <c r="AB149">
        <f>(0.7*(TkA_F*DEF_C))+(R149/(MAX(R:R))*(0.3*(TkA_F*DEF_C)))</f>
        <v>1.4455628672150411</v>
      </c>
      <c r="AC149">
        <f>(0.7*(SH_F*DEF_C))+(S149/(MAX(S:S))*(0.3*(SH_F*DEF_C)))</f>
        <v>1.4634636471224542</v>
      </c>
    </row>
  </sheetData>
  <autoFilter ref="B2:AC73">
    <sortState ref="B3:AC149">
      <sortCondition descending="1" ref="U2:U73"/>
    </sortState>
  </autoFilter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50"/>
  <sheetViews>
    <sheetView tabSelected="1" workbookViewId="0">
      <selection activeCell="N15" sqref="N15"/>
    </sheetView>
  </sheetViews>
  <sheetFormatPr defaultColWidth="25.85546875" defaultRowHeight="15" x14ac:dyDescent="0.25"/>
  <cols>
    <col min="1" max="1" width="3.85546875" style="19" customWidth="1"/>
    <col min="2" max="2" width="18.7109375" style="29" bestFit="1" customWidth="1"/>
    <col min="3" max="3" width="6.28515625" style="37" customWidth="1"/>
    <col min="4" max="4" width="18.7109375" style="2" bestFit="1" customWidth="1"/>
    <col min="5" max="5" width="5.85546875" style="23" customWidth="1"/>
    <col min="6" max="6" width="19.42578125" style="2" bestFit="1" customWidth="1"/>
    <col min="7" max="7" width="5.5703125" style="23" customWidth="1"/>
    <col min="8" max="8" width="23.7109375" style="2" bestFit="1" customWidth="1"/>
    <col min="9" max="9" width="5.5703125" style="23" customWidth="1"/>
    <col min="10" max="10" width="18" style="2" bestFit="1" customWidth="1"/>
    <col min="11" max="11" width="5.5703125" style="25" customWidth="1"/>
    <col min="12" max="13" width="11.7109375" customWidth="1"/>
  </cols>
  <sheetData>
    <row r="1" spans="1:11" x14ac:dyDescent="0.25">
      <c r="A1" s="18">
        <v>1</v>
      </c>
      <c r="B1" s="32" t="str">
        <f>G!B3</f>
        <v>Carey Price</v>
      </c>
      <c r="C1" s="35">
        <f>G!M3</f>
        <v>3880</v>
      </c>
      <c r="D1" s="54" t="str">
        <f>D!B3</f>
        <v>Mark Giordano</v>
      </c>
      <c r="E1" s="22">
        <f>D!U3</f>
        <v>17.23027938655369</v>
      </c>
      <c r="F1" s="21" t="str">
        <f>'C'!B3</f>
        <v>Connor McDavid</v>
      </c>
      <c r="G1" s="22">
        <f>'C'!U3</f>
        <v>18.184475092468841</v>
      </c>
      <c r="H1" s="21" t="str">
        <f>'R'!B3</f>
        <v>Nikita Kucherov</v>
      </c>
      <c r="I1" s="22">
        <f>'R'!U3</f>
        <v>17.905453452313495</v>
      </c>
      <c r="J1" s="21" t="str">
        <f>L!B3</f>
        <v>Brad Marchand</v>
      </c>
      <c r="K1" s="24">
        <f>L!U3</f>
        <v>18.6005905271887</v>
      </c>
    </row>
    <row r="2" spans="1:11" x14ac:dyDescent="0.25">
      <c r="A2" s="19">
        <v>2</v>
      </c>
      <c r="B2" s="33" t="str">
        <f>G!B4</f>
        <v>Devan Dubnyk</v>
      </c>
      <c r="C2" s="35">
        <f>G!M4</f>
        <v>3855</v>
      </c>
      <c r="D2" s="2" t="str">
        <f>D!B4</f>
        <v>Brent Burns</v>
      </c>
      <c r="E2" s="23">
        <f>D!U4</f>
        <v>17.144147976930068</v>
      </c>
      <c r="F2" s="2" t="str">
        <f>'C'!B4</f>
        <v>Leon Draisaitl</v>
      </c>
      <c r="G2" s="23">
        <f>'C'!U4</f>
        <v>16.499769371776658</v>
      </c>
      <c r="H2" s="2" t="str">
        <f>'R'!B4</f>
        <v>Patrick Kane</v>
      </c>
      <c r="I2" s="23">
        <f>'R'!U4</f>
        <v>15.897191366223982</v>
      </c>
      <c r="J2" s="2" t="str">
        <f>L!B4</f>
        <v>Johnny Gaudreau</v>
      </c>
      <c r="K2" s="25">
        <f>L!U4</f>
        <v>17.186107911009351</v>
      </c>
    </row>
    <row r="3" spans="1:11" x14ac:dyDescent="0.25">
      <c r="A3" s="19">
        <v>3</v>
      </c>
      <c r="B3" s="33" t="str">
        <f>G!B5</f>
        <v>Connor Hellebuyck</v>
      </c>
      <c r="C3" s="35">
        <f>G!M5</f>
        <v>3704</v>
      </c>
      <c r="D3" s="2" t="str">
        <f>D!B5</f>
        <v>Kris Letang</v>
      </c>
      <c r="E3" s="23">
        <f>D!U5</f>
        <v>16.314930064423315</v>
      </c>
      <c r="F3" s="2" t="str">
        <f>'C'!B5</f>
        <v>Sidney Crosby</v>
      </c>
      <c r="G3" s="23">
        <f>'C'!U5</f>
        <v>16.190593980756283</v>
      </c>
      <c r="H3" s="2" t="str">
        <f>'R'!B5</f>
        <v>David Pastrnak</v>
      </c>
      <c r="I3" s="23">
        <f>'R'!U5</f>
        <v>15.002631433096964</v>
      </c>
      <c r="J3" s="2" t="str">
        <f>L!B5</f>
        <v>Taylor Hall</v>
      </c>
      <c r="K3" s="25">
        <f>L!U5</f>
        <v>16.727261736524223</v>
      </c>
    </row>
    <row r="4" spans="1:11" x14ac:dyDescent="0.25">
      <c r="A4" s="19">
        <v>4</v>
      </c>
      <c r="B4" s="33" t="str">
        <f>G!B6</f>
        <v>Marc-Andre Fleury</v>
      </c>
      <c r="C4" s="35">
        <f>G!M6</f>
        <v>3635</v>
      </c>
      <c r="D4" s="2" t="str">
        <f>D!B6</f>
        <v>John Carlson</v>
      </c>
      <c r="E4" s="23">
        <f>D!U6</f>
        <v>16.004575152329842</v>
      </c>
      <c r="F4" s="2" t="str">
        <f>'C'!B6</f>
        <v>Patrice Bergeron</v>
      </c>
      <c r="G4" s="23">
        <f>'C'!U6</f>
        <v>15.932951458221812</v>
      </c>
      <c r="H4" s="2" t="str">
        <f>'R'!B6</f>
        <v>Mikko Rantanen</v>
      </c>
      <c r="I4" s="23">
        <f>'R'!U6</f>
        <v>14.685355989571264</v>
      </c>
      <c r="J4" s="2" t="str">
        <f>L!B6</f>
        <v>Jonathan Huberdeau</v>
      </c>
      <c r="K4" s="25">
        <f>L!U6</f>
        <v>16.46220202027914</v>
      </c>
    </row>
    <row r="5" spans="1:11" ht="15.75" thickBot="1" x14ac:dyDescent="0.3">
      <c r="A5" s="20">
        <v>5</v>
      </c>
      <c r="B5" s="34" t="str">
        <f>G!B7</f>
        <v>Jacob Markstrom</v>
      </c>
      <c r="C5" s="45">
        <f>G!M7</f>
        <v>3599</v>
      </c>
      <c r="D5" s="2" t="str">
        <f>D!B7</f>
        <v>Dustin Byfuglien</v>
      </c>
      <c r="E5" s="23">
        <f>D!U7</f>
        <v>15.725875739302625</v>
      </c>
      <c r="F5" s="2" t="str">
        <f>'C'!B7</f>
        <v>Aleksander Barkov</v>
      </c>
      <c r="G5" s="23">
        <f>'C'!U7</f>
        <v>15.580902160298097</v>
      </c>
      <c r="H5" s="2" t="str">
        <f>'R'!B7</f>
        <v>Mitchell Marner</v>
      </c>
      <c r="I5" s="23">
        <f>'R'!U7</f>
        <v>14.644090844717706</v>
      </c>
      <c r="J5" s="2" t="str">
        <f>L!B7</f>
        <v>Alex Ovechkin</v>
      </c>
      <c r="K5" s="25">
        <f>L!U7</f>
        <v>16.398935296979367</v>
      </c>
    </row>
    <row r="6" spans="1:11" x14ac:dyDescent="0.25">
      <c r="A6" s="18">
        <v>6</v>
      </c>
      <c r="B6" s="32" t="str">
        <f>G!B8</f>
        <v>Martin Jones</v>
      </c>
      <c r="C6" s="35">
        <f>G!M8</f>
        <v>3597</v>
      </c>
      <c r="D6" s="21" t="str">
        <f>D!B8</f>
        <v>Erik Karlsson</v>
      </c>
      <c r="E6" s="22">
        <f>D!U8</f>
        <v>15.646409177104767</v>
      </c>
      <c r="F6" s="21" t="str">
        <f>'C'!B8</f>
        <v>Nathan MacKinnon</v>
      </c>
      <c r="G6" s="22">
        <f>'C'!U8</f>
        <v>15.448014901091248</v>
      </c>
      <c r="H6" s="21" t="str">
        <f>'R'!B8</f>
        <v>Blake Wheeler</v>
      </c>
      <c r="I6" s="22">
        <f>'R'!U8</f>
        <v>14.400667112574368</v>
      </c>
      <c r="J6" s="21" t="str">
        <f>L!B8</f>
        <v>Artemi Panarin</v>
      </c>
      <c r="K6" s="24">
        <f>L!U8</f>
        <v>15.939150506145722</v>
      </c>
    </row>
    <row r="7" spans="1:11" x14ac:dyDescent="0.25">
      <c r="A7" s="19">
        <v>7</v>
      </c>
      <c r="B7" s="33" t="str">
        <f>G!B9</f>
        <v>Sergei Bobrovsky</v>
      </c>
      <c r="C7" s="35">
        <f>G!M9</f>
        <v>3557</v>
      </c>
      <c r="D7" s="2" t="str">
        <f>D!B9</f>
        <v>Morgan Rielly</v>
      </c>
      <c r="E7" s="23">
        <f>D!U9</f>
        <v>15.312638030251616</v>
      </c>
      <c r="F7" s="2" t="str">
        <f>'C'!B9</f>
        <v>Steven Stamkos</v>
      </c>
      <c r="G7" s="23">
        <f>'C'!U9</f>
        <v>15.375230661014974</v>
      </c>
      <c r="H7" s="2" t="str">
        <f>'R'!B9</f>
        <v>Alexander Radulov</v>
      </c>
      <c r="I7" s="23">
        <f>'R'!U9</f>
        <v>13.661570688094805</v>
      </c>
      <c r="J7" s="2" t="str">
        <f>L!B9</f>
        <v>Gabriel Landeskog</v>
      </c>
      <c r="K7" s="25">
        <f>L!U9</f>
        <v>15.831042873506561</v>
      </c>
    </row>
    <row r="8" spans="1:11" x14ac:dyDescent="0.25">
      <c r="A8" s="19">
        <v>8</v>
      </c>
      <c r="B8" s="33" t="str">
        <f>G!B10</f>
        <v>Frederik Andersen</v>
      </c>
      <c r="C8" s="35">
        <f>G!M10</f>
        <v>3510</v>
      </c>
      <c r="D8" s="2" t="str">
        <f>D!B10</f>
        <v>Victor Hedman</v>
      </c>
      <c r="E8" s="23">
        <f>D!U10</f>
        <v>14.939565089374559</v>
      </c>
      <c r="F8" s="2" t="str">
        <f>'C'!B10</f>
        <v>Brayden Point</v>
      </c>
      <c r="G8" s="23">
        <f>'C'!U10</f>
        <v>14.968645157765605</v>
      </c>
      <c r="H8" s="2" t="str">
        <f>'R'!B10</f>
        <v>Mark Stone</v>
      </c>
      <c r="I8" s="23">
        <f>'R'!U10</f>
        <v>13.370582383438125</v>
      </c>
      <c r="J8" s="2" t="str">
        <f>L!B10</f>
        <v>Claude Giroux</v>
      </c>
      <c r="K8" s="25">
        <f>L!U10</f>
        <v>15.699247439944461</v>
      </c>
    </row>
    <row r="9" spans="1:11" x14ac:dyDescent="0.25">
      <c r="A9" s="19">
        <v>9</v>
      </c>
      <c r="B9" s="33" t="str">
        <f>G!B11</f>
        <v>Braden Holtby</v>
      </c>
      <c r="C9" s="35">
        <f>G!M11</f>
        <v>3407</v>
      </c>
      <c r="D9" s="2" t="str">
        <f>D!B11</f>
        <v>Torey Krug</v>
      </c>
      <c r="E9" s="23">
        <f>D!U11</f>
        <v>14.731328291719397</v>
      </c>
      <c r="F9" s="2" t="str">
        <f>'C'!B11</f>
        <v>Evgeni Malkin</v>
      </c>
      <c r="G9" s="23">
        <f>'C'!U11</f>
        <v>14.858814323591279</v>
      </c>
      <c r="H9" s="2" t="str">
        <f>'R'!B11</f>
        <v>Elias Lindholm</v>
      </c>
      <c r="I9" s="23">
        <f>'R'!U11</f>
        <v>13.244699525141929</v>
      </c>
      <c r="J9" s="2" t="str">
        <f>L!B11</f>
        <v>Sebastian Aho</v>
      </c>
      <c r="K9" s="25">
        <f>L!U11</f>
        <v>15.660576125510275</v>
      </c>
    </row>
    <row r="10" spans="1:11" ht="15.75" thickBot="1" x14ac:dyDescent="0.3">
      <c r="A10" s="20">
        <v>10</v>
      </c>
      <c r="B10" s="34" t="str">
        <f>G!B12</f>
        <v>Darcy Kuemper</v>
      </c>
      <c r="C10" s="45">
        <f>G!M12</f>
        <v>3251</v>
      </c>
      <c r="D10" s="2" t="str">
        <f>D!B12</f>
        <v>Thomas Chabot</v>
      </c>
      <c r="E10" s="23">
        <f>D!U12</f>
        <v>14.62854347040974</v>
      </c>
      <c r="F10" s="2" t="str">
        <f>'C'!B12</f>
        <v>John Tavares</v>
      </c>
      <c r="G10" s="23">
        <f>'C'!U12</f>
        <v>14.381651813274011</v>
      </c>
      <c r="H10" s="2" t="str">
        <f>'R'!B12</f>
        <v>Phil Kessel</v>
      </c>
      <c r="I10" s="23">
        <f>'R'!U12</f>
        <v>12.874086547496399</v>
      </c>
      <c r="J10" s="2" t="str">
        <f>L!B12</f>
        <v>Tomas Hertl</v>
      </c>
      <c r="K10" s="25">
        <f>L!U12</f>
        <v>15.138705339755454</v>
      </c>
    </row>
    <row r="11" spans="1:11" x14ac:dyDescent="0.25">
      <c r="A11" s="18">
        <v>11</v>
      </c>
      <c r="B11" s="32" t="str">
        <f>G!B13</f>
        <v>John Gibson</v>
      </c>
      <c r="C11" s="35">
        <f>G!M13</f>
        <v>3233</v>
      </c>
      <c r="D11" s="21" t="str">
        <f>D!B13</f>
        <v>Alexander Edler</v>
      </c>
      <c r="E11" s="22">
        <f>D!U13</f>
        <v>14.410698478421116</v>
      </c>
      <c r="F11" s="21" t="str">
        <f>'C'!B13</f>
        <v>Auston Matthews</v>
      </c>
      <c r="G11" s="22">
        <f>'C'!U13</f>
        <v>14.319603209861091</v>
      </c>
      <c r="H11" s="21" t="str">
        <f>'R'!B13</f>
        <v>Teuvo Teravainen</v>
      </c>
      <c r="I11" s="22">
        <f>'R'!U13</f>
        <v>12.522617072261205</v>
      </c>
      <c r="J11" s="21" t="str">
        <f>L!B13</f>
        <v>Matthew Tkachuk</v>
      </c>
      <c r="K11" s="24">
        <f>L!U13</f>
        <v>14.910142372800779</v>
      </c>
    </row>
    <row r="12" spans="1:11" x14ac:dyDescent="0.25">
      <c r="A12" s="19">
        <v>12</v>
      </c>
      <c r="B12" s="33" t="str">
        <f>G!B14</f>
        <v>Pekka Rinne</v>
      </c>
      <c r="C12" s="35">
        <f>G!M14</f>
        <v>3220</v>
      </c>
      <c r="D12" s="2" t="str">
        <f>D!B14</f>
        <v>***Erik Gustafsson</v>
      </c>
      <c r="E12" s="23">
        <f>D!U14</f>
        <v>14.255582542228032</v>
      </c>
      <c r="F12" s="2" t="str">
        <f>'C'!B14</f>
        <v>Jack Eichel</v>
      </c>
      <c r="G12" s="23">
        <f>'C'!U14</f>
        <v>14.274477071766599</v>
      </c>
      <c r="H12" s="2" t="str">
        <f>'R'!B14</f>
        <v>Alex DeBrincat</v>
      </c>
      <c r="I12" s="23">
        <f>'R'!U14</f>
        <v>12.365838279652149</v>
      </c>
      <c r="J12" s="2" t="str">
        <f>L!B14</f>
        <v>Jake Guentzel</v>
      </c>
      <c r="K12" s="25">
        <f>L!U14</f>
        <v>14.503504350928864</v>
      </c>
    </row>
    <row r="13" spans="1:11" x14ac:dyDescent="0.25">
      <c r="A13" s="19">
        <v>13</v>
      </c>
      <c r="B13" s="33" t="str">
        <f>G!B15</f>
        <v>Andrei Vasilevskiy</v>
      </c>
      <c r="C13" s="35">
        <f>G!M15</f>
        <v>3204</v>
      </c>
      <c r="D13" s="2" t="str">
        <f>D!B15</f>
        <v>Keith Yandle</v>
      </c>
      <c r="E13" s="23">
        <f>D!U15</f>
        <v>14.194363253385696</v>
      </c>
      <c r="F13" s="2" t="str">
        <f>'C'!B15</f>
        <v>Mark Scheifele</v>
      </c>
      <c r="G13" s="23">
        <f>'C'!U15</f>
        <v>14.242904069521735</v>
      </c>
      <c r="H13" s="2" t="str">
        <f>'R'!B15</f>
        <v>Mats Zuccarello</v>
      </c>
      <c r="I13" s="23">
        <f>'R'!U15</f>
        <v>12.279771076648167</v>
      </c>
      <c r="J13" s="2" t="str">
        <f>L!B15</f>
        <v>Timo Meier</v>
      </c>
      <c r="K13" s="25">
        <f>L!U15</f>
        <v>13.899609516144382</v>
      </c>
    </row>
    <row r="14" spans="1:11" x14ac:dyDescent="0.25">
      <c r="A14" s="19">
        <v>14</v>
      </c>
      <c r="B14" s="33" t="str">
        <f>G!B16</f>
        <v>Henrik Lundqvist</v>
      </c>
      <c r="C14" s="35">
        <f>G!M16</f>
        <v>3089</v>
      </c>
      <c r="D14" s="2" t="str">
        <f>D!B16</f>
        <v>Roman Josi</v>
      </c>
      <c r="E14" s="23">
        <f>D!U16</f>
        <v>14.192170259720889</v>
      </c>
      <c r="F14" s="2" t="str">
        <f>'C'!B16</f>
        <v>Sean Monahan</v>
      </c>
      <c r="G14" s="23">
        <f>'C'!U16</f>
        <v>14.080612194355389</v>
      </c>
      <c r="H14" s="2" t="str">
        <f>'R'!B16</f>
        <v>Vladimir Tarasenko</v>
      </c>
      <c r="I14" s="23">
        <f>'R'!U16</f>
        <v>12.196403689620048</v>
      </c>
      <c r="J14" s="2" t="str">
        <f>L!B16</f>
        <v>Evander Kane</v>
      </c>
      <c r="K14" s="25">
        <f>L!U16</f>
        <v>13.67796268727496</v>
      </c>
    </row>
    <row r="15" spans="1:11" ht="15.75" thickBot="1" x14ac:dyDescent="0.3">
      <c r="A15" s="20">
        <v>15</v>
      </c>
      <c r="B15" s="34" t="str">
        <f>G!B17</f>
        <v>Jimmy Howard</v>
      </c>
      <c r="C15" s="45">
        <f>G!M17</f>
        <v>3053</v>
      </c>
      <c r="D15" s="2" t="str">
        <f>D!B17</f>
        <v>Matt Dumba</v>
      </c>
      <c r="E15" s="23">
        <f>D!U17</f>
        <v>14.154676841414796</v>
      </c>
      <c r="F15" s="2" t="str">
        <f>'C'!B17</f>
        <v>Dylan Larkin</v>
      </c>
      <c r="G15" s="23">
        <f>'C'!U17</f>
        <v>14.034800430665534</v>
      </c>
      <c r="H15" s="2" t="str">
        <f>'R'!B17</f>
        <v>Cam Atkinson</v>
      </c>
      <c r="I15" s="23">
        <f>'R'!U17</f>
        <v>12.083393547174069</v>
      </c>
      <c r="J15" s="2" t="str">
        <f>L!B17</f>
        <v>Mike Hoffman</v>
      </c>
      <c r="K15" s="25">
        <f>L!U17</f>
        <v>13.585422645792267</v>
      </c>
    </row>
    <row r="16" spans="1:11" x14ac:dyDescent="0.25">
      <c r="A16" s="18">
        <v>16</v>
      </c>
      <c r="B16" s="32" t="str">
        <f>G!B18</f>
        <v>Mikko Koskinen</v>
      </c>
      <c r="C16" s="35">
        <f>G!M18</f>
        <v>2992</v>
      </c>
      <c r="D16" s="21" t="str">
        <f>D!B18</f>
        <v>Tyson Barrie</v>
      </c>
      <c r="E16" s="22">
        <f>D!U18</f>
        <v>14.062766655703754</v>
      </c>
      <c r="F16" s="21" t="str">
        <f>'C'!B18</f>
        <v>Jonathan Toews</v>
      </c>
      <c r="G16" s="22">
        <f>'C'!U18</f>
        <v>13.974156341281878</v>
      </c>
      <c r="H16" s="21" t="str">
        <f>'R'!B18</f>
        <v>Joe Pavelski</v>
      </c>
      <c r="I16" s="22">
        <f>'R'!U18</f>
        <v>12.062422038046051</v>
      </c>
      <c r="J16" s="21" t="str">
        <f>L!B18</f>
        <v>Zach Parise</v>
      </c>
      <c r="K16" s="24">
        <f>L!U18</f>
        <v>13.4842481715933</v>
      </c>
    </row>
    <row r="17" spans="1:11" x14ac:dyDescent="0.25">
      <c r="A17" s="19">
        <v>17</v>
      </c>
      <c r="B17" s="33" t="str">
        <f>G!B19</f>
        <v>Matt Murray</v>
      </c>
      <c r="C17" s="35">
        <f>G!M19</f>
        <v>2880</v>
      </c>
      <c r="D17" s="2" t="str">
        <f>D!B19</f>
        <v>Jacob Trouba</v>
      </c>
      <c r="E17" s="23">
        <f>D!U19</f>
        <v>13.962236576095917</v>
      </c>
      <c r="F17" s="2" t="str">
        <f>'C'!B19</f>
        <v>Sean Couturier</v>
      </c>
      <c r="G17" s="23">
        <f>'C'!U19</f>
        <v>13.603454117000805</v>
      </c>
      <c r="H17" s="2" t="str">
        <f>'R'!B19</f>
        <v>Viktor Arvidsson</v>
      </c>
      <c r="I17" s="23">
        <f>'R'!U19</f>
        <v>11.914988090866483</v>
      </c>
      <c r="J17" s="2" t="str">
        <f>L!B19</f>
        <v>Filip Forsberg</v>
      </c>
      <c r="K17" s="25">
        <f>L!U19</f>
        <v>13.44532160687195</v>
      </c>
    </row>
    <row r="18" spans="1:11" ht="15" customHeight="1" x14ac:dyDescent="0.25">
      <c r="A18" s="19">
        <v>18</v>
      </c>
      <c r="B18" s="33" t="str">
        <f>G!B20</f>
        <v>Carter Hutton</v>
      </c>
      <c r="C18" s="35">
        <f>G!M20</f>
        <v>2840</v>
      </c>
      <c r="D18" s="2" t="str">
        <f>D!B20</f>
        <v>Seth Jones</v>
      </c>
      <c r="E18" s="23">
        <f>D!U20</f>
        <v>13.63967213943044</v>
      </c>
      <c r="F18" s="2" t="str">
        <f>'C'!B20</f>
        <v>Mika Zibanejad</v>
      </c>
      <c r="G18" s="23">
        <f>'C'!U20</f>
        <v>13.503870163865738</v>
      </c>
      <c r="H18" s="2" t="str">
        <f>'R'!B20</f>
        <v>Evgenii Dadonov</v>
      </c>
      <c r="I18" s="23">
        <f>'R'!U20</f>
        <v>11.7175529975604</v>
      </c>
      <c r="J18" s="2" t="str">
        <f>L!B20</f>
        <v>David Perron</v>
      </c>
      <c r="K18" s="25">
        <f>L!U20</f>
        <v>13.414449846694975</v>
      </c>
    </row>
    <row r="19" spans="1:11" x14ac:dyDescent="0.25">
      <c r="A19" s="19">
        <v>19</v>
      </c>
      <c r="B19" s="33" t="str">
        <f>G!B21</f>
        <v>Semyon Varlamov</v>
      </c>
      <c r="C19" s="35">
        <f>G!M21</f>
        <v>2839</v>
      </c>
      <c r="D19" s="2" t="str">
        <f>D!B21</f>
        <v>John Klingberg</v>
      </c>
      <c r="E19" s="23">
        <f>D!U21</f>
        <v>13.489542256081226</v>
      </c>
      <c r="F19" s="2" t="str">
        <f>'C'!B21</f>
        <v>Tyler Seguin</v>
      </c>
      <c r="G19" s="23">
        <f>'C'!U21</f>
        <v>13.49617198902717</v>
      </c>
      <c r="H19" s="2" t="str">
        <f>'R'!B21</f>
        <v>T.J. Oshie</v>
      </c>
      <c r="I19" s="23">
        <f>'R'!U21</f>
        <v>11.691657434620481</v>
      </c>
      <c r="J19" s="2" t="str">
        <f>L!B21</f>
        <v>Kyle Connor</v>
      </c>
      <c r="K19" s="25">
        <f>L!U21</f>
        <v>13.14128646693503</v>
      </c>
    </row>
    <row r="20" spans="1:11" ht="15.75" thickBot="1" x14ac:dyDescent="0.3">
      <c r="A20" s="20">
        <v>20</v>
      </c>
      <c r="B20" s="34" t="str">
        <f>G!B22</f>
        <v>Craig Anderson</v>
      </c>
      <c r="C20" s="45">
        <f>G!M22</f>
        <v>2785</v>
      </c>
      <c r="D20" s="2" t="str">
        <f>D!B22</f>
        <v>Shea Weber</v>
      </c>
      <c r="E20" s="23">
        <f>D!U22</f>
        <v>13.372626344341029</v>
      </c>
      <c r="F20" s="2" t="str">
        <f>'C'!B22</f>
        <v>Ryan O'Reilly</v>
      </c>
      <c r="G20" s="23">
        <f>'C'!U22</f>
        <v>13.479802711984444</v>
      </c>
      <c r="H20" s="2" t="str">
        <f>'R'!B22</f>
        <v>Jakub Voracek</v>
      </c>
      <c r="I20" s="23">
        <f>'R'!U22</f>
        <v>11.636262691235126</v>
      </c>
      <c r="J20" s="2" t="str">
        <f>L!B22</f>
        <v>Jeff Skinner</v>
      </c>
      <c r="K20" s="25">
        <f>L!U22</f>
        <v>12.784013421262891</v>
      </c>
    </row>
    <row r="21" spans="1:11" x14ac:dyDescent="0.25">
      <c r="A21" s="18">
        <v>21</v>
      </c>
      <c r="B21" s="32" t="str">
        <f>G!B23</f>
        <v>Jonathan Quick</v>
      </c>
      <c r="C21" s="35">
        <f>G!M23</f>
        <v>2648</v>
      </c>
      <c r="D21" s="21" t="str">
        <f>D!B23</f>
        <v>Ryan McDonagh</v>
      </c>
      <c r="E21" s="22">
        <f>D!U23</f>
        <v>13.311270715518795</v>
      </c>
      <c r="F21" s="21" t="str">
        <f>'C'!B23</f>
        <v>Evgeny Kuznetsov</v>
      </c>
      <c r="G21" s="22">
        <f>'C'!U23</f>
        <v>13.311216467662174</v>
      </c>
      <c r="H21" s="21" t="str">
        <f>'R'!B23</f>
        <v>***Tom Wilson</v>
      </c>
      <c r="I21" s="22">
        <f>'R'!U23</f>
        <v>11.525074763669561</v>
      </c>
      <c r="J21" s="21" t="str">
        <f>L!B23</f>
        <v>Jonathan Marchessault</v>
      </c>
      <c r="K21" s="24">
        <f>L!U23</f>
        <v>12.409142387222341</v>
      </c>
    </row>
    <row r="22" spans="1:11" x14ac:dyDescent="0.25">
      <c r="A22" s="19">
        <v>22</v>
      </c>
      <c r="B22" s="33" t="str">
        <f>G!B24</f>
        <v>Ben Bishop</v>
      </c>
      <c r="C22" s="35">
        <f>G!M24</f>
        <v>2637</v>
      </c>
      <c r="D22" s="2" t="str">
        <f>D!B24</f>
        <v>Alex Pietrangelo</v>
      </c>
      <c r="E22" s="23">
        <f>D!U24</f>
        <v>13.174032004909893</v>
      </c>
      <c r="F22" s="2" t="str">
        <f>'C'!B24</f>
        <v>Matt Duchene</v>
      </c>
      <c r="G22" s="23">
        <f>'C'!U24</f>
        <v>13.156292696731319</v>
      </c>
      <c r="H22" s="2" t="str">
        <f>'R'!B24</f>
        <v>***Andrew Shaw</v>
      </c>
      <c r="I22" s="23">
        <f>'R'!U24</f>
        <v>11.450513050312045</v>
      </c>
      <c r="J22" s="2" t="str">
        <f>L!B24</f>
        <v>***Tomas Tatar</v>
      </c>
      <c r="K22" s="25">
        <f>L!U24</f>
        <v>12.383935936012241</v>
      </c>
    </row>
    <row r="23" spans="1:11" x14ac:dyDescent="0.25">
      <c r="A23" s="19">
        <v>23</v>
      </c>
      <c r="B23" s="33" t="str">
        <f>G!B25</f>
        <v>Tuukka Rask</v>
      </c>
      <c r="C23" s="35">
        <f>G!M25</f>
        <v>2635</v>
      </c>
      <c r="D23" s="2" t="str">
        <f>D!B25</f>
        <v>Darnell Nurse</v>
      </c>
      <c r="E23" s="23">
        <f>D!U25</f>
        <v>13.131850576037563</v>
      </c>
      <c r="F23" s="2" t="str">
        <f>'C'!B25</f>
        <v>Nicklas Backstrom</v>
      </c>
      <c r="G23" s="23">
        <f>'C'!U25</f>
        <v>13.122013139020526</v>
      </c>
      <c r="H23" s="2" t="str">
        <f>'R'!B25</f>
        <v>***Kevin Hayes</v>
      </c>
      <c r="I23" s="23">
        <f>'R'!U25</f>
        <v>11.431123563027128</v>
      </c>
      <c r="J23" s="2" t="str">
        <f>L!B25</f>
        <v>Jamie Benn</v>
      </c>
      <c r="K23" s="25">
        <f>L!U25</f>
        <v>12.265693031172171</v>
      </c>
    </row>
    <row r="24" spans="1:11" x14ac:dyDescent="0.25">
      <c r="A24" s="19">
        <v>24</v>
      </c>
      <c r="B24" s="33" t="str">
        <f>G!B26</f>
        <v>Robin Lehner</v>
      </c>
      <c r="C24" s="35">
        <f>G!M26</f>
        <v>2616</v>
      </c>
      <c r="D24" s="2" t="str">
        <f>D!B26</f>
        <v>Rasmus Ristolainen</v>
      </c>
      <c r="E24" s="23">
        <f>D!U26</f>
        <v>13.101289496516259</v>
      </c>
      <c r="F24" s="2" t="str">
        <f>'C'!B26</f>
        <v>Elias Pettersson</v>
      </c>
      <c r="G24" s="23">
        <f>'C'!U26</f>
        <v>12.930662127331409</v>
      </c>
      <c r="H24" s="2" t="str">
        <f>'R'!B26</f>
        <v>Brock Boeser</v>
      </c>
      <c r="I24" s="23">
        <f>'R'!U26</f>
        <v>11.397360802734525</v>
      </c>
      <c r="J24" s="2" t="str">
        <f>L!B26</f>
        <v>James van Riemsdyk</v>
      </c>
      <c r="K24" s="25">
        <f>L!U26</f>
        <v>12.11062388955331</v>
      </c>
    </row>
    <row r="25" spans="1:11" ht="15.75" thickBot="1" x14ac:dyDescent="0.3">
      <c r="A25" s="20">
        <v>25</v>
      </c>
      <c r="B25" s="34" t="str">
        <f>G!B27</f>
        <v>Jake Allen</v>
      </c>
      <c r="C25" s="45">
        <f>G!M27</f>
        <v>2568</v>
      </c>
      <c r="D25" s="2" t="str">
        <f>D!B27</f>
        <v>***Mike Green</v>
      </c>
      <c r="E25" s="23">
        <f>D!U27</f>
        <v>13.070371263974337</v>
      </c>
      <c r="F25" s="2" t="str">
        <f>'C'!B27</f>
        <v>Max Domi</v>
      </c>
      <c r="G25" s="23">
        <f>'C'!U27</f>
        <v>12.896233362057043</v>
      </c>
      <c r="H25" s="2" t="str">
        <f>'R'!B27</f>
        <v>Sam Reinhart</v>
      </c>
      <c r="I25" s="23">
        <f>'R'!U27</f>
        <v>11.252673405768089</v>
      </c>
      <c r="J25" s="2" t="str">
        <f>L!B27</f>
        <v>Chris Kreider</v>
      </c>
      <c r="K25" s="25">
        <f>L!U27</f>
        <v>11.852616045347697</v>
      </c>
    </row>
    <row r="26" spans="1:11" x14ac:dyDescent="0.25">
      <c r="A26" s="18">
        <v>26</v>
      </c>
      <c r="B26" s="32" t="str">
        <f>G!B28</f>
        <v>David Rittich</v>
      </c>
      <c r="C26" s="35">
        <f>G!M28</f>
        <v>2503</v>
      </c>
      <c r="D26" s="21" t="str">
        <f>D!B28</f>
        <v>Drew Doughty</v>
      </c>
      <c r="E26" s="22">
        <f>D!U28</f>
        <v>13.033483675434443</v>
      </c>
      <c r="F26" s="21" t="str">
        <f>'C'!B28</f>
        <v>Logan Couture</v>
      </c>
      <c r="G26" s="22">
        <f>'C'!U28</f>
        <v>12.802613594893542</v>
      </c>
      <c r="H26" s="21" t="str">
        <f>'R'!B28</f>
        <v>***Dustin Brown</v>
      </c>
      <c r="I26" s="22">
        <f>'R'!U28</f>
        <v>11.073078153604996</v>
      </c>
      <c r="J26" s="21" t="str">
        <f>L!B28</f>
        <v>Brady Tkachuk</v>
      </c>
      <c r="K26" s="24">
        <f>L!U28</f>
        <v>11.701058361531198</v>
      </c>
    </row>
    <row r="27" spans="1:11" x14ac:dyDescent="0.25">
      <c r="A27" s="19">
        <v>27</v>
      </c>
      <c r="B27" s="33" t="str">
        <f>G!B29</f>
        <v>Mike Smith</v>
      </c>
      <c r="C27" s="35">
        <f>G!M29</f>
        <v>2400</v>
      </c>
      <c r="D27" s="2" t="str">
        <f>D!B29</f>
        <v>Ryan Suter</v>
      </c>
      <c r="E27" s="23">
        <f>D!U29</f>
        <v>13.012549332402051</v>
      </c>
      <c r="F27" s="2" t="str">
        <f>'C'!B29</f>
        <v>***David Krejci</v>
      </c>
      <c r="G27" s="23">
        <f>'C'!U29</f>
        <v>12.637143223319697</v>
      </c>
      <c r="H27" s="2" t="str">
        <f>'R'!B29</f>
        <v>Reilly Smith</v>
      </c>
      <c r="I27" s="23">
        <f>'R'!U29</f>
        <v>11.05625980886767</v>
      </c>
      <c r="J27" s="2" t="str">
        <f>L!B29</f>
        <v>Kevin Labanc</v>
      </c>
      <c r="K27" s="25">
        <f>L!U29</f>
        <v>11.691885137117737</v>
      </c>
    </row>
    <row r="28" spans="1:11" x14ac:dyDescent="0.25">
      <c r="A28" s="19">
        <v>28</v>
      </c>
      <c r="B28" s="33" t="str">
        <f>G!B30</f>
        <v>Petr Mrazek</v>
      </c>
      <c r="C28" s="35">
        <f>G!M30</f>
        <v>2387</v>
      </c>
      <c r="D28" s="2" t="str">
        <f>D!B30</f>
        <v>***Jeff Petry</v>
      </c>
      <c r="E28" s="23">
        <f>D!U30</f>
        <v>13.003951996798659</v>
      </c>
      <c r="F28" s="2" t="str">
        <f>'C'!B30</f>
        <v>Ryan Nugent-Hopkins</v>
      </c>
      <c r="G28" s="23">
        <f>'C'!U30</f>
        <v>12.55068890514749</v>
      </c>
      <c r="H28" s="2" t="str">
        <f>'R'!B30</f>
        <v>Anthony Mantha</v>
      </c>
      <c r="I28" s="23">
        <f>'R'!U30</f>
        <v>10.737540100939558</v>
      </c>
      <c r="J28" s="2" t="str">
        <f>L!B30</f>
        <v>Jonathan Drouin</v>
      </c>
      <c r="K28" s="25">
        <f>L!U30</f>
        <v>11.55042273385577</v>
      </c>
    </row>
    <row r="29" spans="1:11" x14ac:dyDescent="0.25">
      <c r="A29" s="19">
        <v>29</v>
      </c>
      <c r="B29" s="33" t="str">
        <f>G!B31</f>
        <v>Roberto Luongo</v>
      </c>
      <c r="C29" s="35">
        <f>G!M31</f>
        <v>2347</v>
      </c>
      <c r="D29" s="2" t="str">
        <f>D!B31</f>
        <v>Charlie McAvoy</v>
      </c>
      <c r="E29" s="23">
        <f>D!U31</f>
        <v>12.959359370715148</v>
      </c>
      <c r="F29" s="2" t="str">
        <f>'C'!B31</f>
        <v>Paul Stastny</v>
      </c>
      <c r="G29" s="23">
        <f>'C'!U31</f>
        <v>12.549407249995244</v>
      </c>
      <c r="H29" s="2" t="str">
        <f>'R'!B31</f>
        <v>Alex Tuch</v>
      </c>
      <c r="I29" s="23">
        <f>'R'!U31</f>
        <v>10.713161798055557</v>
      </c>
      <c r="J29" s="2" t="str">
        <f>L!B31</f>
        <v>Tyler Bertuzzi</v>
      </c>
      <c r="K29" s="25">
        <f>L!U31</f>
        <v>11.520894425156168</v>
      </c>
    </row>
    <row r="30" spans="1:11" ht="15.75" thickBot="1" x14ac:dyDescent="0.3">
      <c r="A30" s="20">
        <v>30</v>
      </c>
      <c r="B30" s="34" t="str">
        <f>G!B32</f>
        <v>***Jaroslav Halak</v>
      </c>
      <c r="C30" s="45">
        <f>G!M32</f>
        <v>2308</v>
      </c>
      <c r="D30" s="2" t="str">
        <f>D!B32</f>
        <v>Mattias Ekholm</v>
      </c>
      <c r="E30" s="23">
        <f>D!U32</f>
        <v>12.914298857116233</v>
      </c>
      <c r="F30" s="2" t="str">
        <f>'C'!B32</f>
        <v>Ryan Johansen</v>
      </c>
      <c r="G30" s="23">
        <f>'C'!U32</f>
        <v>12.185382675274219</v>
      </c>
      <c r="H30" s="2" t="str">
        <f>'R'!B32</f>
        <v>Andreas Athanasiou</v>
      </c>
      <c r="I30" s="23">
        <f>'R'!U32</f>
        <v>10.578830260097849</v>
      </c>
      <c r="J30" s="2" t="str">
        <f>L!B32</f>
        <v>Nino Niederreiter</v>
      </c>
      <c r="K30" s="25">
        <f>L!U32</f>
        <v>11.517225561711504</v>
      </c>
    </row>
    <row r="31" spans="1:11" x14ac:dyDescent="0.25">
      <c r="A31" s="18">
        <v>31</v>
      </c>
      <c r="B31" s="32" t="str">
        <f>G!B33</f>
        <v>Keith Kinkaid</v>
      </c>
      <c r="C31" s="35">
        <f>G!M33</f>
        <v>2302</v>
      </c>
      <c r="D31" s="21" t="str">
        <f>D!B33</f>
        <v>Oliver Ekman-Larsson</v>
      </c>
      <c r="E31" s="22">
        <f>D!U33</f>
        <v>12.67970622380027</v>
      </c>
      <c r="F31" s="21" t="str">
        <f>'C'!B33</f>
        <v>Ryan Getzlaf</v>
      </c>
      <c r="G31" s="22">
        <f>'C'!U33</f>
        <v>12.003202296617824</v>
      </c>
      <c r="H31" s="21" t="str">
        <f>'R'!B33</f>
        <v>Kyle Palmieri</v>
      </c>
      <c r="I31" s="22">
        <f>'R'!U33</f>
        <v>10.54577843399478</v>
      </c>
      <c r="J31" s="21" t="str">
        <f>L!B33</f>
        <v>Zach Hyman</v>
      </c>
      <c r="K31" s="24">
        <f>L!U33</f>
        <v>11.476615948599445</v>
      </c>
    </row>
    <row r="32" spans="1:11" x14ac:dyDescent="0.25">
      <c r="A32" s="19">
        <v>32</v>
      </c>
      <c r="B32" s="33" t="str">
        <f>G!B34</f>
        <v>Thomas Greiss</v>
      </c>
      <c r="C32" s="35">
        <f>G!M34</f>
        <v>2294</v>
      </c>
      <c r="D32" s="2" t="str">
        <f>D!B34</f>
        <v>Josh Morrissey</v>
      </c>
      <c r="E32" s="23">
        <f>D!U34</f>
        <v>12.668458689213377</v>
      </c>
      <c r="F32" s="2" t="str">
        <f>'C'!B34</f>
        <v>Brayden Schenn</v>
      </c>
      <c r="G32" s="23">
        <f>'C'!U34</f>
        <v>11.79468047333161</v>
      </c>
      <c r="H32" s="2" t="str">
        <f>'R'!B34</f>
        <v>Mikael Granlund</v>
      </c>
      <c r="I32" s="23">
        <f>'R'!U34</f>
        <v>10.540887059874819</v>
      </c>
      <c r="J32" s="2" t="str">
        <f>L!B34</f>
        <v>Rickard Rakell</v>
      </c>
      <c r="K32" s="25">
        <f>L!U34</f>
        <v>11.424922422798858</v>
      </c>
    </row>
    <row r="33" spans="1:11" x14ac:dyDescent="0.25">
      <c r="A33" s="19">
        <v>33</v>
      </c>
      <c r="B33" s="33" t="str">
        <f>G!B35</f>
        <v>Anton Khudobin</v>
      </c>
      <c r="C33" s="35">
        <f>G!M35</f>
        <v>2220</v>
      </c>
      <c r="D33" s="2" t="str">
        <f>D!B35</f>
        <v>Duncan Keith</v>
      </c>
      <c r="E33" s="23">
        <f>D!U35</f>
        <v>12.649752698495266</v>
      </c>
      <c r="F33" s="2" t="str">
        <f>'C'!B35</f>
        <v>Anze Kopitar</v>
      </c>
      <c r="G33" s="23">
        <f>'C'!U35</f>
        <v>11.787717586391004</v>
      </c>
      <c r="H33" s="2" t="str">
        <f>'R'!B35</f>
        <v>Yanni Gourde</v>
      </c>
      <c r="I33" s="23">
        <f>'R'!U35</f>
        <v>10.304818898306529</v>
      </c>
      <c r="J33" s="2" t="str">
        <f>L!B35</f>
        <v>J.T. Miller</v>
      </c>
      <c r="K33" s="25">
        <f>L!U35</f>
        <v>11.346975624546024</v>
      </c>
    </row>
    <row r="34" spans="1:11" x14ac:dyDescent="0.25">
      <c r="A34" s="19">
        <v>34</v>
      </c>
      <c r="B34" s="33" t="str">
        <f>G!B36</f>
        <v>Corey Crawford</v>
      </c>
      <c r="C34" s="35">
        <f>G!M36</f>
        <v>2213</v>
      </c>
      <c r="D34" s="2" t="str">
        <f>D!B36</f>
        <v>Tony DeAngelo</v>
      </c>
      <c r="E34" s="23">
        <f>D!U36</f>
        <v>12.620543428995358</v>
      </c>
      <c r="F34" s="2" t="str">
        <f>'C'!B36</f>
        <v>Pierre-Luc Dubois</v>
      </c>
      <c r="G34" s="23">
        <f>'C'!U36</f>
        <v>11.753401362076824</v>
      </c>
      <c r="H34" s="2" t="str">
        <f>'R'!B36</f>
        <v>Josh Bailey</v>
      </c>
      <c r="I34" s="23">
        <f>'R'!U36</f>
        <v>10.293779067774352</v>
      </c>
      <c r="J34" s="2" t="str">
        <f>L!B36</f>
        <v>Anders Lee</v>
      </c>
      <c r="K34" s="25">
        <f>L!U36</f>
        <v>11.331678474847992</v>
      </c>
    </row>
    <row r="35" spans="1:11" ht="15.75" thickBot="1" x14ac:dyDescent="0.3">
      <c r="A35" s="20">
        <v>35</v>
      </c>
      <c r="B35" s="34" t="str">
        <f>G!B37</f>
        <v>Linus Ullmark</v>
      </c>
      <c r="C35" s="45">
        <f>G!M37</f>
        <v>2102</v>
      </c>
      <c r="D35" s="2" t="str">
        <f>D!B37</f>
        <v>P.K. Subban</v>
      </c>
      <c r="E35" s="23">
        <f>D!U37</f>
        <v>12.572926509685583</v>
      </c>
      <c r="F35" s="2" t="str">
        <f>'C'!B37</f>
        <v>Mathew Barzal</v>
      </c>
      <c r="G35" s="23">
        <f>'C'!U37</f>
        <v>11.699864476279767</v>
      </c>
      <c r="H35" s="2" t="str">
        <f>'R'!B37</f>
        <v>***Justin Williams</v>
      </c>
      <c r="I35" s="23">
        <f>'R'!U37</f>
        <v>10.242521672827596</v>
      </c>
      <c r="J35" s="2" t="str">
        <f>L!B37</f>
        <v>Max Pacioretty</v>
      </c>
      <c r="K35" s="25">
        <f>L!U37</f>
        <v>11.286457319588145</v>
      </c>
    </row>
    <row r="36" spans="1:11" x14ac:dyDescent="0.25">
      <c r="A36" s="18">
        <v>36</v>
      </c>
      <c r="B36" s="32" t="str">
        <f>G!B38</f>
        <v>Anders Nilsson</v>
      </c>
      <c r="C36" s="35">
        <f>G!M38</f>
        <v>2040</v>
      </c>
      <c r="D36" s="21" t="str">
        <f>D!B38</f>
        <v>Jared Spurgeon</v>
      </c>
      <c r="E36" s="22">
        <f>D!U38</f>
        <v>12.483825328591671</v>
      </c>
      <c r="F36" s="21" t="str">
        <f>'C'!B38</f>
        <v>Bo Horvat</v>
      </c>
      <c r="G36" s="22">
        <f>'C'!U38</f>
        <v>11.423272516930382</v>
      </c>
      <c r="H36" s="21" t="str">
        <f>'R'!B38</f>
        <v>Brendan Gallagher</v>
      </c>
      <c r="I36" s="22">
        <f>'R'!U38</f>
        <v>10.238409448312524</v>
      </c>
      <c r="J36" s="21" t="str">
        <f>L!B38</f>
        <v>***Jesper Bratt</v>
      </c>
      <c r="K36" s="24">
        <f>L!U38</f>
        <v>11.273037603406367</v>
      </c>
    </row>
    <row r="37" spans="1:11" x14ac:dyDescent="0.25">
      <c r="A37" s="19">
        <v>37</v>
      </c>
      <c r="B37" s="33" t="str">
        <f>G!B39</f>
        <v>Philipp Grubauer</v>
      </c>
      <c r="C37" s="35">
        <f>G!M39</f>
        <v>2021</v>
      </c>
      <c r="D37" s="2" t="str">
        <f>D!B39</f>
        <v>Ryan Ellis</v>
      </c>
      <c r="E37" s="23">
        <f>D!U39</f>
        <v>12.475149720416473</v>
      </c>
      <c r="F37" s="2" t="str">
        <f>'C'!B39</f>
        <v>Vincent Trocheck</v>
      </c>
      <c r="G37" s="23">
        <f>'C'!U39</f>
        <v>11.319404634527292</v>
      </c>
      <c r="H37" s="2" t="str">
        <f>'R'!B39</f>
        <v>***Josh Anderson</v>
      </c>
      <c r="I37" s="23">
        <f>'R'!U39</f>
        <v>10.151801713595614</v>
      </c>
      <c r="J37" s="2" t="str">
        <f>L!B39</f>
        <v>Jake DeBrusk</v>
      </c>
      <c r="K37" s="25">
        <f>L!U39</f>
        <v>11.189864355291563</v>
      </c>
    </row>
    <row r="38" spans="1:11" x14ac:dyDescent="0.25">
      <c r="A38" s="19">
        <v>38</v>
      </c>
      <c r="B38" s="33" t="str">
        <f>G!B40</f>
        <v>***Curtis McElhinney</v>
      </c>
      <c r="C38" s="35">
        <f>G!M40</f>
        <v>1978</v>
      </c>
      <c r="D38" s="2" t="str">
        <f>D!B40</f>
        <v>***Ryan Murray</v>
      </c>
      <c r="E38" s="23">
        <f>D!U40</f>
        <v>12.301065836751683</v>
      </c>
      <c r="F38" s="2" t="str">
        <f>'C'!B40</f>
        <v>***Phillip Danault</v>
      </c>
      <c r="G38" s="23">
        <f>'C'!U40</f>
        <v>11.176956457701898</v>
      </c>
      <c r="H38" s="2" t="str">
        <f>'R'!B40</f>
        <v>Ondrej Kase</v>
      </c>
      <c r="I38" s="23">
        <f>'R'!U40</f>
        <v>10.120039924976313</v>
      </c>
      <c r="J38" s="2" t="str">
        <f>L!B40</f>
        <v>Brandon Saad</v>
      </c>
      <c r="K38" s="25">
        <f>L!U40</f>
        <v>10.984311284572414</v>
      </c>
    </row>
    <row r="39" spans="1:11" x14ac:dyDescent="0.25">
      <c r="A39" s="19">
        <v>39</v>
      </c>
      <c r="B39" s="33" t="str">
        <f>G!B41</f>
        <v>***Casey DeSmith</v>
      </c>
      <c r="C39" s="35">
        <f>G!M41</f>
        <v>1944</v>
      </c>
      <c r="D39" s="2" t="str">
        <f>D!B41</f>
        <v>Jake Muzzin</v>
      </c>
      <c r="E39" s="23">
        <f>D!U41</f>
        <v>12.21835465889032</v>
      </c>
      <c r="F39" s="2" t="str">
        <f>'C'!B41</f>
        <v>Dylan Strome</v>
      </c>
      <c r="G39" s="23">
        <f>'C'!U41</f>
        <v>11.164658515950611</v>
      </c>
      <c r="H39" s="2" t="str">
        <f>'R'!B41</f>
        <v>Jakob Silfverberg</v>
      </c>
      <c r="I39" s="23">
        <f>'R'!U41</f>
        <v>9.9363947248265436</v>
      </c>
      <c r="J39" s="2" t="str">
        <f>L!B41</f>
        <v>***Micheal Ferland</v>
      </c>
      <c r="K39" s="25">
        <f>L!U41</f>
        <v>10.95300336166822</v>
      </c>
    </row>
    <row r="40" spans="1:11" ht="15.75" thickBot="1" x14ac:dyDescent="0.3">
      <c r="A40" s="20">
        <v>40</v>
      </c>
      <c r="B40" s="34" t="str">
        <f>G!B42</f>
        <v>Cam Talbot</v>
      </c>
      <c r="C40" s="45">
        <f>G!M42</f>
        <v>1905</v>
      </c>
      <c r="D40" s="2" t="str">
        <f>D!B42</f>
        <v>Zach Werenski</v>
      </c>
      <c r="E40" s="23">
        <f>D!U42</f>
        <v>12.189523557486496</v>
      </c>
      <c r="F40" s="2" t="str">
        <f>'C'!B42</f>
        <v>William Karlsson</v>
      </c>
      <c r="G40" s="23">
        <f>'C'!U42</f>
        <v>11.157516386573821</v>
      </c>
      <c r="H40" s="2" t="str">
        <f>'R'!B42</f>
        <v>Patrik Laine</v>
      </c>
      <c r="I40" s="23">
        <f>'R'!U42</f>
        <v>9.8230488629918362</v>
      </c>
      <c r="J40" s="2" t="str">
        <f>L!B42</f>
        <v>Andreas Johnsson</v>
      </c>
      <c r="K40" s="25">
        <f>L!U42</f>
        <v>10.834878311006362</v>
      </c>
    </row>
    <row r="41" spans="1:11" x14ac:dyDescent="0.25">
      <c r="A41" s="18">
        <v>41</v>
      </c>
      <c r="B41" s="32" t="str">
        <f>G!B43</f>
        <v>Cam Ward</v>
      </c>
      <c r="C41" s="35">
        <f>G!M43</f>
        <v>1882</v>
      </c>
      <c r="D41" s="21" t="str">
        <f>D!B43</f>
        <v>***Filip Hronek</v>
      </c>
      <c r="E41" s="22">
        <f>D!U43</f>
        <v>12.136892976169715</v>
      </c>
      <c r="F41" s="21" t="str">
        <f>'C'!B43</f>
        <v>***Gustav Nyquist</v>
      </c>
      <c r="G41" s="22">
        <f>'C'!U43</f>
        <v>11.124577542235112</v>
      </c>
      <c r="H41" s="21" t="str">
        <f>'R'!B43</f>
        <v>Kasperi Kapanen</v>
      </c>
      <c r="I41" s="22">
        <f>'R'!U43</f>
        <v>9.7655684587121243</v>
      </c>
      <c r="J41" s="21" t="str">
        <f>L!B43</f>
        <v>Nikolaj Ehlers</v>
      </c>
      <c r="K41" s="24">
        <f>L!U43</f>
        <v>10.791627258241384</v>
      </c>
    </row>
    <row r="42" spans="1:11" x14ac:dyDescent="0.25">
      <c r="A42" s="19">
        <v>42</v>
      </c>
      <c r="B42" s="33" t="str">
        <f>G!B44</f>
        <v>Jordan Binnington</v>
      </c>
      <c r="C42" s="35">
        <f>G!M44</f>
        <v>1876</v>
      </c>
      <c r="D42" s="2" t="str">
        <f>D!B44</f>
        <v>Aaron Ekblad</v>
      </c>
      <c r="E42" s="23">
        <f>D!U44</f>
        <v>12.128374395360513</v>
      </c>
      <c r="F42" s="2" t="str">
        <f>'C'!B44</f>
        <v>***Ryan Dzingel</v>
      </c>
      <c r="G42" s="23">
        <f>'C'!U44</f>
        <v>11.034353649542073</v>
      </c>
      <c r="H42" s="2" t="str">
        <f>'R'!B44</f>
        <v>Travis Konecny</v>
      </c>
      <c r="I42" s="23">
        <f>'R'!U44</f>
        <v>9.7532303861731844</v>
      </c>
      <c r="J42" s="2" t="str">
        <f>L!B44</f>
        <v>Nick Ritchie</v>
      </c>
      <c r="K42" s="25">
        <f>L!U44</f>
        <v>10.750557524191569</v>
      </c>
    </row>
    <row r="43" spans="1:11" x14ac:dyDescent="0.25">
      <c r="A43" s="19">
        <v>43</v>
      </c>
      <c r="B43" s="33" t="str">
        <f>G!B45</f>
        <v>Alexandar Georgiev</v>
      </c>
      <c r="C43" s="35">
        <f>G!M45</f>
        <v>1874</v>
      </c>
      <c r="D43" s="2" t="str">
        <f>D!B45</f>
        <v>***Damon Severson</v>
      </c>
      <c r="E43" s="23">
        <f>D!U45</f>
        <v>12.123762800657216</v>
      </c>
      <c r="F43" s="2" t="str">
        <f>'C'!B45</f>
        <v>Nico Hischier</v>
      </c>
      <c r="G43" s="23">
        <f>'C'!U45</f>
        <v>10.948238396851245</v>
      </c>
      <c r="H43" s="2" t="str">
        <f>'R'!B45</f>
        <v>Pavel Buchnevich</v>
      </c>
      <c r="I43" s="23">
        <f>'R'!U45</f>
        <v>9.5726341854590089</v>
      </c>
      <c r="J43" s="2" t="str">
        <f>L!B45</f>
        <v>***Paul Byron</v>
      </c>
      <c r="K43" s="25">
        <f>L!U45</f>
        <v>10.726115446120605</v>
      </c>
    </row>
    <row r="44" spans="1:11" x14ac:dyDescent="0.25">
      <c r="A44" s="19">
        <v>44</v>
      </c>
      <c r="B44" s="33" t="str">
        <f>G!B46</f>
        <v>Jonathan Bernier</v>
      </c>
      <c r="C44" s="35">
        <f>G!M46</f>
        <v>1860</v>
      </c>
      <c r="D44" s="2" t="str">
        <f>D!B46</f>
        <v>Rasmus Dahlin</v>
      </c>
      <c r="E44" s="23">
        <f>D!U46</f>
        <v>12.11169908944737</v>
      </c>
      <c r="F44" s="2" t="str">
        <f>'C'!B46</f>
        <v>***Joe Thornton</v>
      </c>
      <c r="G44" s="23">
        <f>'C'!U46</f>
        <v>10.811707894287384</v>
      </c>
      <c r="H44" s="2" t="str">
        <f>'R'!B46</f>
        <v>***Bobby Ryan</v>
      </c>
      <c r="I44" s="23">
        <f>'R'!U46</f>
        <v>9.3699505901276972</v>
      </c>
      <c r="J44" s="2" t="str">
        <f>L!B46</f>
        <v>Tyler Johnson</v>
      </c>
      <c r="K44" s="25">
        <f>L!U46</f>
        <v>10.721816401318861</v>
      </c>
    </row>
    <row r="45" spans="1:11" ht="15.75" thickBot="1" x14ac:dyDescent="0.3">
      <c r="A45" s="20">
        <v>45</v>
      </c>
      <c r="B45" s="34" t="str">
        <f>G!B47</f>
        <v>James Reimer</v>
      </c>
      <c r="C45" s="45">
        <f>G!M47</f>
        <v>1805</v>
      </c>
      <c r="D45" s="2" t="str">
        <f>D!B47</f>
        <v>Dougie Hamilton</v>
      </c>
      <c r="E45" s="23">
        <f>D!U47</f>
        <v>12.000073242942607</v>
      </c>
      <c r="F45" s="2" t="str">
        <f>'C'!B47</f>
        <v>***Mikael Backlund</v>
      </c>
      <c r="G45" s="23">
        <f>'C'!U47</f>
        <v>10.773705690113236</v>
      </c>
      <c r="H45" s="2" t="str">
        <f>'R'!B47</f>
        <v>***Brett Connolly</v>
      </c>
      <c r="I45" s="23">
        <f>'R'!U47</f>
        <v>9.3438063377904115</v>
      </c>
      <c r="J45" s="2" t="str">
        <f>L!B47</f>
        <v>Jakub Vrana</v>
      </c>
      <c r="K45" s="25">
        <f>L!U47</f>
        <v>10.659507615304268</v>
      </c>
    </row>
    <row r="46" spans="1:11" x14ac:dyDescent="0.25">
      <c r="A46" s="18">
        <v>46</v>
      </c>
      <c r="B46" s="32" t="str">
        <f>G!B48</f>
        <v>Carter Hart</v>
      </c>
      <c r="C46" s="35">
        <f>G!M48</f>
        <v>1717</v>
      </c>
      <c r="D46" s="21" t="str">
        <f>D!B48</f>
        <v>***Nate Schmidt</v>
      </c>
      <c r="E46" s="22">
        <f>D!U48</f>
        <v>11.973578494937295</v>
      </c>
      <c r="F46" s="21" t="str">
        <f>'C'!B48</f>
        <v>***Brock Nelson</v>
      </c>
      <c r="G46" s="22">
        <f>'C'!U48</f>
        <v>10.700101039358142</v>
      </c>
      <c r="H46" s="21" t="str">
        <f>'R'!B48</f>
        <v>***Bryan Rust</v>
      </c>
      <c r="I46" s="22">
        <f>'R'!U48</f>
        <v>9.317159174095476</v>
      </c>
      <c r="J46" s="21" t="str">
        <f>L!B48</f>
        <v>Clayton Keller</v>
      </c>
      <c r="K46" s="24">
        <f>L!U48</f>
        <v>10.638086021463078</v>
      </c>
    </row>
    <row r="47" spans="1:11" x14ac:dyDescent="0.25">
      <c r="A47" s="19">
        <v>47</v>
      </c>
      <c r="B47" s="33" t="str">
        <f>G!B49</f>
        <v>Juuse Saros</v>
      </c>
      <c r="C47" s="35">
        <f>G!M49</f>
        <v>1696</v>
      </c>
      <c r="D47" s="2" t="str">
        <f>D!B49</f>
        <v>Justin Faulk</v>
      </c>
      <c r="E47" s="23">
        <f>D!U49</f>
        <v>11.953372435702141</v>
      </c>
      <c r="F47" s="2" t="str">
        <f>'C'!B49</f>
        <v>***Carl Soderberg</v>
      </c>
      <c r="G47" s="23">
        <f>'C'!U49</f>
        <v>10.600710500829575</v>
      </c>
      <c r="H47" s="2" t="str">
        <f>'R'!B49</f>
        <v>Patric Hornqvist</v>
      </c>
      <c r="I47" s="23">
        <f>'R'!U49</f>
        <v>9.3132348078033758</v>
      </c>
      <c r="J47" s="2" t="str">
        <f>L!B49</f>
        <v>***Antoine Roussel</v>
      </c>
      <c r="K47" s="25">
        <f>L!U49</f>
        <v>10.603266098410806</v>
      </c>
    </row>
    <row r="48" spans="1:11" x14ac:dyDescent="0.25">
      <c r="A48" s="19">
        <v>48</v>
      </c>
      <c r="B48" s="33" t="str">
        <f>G!B50</f>
        <v>***Jack Campbell</v>
      </c>
      <c r="C48" s="35">
        <f>G!M50</f>
        <v>1593</v>
      </c>
      <c r="D48" s="2" t="str">
        <f>D!B50</f>
        <v>Brandon Montour</v>
      </c>
      <c r="E48" s="23">
        <f>D!U50</f>
        <v>11.865966304925429</v>
      </c>
      <c r="F48" s="2" t="str">
        <f>'C'!B50</f>
        <v>Eric Staal</v>
      </c>
      <c r="G48" s="23">
        <f>'C'!U50</f>
        <v>10.514662689352622</v>
      </c>
      <c r="H48" s="2" t="str">
        <f>'R'!B50</f>
        <v>***Alex Chiasson</v>
      </c>
      <c r="I48" s="23">
        <f>'R'!U50</f>
        <v>9.203125043607713</v>
      </c>
      <c r="J48" s="2" t="str">
        <f>L!B50</f>
        <v>Thomas Vanek</v>
      </c>
      <c r="K48" s="25">
        <f>L!U50</f>
        <v>10.447232312300022</v>
      </c>
    </row>
    <row r="49" spans="1:11" x14ac:dyDescent="0.25">
      <c r="A49" s="19">
        <v>49</v>
      </c>
      <c r="B49" s="33" t="str">
        <f>G!B51</f>
        <v>Louis Domingue</v>
      </c>
      <c r="C49" s="35">
        <f>G!M51</f>
        <v>1561</v>
      </c>
      <c r="D49" s="2" t="str">
        <f>D!B51</f>
        <v>Ryan Pulock</v>
      </c>
      <c r="E49" s="23">
        <f>D!U51</f>
        <v>11.855529188243972</v>
      </c>
      <c r="F49" s="2" t="str">
        <f>'C'!B51</f>
        <v>***Mikko Koivu</v>
      </c>
      <c r="G49" s="23">
        <f>'C'!U51</f>
        <v>10.509104041901235</v>
      </c>
      <c r="H49" s="2" t="str">
        <f>'R'!B51</f>
        <v>J.T. Compher</v>
      </c>
      <c r="I49" s="23">
        <f>'R'!U51</f>
        <v>9.1960187055835441</v>
      </c>
      <c r="J49" s="2" t="str">
        <f>L!B51</f>
        <v>Jaden Schwartz</v>
      </c>
      <c r="K49" s="25">
        <f>L!U51</f>
        <v>10.316264844729229</v>
      </c>
    </row>
    <row r="50" spans="1:11" ht="15.75" thickBot="1" x14ac:dyDescent="0.3">
      <c r="A50" s="20">
        <v>50</v>
      </c>
      <c r="B50" s="34" t="str">
        <f>G!B52</f>
        <v>***Pheonix Copley</v>
      </c>
      <c r="C50" s="45">
        <f>G!M52</f>
        <v>1529</v>
      </c>
      <c r="D50" s="2" t="str">
        <f>D!B52</f>
        <v>***Danny DeKeyser</v>
      </c>
      <c r="E50" s="23">
        <f>D!U52</f>
        <v>11.812931609017919</v>
      </c>
      <c r="F50" s="2" t="str">
        <f>'C'!B52</f>
        <v>***Jordan Staal</v>
      </c>
      <c r="G50" s="23">
        <f>'C'!U52</f>
        <v>10.451522869886045</v>
      </c>
      <c r="H50" s="2" t="str">
        <f>'R'!B52</f>
        <v>***Michael Frolik</v>
      </c>
      <c r="I50" s="23">
        <f>'R'!U52</f>
        <v>9.1940203639357776</v>
      </c>
      <c r="J50" s="2" t="str">
        <f>L!B52</f>
        <v>Ondrej Palat</v>
      </c>
      <c r="K50" s="25">
        <f>L!U52</f>
        <v>10.247429923931151</v>
      </c>
    </row>
    <row r="51" spans="1:11" x14ac:dyDescent="0.25">
      <c r="A51" s="18">
        <v>51</v>
      </c>
      <c r="B51" s="32" t="str">
        <f>G!B53</f>
        <v>Brian Elliott</v>
      </c>
      <c r="C51" s="35">
        <f>G!M53</f>
        <v>1397</v>
      </c>
      <c r="D51" s="21" t="str">
        <f>D!B53</f>
        <v>Esa Lindell</v>
      </c>
      <c r="E51" s="22">
        <f>D!U53</f>
        <v>11.780992925457813</v>
      </c>
      <c r="F51" s="21" t="str">
        <f>'C'!B53</f>
        <v>***Travis Zajac</v>
      </c>
      <c r="G51" s="22">
        <f>'C'!U53</f>
        <v>10.368753819521094</v>
      </c>
      <c r="H51" s="21" t="str">
        <f>'R'!B53</f>
        <v>***Richard Panik</v>
      </c>
      <c r="I51" s="22">
        <f>'R'!U53</f>
        <v>8.9335944028308258</v>
      </c>
      <c r="J51" s="21" t="str">
        <f>L!B53</f>
        <v>Jason Zucker</v>
      </c>
      <c r="K51" s="24">
        <f>L!U53</f>
        <v>10.244292124644586</v>
      </c>
    </row>
    <row r="52" spans="1:11" x14ac:dyDescent="0.25">
      <c r="A52" s="19">
        <v>52</v>
      </c>
      <c r="B52" s="33" t="str">
        <f>G!B54</f>
        <v>Cory Schneider</v>
      </c>
      <c r="C52" s="35">
        <f>G!M54</f>
        <v>1372</v>
      </c>
      <c r="D52" s="2" t="str">
        <f>D!B54</f>
        <v>Oscar Klefbom</v>
      </c>
      <c r="E52" s="23">
        <f>D!U54</f>
        <v>11.75543501745156</v>
      </c>
      <c r="F52" s="2" t="str">
        <f>'C'!B54</f>
        <v>***Chris Tierney</v>
      </c>
      <c r="G52" s="23">
        <f>'C'!U54</f>
        <v>10.320250020660446</v>
      </c>
      <c r="H52" s="2" t="str">
        <f>'R'!B54</f>
        <v>***Craig Smith</v>
      </c>
      <c r="I52" s="23">
        <f>'R'!U54</f>
        <v>8.894753852507332</v>
      </c>
      <c r="J52" s="2" t="str">
        <f>L!B54</f>
        <v>Alexander Kerfoot</v>
      </c>
      <c r="K52" s="25">
        <f>L!U54</f>
        <v>10.240641784572297</v>
      </c>
    </row>
    <row r="53" spans="1:11" x14ac:dyDescent="0.25">
      <c r="A53" s="19">
        <v>53</v>
      </c>
      <c r="B53" s="33" t="str">
        <f>G!B55</f>
        <v>Joonas Korpisalo</v>
      </c>
      <c r="C53" s="35">
        <f>G!M55</f>
        <v>1361</v>
      </c>
      <c r="D53" s="2" t="str">
        <f>D!B55</f>
        <v>Colin Miller</v>
      </c>
      <c r="E53" s="23">
        <f>D!U55</f>
        <v>11.74585033424102</v>
      </c>
      <c r="F53" s="2" t="str">
        <f>'C'!B55</f>
        <v>Nick Schmaltz</v>
      </c>
      <c r="G53" s="23">
        <f>'C'!U55</f>
        <v>10.31724197305013</v>
      </c>
      <c r="H53" s="2" t="str">
        <f>'R'!B55</f>
        <v>William Nylander</v>
      </c>
      <c r="I53" s="23">
        <f>'R'!U55</f>
        <v>8.7725548536554765</v>
      </c>
      <c r="J53" s="2" t="str">
        <f>L!B55</f>
        <v>Sven Baertschi</v>
      </c>
      <c r="K53" s="25">
        <f>L!U55</f>
        <v>10.227430047184242</v>
      </c>
    </row>
    <row r="54" spans="1:11" x14ac:dyDescent="0.25">
      <c r="A54" s="19">
        <v>54</v>
      </c>
      <c r="B54" s="33" t="str">
        <f>G!B56</f>
        <v>Aaron Dell</v>
      </c>
      <c r="C54" s="35">
        <f>G!M56</f>
        <v>1323</v>
      </c>
      <c r="D54" s="2" t="str">
        <f>D!B56</f>
        <v>***Tyler Myers</v>
      </c>
      <c r="E54" s="23">
        <f>D!U56</f>
        <v>11.685965242840089</v>
      </c>
      <c r="F54" s="2" t="str">
        <f>'C'!B56</f>
        <v>Nazem Kadri</v>
      </c>
      <c r="G54" s="23">
        <f>'C'!U56</f>
        <v>10.270867613878472</v>
      </c>
      <c r="H54" s="2" t="str">
        <f>'R'!B56</f>
        <v>Andrei Svechnikov</v>
      </c>
      <c r="I54" s="23">
        <f>'R'!U56</f>
        <v>8.6472514533569509</v>
      </c>
      <c r="J54" s="2" t="str">
        <f>L!B56</f>
        <v>***Nick Foligno</v>
      </c>
      <c r="K54" s="25">
        <f>L!U56</f>
        <v>10.222549230311584</v>
      </c>
    </row>
    <row r="55" spans="1:11" ht="15.75" thickBot="1" x14ac:dyDescent="0.3">
      <c r="A55" s="20">
        <v>55</v>
      </c>
      <c r="B55" s="34" t="str">
        <f>G!B57</f>
        <v>Mackenzie Blackwood</v>
      </c>
      <c r="C55" s="45">
        <f>G!M57</f>
        <v>1264</v>
      </c>
      <c r="D55" s="2" t="str">
        <f>D!B57</f>
        <v>Jake Gardiner</v>
      </c>
      <c r="E55" s="23">
        <f>D!U57</f>
        <v>11.640975340322555</v>
      </c>
      <c r="F55" s="2" t="str">
        <f>'C'!B57</f>
        <v>***Blake Coleman</v>
      </c>
      <c r="G55" s="23">
        <f>'C'!U57</f>
        <v>9.9765024623746044</v>
      </c>
      <c r="H55" s="2" t="str">
        <f>'R'!B57</f>
        <v>***Joel Armia</v>
      </c>
      <c r="I55" s="23">
        <f>'R'!U57</f>
        <v>8.594953320406006</v>
      </c>
      <c r="J55" s="2" t="str">
        <f>L!B57</f>
        <v>***Alex Killorn</v>
      </c>
      <c r="K55" s="25">
        <f>L!U57</f>
        <v>10.196223280434157</v>
      </c>
    </row>
    <row r="56" spans="1:11" x14ac:dyDescent="0.25">
      <c r="A56" s="18">
        <v>56</v>
      </c>
      <c r="B56" s="32" t="str">
        <f>G!B58</f>
        <v>Malcolm Subban</v>
      </c>
      <c r="C56" s="35">
        <f>G!M58</f>
        <v>1227</v>
      </c>
      <c r="D56" s="21" t="str">
        <f>D!B58</f>
        <v>Justin Schultz</v>
      </c>
      <c r="E56" s="22">
        <f>D!U58</f>
        <v>11.616525915592121</v>
      </c>
      <c r="F56" s="21" t="str">
        <f>'C'!B58</f>
        <v>Alex Galchenyuk</v>
      </c>
      <c r="G56" s="22">
        <f>'C'!U58</f>
        <v>9.8443623741216193</v>
      </c>
      <c r="H56" s="21" t="str">
        <f>'R'!B58</f>
        <v>Jordan Eberle</v>
      </c>
      <c r="I56" s="22">
        <f>'R'!U58</f>
        <v>8.5567521288241863</v>
      </c>
      <c r="J56" s="21" t="str">
        <f>L!B58</f>
        <v>***Austin Watson</v>
      </c>
      <c r="K56" s="24">
        <f>L!U58</f>
        <v>10.076550114918549</v>
      </c>
    </row>
    <row r="57" spans="1:11" x14ac:dyDescent="0.25">
      <c r="A57" s="19">
        <v>57</v>
      </c>
      <c r="B57" s="33" t="str">
        <f>G!B59</f>
        <v>Laurent Brossoit</v>
      </c>
      <c r="C57" s="35">
        <f>G!M59</f>
        <v>1165</v>
      </c>
      <c r="D57" s="2" t="str">
        <f>D!B59</f>
        <v>Brett Pesce</v>
      </c>
      <c r="E57" s="23">
        <f>D!U59</f>
        <v>11.609850516074276</v>
      </c>
      <c r="F57" s="2" t="str">
        <f>'C'!B59</f>
        <v>***Brandon Pirri</v>
      </c>
      <c r="G57" s="23">
        <f>'C'!U59</f>
        <v>9.8102423434206649</v>
      </c>
      <c r="H57" s="2" t="str">
        <f>'R'!B59</f>
        <v>***Drake Batherson</v>
      </c>
      <c r="I57" s="23">
        <f>'R'!U59</f>
        <v>8.5301604849447799</v>
      </c>
      <c r="J57" s="2" t="str">
        <f>L!B59</f>
        <v>Ilya Kovalchuk</v>
      </c>
      <c r="K57" s="25">
        <f>L!U59</f>
        <v>10.017033368741753</v>
      </c>
    </row>
    <row r="58" spans="1:11" x14ac:dyDescent="0.25">
      <c r="A58" s="19">
        <v>58</v>
      </c>
      <c r="B58" s="33" t="str">
        <f>G!B60</f>
        <v>***Ryan Miller</v>
      </c>
      <c r="C58" s="35">
        <f>G!M60</f>
        <v>1109</v>
      </c>
      <c r="D58" s="2" t="str">
        <f>D!B60</f>
        <v>Shea Theodore</v>
      </c>
      <c r="E58" s="23">
        <f>D!U60</f>
        <v>11.593304542295879</v>
      </c>
      <c r="F58" s="2" t="str">
        <f>'C'!B60</f>
        <v>***Boone Jenner</v>
      </c>
      <c r="G58" s="23">
        <f>'C'!U60</f>
        <v>9.770817792325742</v>
      </c>
      <c r="H58" s="2" t="str">
        <f>'R'!B60</f>
        <v>Robert Thomas</v>
      </c>
      <c r="I58" s="23">
        <f>'R'!U60</f>
        <v>8.5163837515822216</v>
      </c>
      <c r="J58" s="2" t="str">
        <f>L!B60</f>
        <v>***Marcus Johansson</v>
      </c>
      <c r="K58" s="25">
        <f>L!U60</f>
        <v>9.9743277065986842</v>
      </c>
    </row>
    <row r="59" spans="1:11" x14ac:dyDescent="0.25">
      <c r="A59" s="19">
        <v>59</v>
      </c>
      <c r="B59" s="33" t="str">
        <f>G!B61</f>
        <v>***Garret Sparks</v>
      </c>
      <c r="C59" s="35">
        <f>G!M61</f>
        <v>1105</v>
      </c>
      <c r="D59" s="2" t="str">
        <f>D!B61</f>
        <v>Mike Matheson</v>
      </c>
      <c r="E59" s="23">
        <f>D!U61</f>
        <v>11.582944236272475</v>
      </c>
      <c r="F59" s="2" t="str">
        <f>'C'!B61</f>
        <v>Colin White</v>
      </c>
      <c r="G59" s="23">
        <f>'C'!U61</f>
        <v>9.7584383148630423</v>
      </c>
      <c r="H59" s="2" t="str">
        <f>'R'!B61</f>
        <v>Charlie Coyle</v>
      </c>
      <c r="I59" s="23">
        <f>'R'!U61</f>
        <v>8.4657031570520633</v>
      </c>
      <c r="J59" s="2" t="str">
        <f>L!B61</f>
        <v>Frank Vatrano</v>
      </c>
      <c r="K59" s="25">
        <f>L!U61</f>
        <v>9.9523790910567431</v>
      </c>
    </row>
    <row r="60" spans="1:11" ht="15.75" thickBot="1" x14ac:dyDescent="0.3">
      <c r="A60" s="20">
        <v>60</v>
      </c>
      <c r="B60" s="34" t="str">
        <f>G!B62</f>
        <v>Alex Stalock</v>
      </c>
      <c r="C60" s="45">
        <f>G!M62</f>
        <v>1065</v>
      </c>
      <c r="D60" s="2" t="str">
        <f>D!B62</f>
        <v>TJ Brodie</v>
      </c>
      <c r="E60" s="23">
        <f>D!U62</f>
        <v>11.581340070073814</v>
      </c>
      <c r="F60" s="2" t="str">
        <f>'C'!B62</f>
        <v>***Cody Eakin</v>
      </c>
      <c r="G60" s="23">
        <f>'C'!U62</f>
        <v>9.6677612639260548</v>
      </c>
      <c r="H60" s="2" t="str">
        <f>'R'!B62</f>
        <v>***Michael Grabner</v>
      </c>
      <c r="I60" s="23">
        <f>'R'!U62</f>
        <v>8.4561361548907072</v>
      </c>
      <c r="J60" s="2" t="str">
        <f>L!B62</f>
        <v>***Zack Smith</v>
      </c>
      <c r="K60" s="25">
        <f>L!U62</f>
        <v>9.7970271498545145</v>
      </c>
    </row>
    <row r="61" spans="1:11" x14ac:dyDescent="0.25">
      <c r="A61" s="18">
        <v>61</v>
      </c>
      <c r="B61" s="32" t="str">
        <f>G!B63</f>
        <v>Antti Niemi</v>
      </c>
      <c r="C61" s="35">
        <f>G!M63</f>
        <v>969</v>
      </c>
      <c r="D61" s="21" t="str">
        <f>D!B63</f>
        <v>Hampus Lindholm</v>
      </c>
      <c r="E61" s="22">
        <f>D!U63</f>
        <v>11.559611375569112</v>
      </c>
      <c r="F61" s="21" t="str">
        <f>'C'!B63</f>
        <v>Anthony Cirelli</v>
      </c>
      <c r="G61" s="22">
        <f>'C'!U63</f>
        <v>9.5618281583636886</v>
      </c>
      <c r="H61" s="21" t="str">
        <f>'R'!B63</f>
        <v>Oliver Bjorkstrand</v>
      </c>
      <c r="I61" s="22">
        <f>'R'!U63</f>
        <v>8.4513678348226282</v>
      </c>
      <c r="J61" s="21" t="str">
        <f>L!B63</f>
        <v>***Mikkel Boedker</v>
      </c>
      <c r="K61" s="24">
        <f>L!U63</f>
        <v>9.6535916405623556</v>
      </c>
    </row>
    <row r="62" spans="1:11" x14ac:dyDescent="0.25">
      <c r="A62" s="19">
        <v>62</v>
      </c>
      <c r="B62" s="33" t="str">
        <f>G!B64</f>
        <v>Anthony Stolarz</v>
      </c>
      <c r="C62" s="35">
        <f>G!M64</f>
        <v>868</v>
      </c>
      <c r="D62" s="2" t="str">
        <f>D!B64</f>
        <v>***Ian Cole</v>
      </c>
      <c r="E62" s="23">
        <f>D!U64</f>
        <v>11.556408773355335</v>
      </c>
      <c r="F62" s="2" t="str">
        <f>'C'!B64</f>
        <v>***Tyler Bozak</v>
      </c>
      <c r="G62" s="23">
        <f>'C'!U64</f>
        <v>9.5561162463387106</v>
      </c>
      <c r="H62" s="2" t="str">
        <f>'R'!B64</f>
        <v>Danton Heinen</v>
      </c>
      <c r="I62" s="23">
        <f>'R'!U64</f>
        <v>8.3799374062512584</v>
      </c>
      <c r="J62" s="2" t="str">
        <f>L!B64</f>
        <v>Kevin Fiala</v>
      </c>
      <c r="K62" s="25">
        <f>L!U64</f>
        <v>9.6293381696465712</v>
      </c>
    </row>
    <row r="63" spans="1:11" x14ac:dyDescent="0.25">
      <c r="A63" s="19">
        <v>63</v>
      </c>
      <c r="B63" s="33" t="str">
        <f>G!B65</f>
        <v>***Collin Delia</v>
      </c>
      <c r="C63" s="35">
        <f>G!M65</f>
        <v>831</v>
      </c>
      <c r="D63" s="2" t="str">
        <f>D!B65</f>
        <v>Jaccob Slavin</v>
      </c>
      <c r="E63" s="23">
        <f>D!U65</f>
        <v>11.429081883033662</v>
      </c>
      <c r="F63" s="2" t="str">
        <f>'C'!B65</f>
        <v>***Adam Henrique</v>
      </c>
      <c r="G63" s="23">
        <f>'C'!U65</f>
        <v>9.5443585311372701</v>
      </c>
      <c r="H63" s="2" t="str">
        <f>'R'!B65</f>
        <v>Joonas Donskoi</v>
      </c>
      <c r="I63" s="23">
        <f>'R'!U65</f>
        <v>8.3760425556870981</v>
      </c>
      <c r="J63" s="2" t="str">
        <f>L!B65</f>
        <v>Zach Aston-Reese</v>
      </c>
      <c r="K63" s="25">
        <f>L!U65</f>
        <v>9.5895560712035888</v>
      </c>
    </row>
    <row r="64" spans="1:11" x14ac:dyDescent="0.25">
      <c r="A64" s="19">
        <v>64</v>
      </c>
      <c r="B64" s="33" t="str">
        <f>G!B66</f>
        <v>Chad Johnson</v>
      </c>
      <c r="C64" s="35">
        <f>G!M66</f>
        <v>810</v>
      </c>
      <c r="D64" s="2" t="str">
        <f>D!B66</f>
        <v>***Michal Kempny</v>
      </c>
      <c r="E64" s="23">
        <f>D!U66</f>
        <v>11.424606440095754</v>
      </c>
      <c r="F64" s="2" t="str">
        <f>'C'!B66</f>
        <v>***Vinnie Hinostroza</v>
      </c>
      <c r="G64" s="23">
        <f>'C'!U66</f>
        <v>9.4994162470260335</v>
      </c>
      <c r="H64" s="2" t="str">
        <f>'R'!B66</f>
        <v>Tyler Toffoli</v>
      </c>
      <c r="I64" s="23">
        <f>'R'!U66</f>
        <v>8.3442189279677841</v>
      </c>
      <c r="J64" s="2" t="str">
        <f>L!B66</f>
        <v>Jimmy Vesey</v>
      </c>
      <c r="K64" s="25">
        <f>L!U66</f>
        <v>9.5209205883840156</v>
      </c>
    </row>
    <row r="65" spans="1:11" ht="15.75" thickBot="1" x14ac:dyDescent="0.3">
      <c r="A65" s="20">
        <v>65</v>
      </c>
      <c r="B65" s="34" t="str">
        <f>G!B67</f>
        <v>Calvin Pickard</v>
      </c>
      <c r="C65" s="45">
        <f>G!M67</f>
        <v>747</v>
      </c>
      <c r="D65" s="2" t="str">
        <f>D!B67</f>
        <v>***Neal Pionk</v>
      </c>
      <c r="E65" s="23">
        <f>D!U67</f>
        <v>11.419576292397021</v>
      </c>
      <c r="F65" s="2" t="str">
        <f>'C'!B67</f>
        <v>***Casey Cizikas</v>
      </c>
      <c r="G65" s="23">
        <f>'C'!U67</f>
        <v>9.447425421299485</v>
      </c>
      <c r="H65" s="2" t="str">
        <f>'R'!B67</f>
        <v>Anthony Duclair</v>
      </c>
      <c r="I65" s="23">
        <f>'R'!U67</f>
        <v>8.3102014434757105</v>
      </c>
      <c r="J65" s="2" t="str">
        <f>L!B67</f>
        <v>Alexander Steen</v>
      </c>
      <c r="K65" s="25">
        <f>L!U67</f>
        <v>9.4616348178759715</v>
      </c>
    </row>
    <row r="66" spans="1:11" x14ac:dyDescent="0.25">
      <c r="A66" s="18">
        <v>66</v>
      </c>
      <c r="B66" s="32" t="str">
        <f>G!B68</f>
        <v>***Adin Hill</v>
      </c>
      <c r="C66" s="35">
        <f>G!M68</f>
        <v>696</v>
      </c>
      <c r="D66" s="21" t="str">
        <f>D!B68</f>
        <v>***Brent Seabrook</v>
      </c>
      <c r="E66" s="22">
        <f>D!U68</f>
        <v>11.389132928169074</v>
      </c>
      <c r="F66" s="21" t="str">
        <f>'C'!B68</f>
        <v>Derek Stepan</v>
      </c>
      <c r="G66" s="22">
        <f>'C'!U68</f>
        <v>9.4235119456680643</v>
      </c>
      <c r="H66" s="21" t="str">
        <f>'R'!B68</f>
        <v>Wayne Simmonds</v>
      </c>
      <c r="I66" s="22">
        <f>'R'!U68</f>
        <v>8.2445633276308463</v>
      </c>
      <c r="J66" s="21" t="str">
        <f>L!B68</f>
        <v>Vladislav Namestnikov</v>
      </c>
      <c r="K66" s="24">
        <f>L!U68</f>
        <v>9.4183770342205015</v>
      </c>
    </row>
    <row r="67" spans="1:11" x14ac:dyDescent="0.25">
      <c r="A67" s="19">
        <v>67</v>
      </c>
      <c r="B67" s="33" t="str">
        <f>G!B69</f>
        <v>Antti Raanta</v>
      </c>
      <c r="C67" s="35">
        <f>G!M69</f>
        <v>687</v>
      </c>
      <c r="D67" s="2" t="str">
        <f>D!B69</f>
        <v>Shayne Gostisbehere</v>
      </c>
      <c r="E67" s="23">
        <f>D!U69</f>
        <v>11.351153660295743</v>
      </c>
      <c r="F67" s="2" t="str">
        <f>'C'!B69</f>
        <v>***Bryan Little</v>
      </c>
      <c r="G67" s="23">
        <f>'C'!U69</f>
        <v>9.3149017479735168</v>
      </c>
      <c r="H67" s="2" t="str">
        <f>'R'!B69</f>
        <v>Dominik Kahun</v>
      </c>
      <c r="I67" s="23">
        <f>'R'!U69</f>
        <v>8.2387064353493962</v>
      </c>
      <c r="J67" s="2" t="str">
        <f>L!B69</f>
        <v>Patrick Marleau</v>
      </c>
      <c r="K67" s="25">
        <f>L!U69</f>
        <v>9.4115427743781606</v>
      </c>
    </row>
    <row r="68" spans="1:11" x14ac:dyDescent="0.25">
      <c r="A68" s="19">
        <v>68</v>
      </c>
      <c r="B68" s="33" t="str">
        <f>G!B70</f>
        <v>Cal Petersen</v>
      </c>
      <c r="C68" s="35">
        <f>G!M70</f>
        <v>622</v>
      </c>
      <c r="D68" s="2" t="str">
        <f>D!B70</f>
        <v>Vince Dunn</v>
      </c>
      <c r="E68" s="23">
        <f>D!U70</f>
        <v>11.313431910429333</v>
      </c>
      <c r="F68" s="2" t="str">
        <f>'C'!B70</f>
        <v>***Lars Eller</v>
      </c>
      <c r="G68" s="23">
        <f>'C'!U70</f>
        <v>9.2841548774019067</v>
      </c>
      <c r="H68" s="2" t="str">
        <f>'R'!B70</f>
        <v>***Zack Kassian</v>
      </c>
      <c r="I68" s="23">
        <f>'R'!U70</f>
        <v>8.1734051236170799</v>
      </c>
      <c r="J68" s="2" t="str">
        <f>L!B70</f>
        <v>***Andrew Ladd</v>
      </c>
      <c r="K68" s="25">
        <f>L!U70</f>
        <v>9.3041775043543957</v>
      </c>
    </row>
    <row r="69" spans="1:11" x14ac:dyDescent="0.25">
      <c r="A69" s="19">
        <v>69</v>
      </c>
      <c r="B69" s="33" t="str">
        <f>G!B71</f>
        <v>Sam Montembeault</v>
      </c>
      <c r="C69" s="35">
        <f>G!M71</f>
        <v>591</v>
      </c>
      <c r="D69" s="2" t="str">
        <f>D!B71</f>
        <v>Noah Hanifin</v>
      </c>
      <c r="E69" s="23">
        <f>D!U71</f>
        <v>11.197466376628114</v>
      </c>
      <c r="F69" s="2" t="str">
        <f>'C'!B71</f>
        <v>***Frans Nielsen</v>
      </c>
      <c r="G69" s="23">
        <f>'C'!U71</f>
        <v>9.1638021347028946</v>
      </c>
      <c r="H69" s="2" t="str">
        <f>'R'!B71</f>
        <v>Alex Iafallo</v>
      </c>
      <c r="I69" s="23">
        <f>'R'!U71</f>
        <v>8.1276943684544509</v>
      </c>
      <c r="J69" s="2" t="str">
        <f>L!B71</f>
        <v>Ryan Donato</v>
      </c>
      <c r="K69" s="25">
        <f>L!U71</f>
        <v>9.2526351455257334</v>
      </c>
    </row>
    <row r="70" spans="1:11" ht="15.75" thickBot="1" x14ac:dyDescent="0.3">
      <c r="A70" s="20">
        <v>70</v>
      </c>
      <c r="B70" s="34" t="str">
        <f>G!B72</f>
        <v>Thatcher Demko</v>
      </c>
      <c r="C70" s="45">
        <f>G!M72</f>
        <v>534</v>
      </c>
      <c r="D70" s="2" t="str">
        <f>D!B72</f>
        <v>***Erik Cernak</v>
      </c>
      <c r="E70" s="23">
        <f>D!U72</f>
        <v>11.178930016586115</v>
      </c>
      <c r="F70" s="2" t="str">
        <f>'C'!B72</f>
        <v>***Derek Ryan</v>
      </c>
      <c r="G70" s="23">
        <f>'C'!U72</f>
        <v>9.1634122493623238</v>
      </c>
      <c r="H70" s="2" t="str">
        <f>'R'!B72</f>
        <v>Nikolay Goldobin</v>
      </c>
      <c r="I70" s="23">
        <f>'R'!U72</f>
        <v>8.1081365186238763</v>
      </c>
      <c r="J70" s="2" t="str">
        <f>L!B72</f>
        <v>***Brandon Tanev</v>
      </c>
      <c r="K70" s="25">
        <f>L!U72</f>
        <v>9.2451189704018581</v>
      </c>
    </row>
    <row r="71" spans="1:11" x14ac:dyDescent="0.25">
      <c r="A71" s="18">
        <v>71</v>
      </c>
      <c r="B71" s="32" t="str">
        <f>G!B73</f>
        <v>***Mike McKenna</v>
      </c>
      <c r="C71" s="35">
        <f>G!M73</f>
        <v>511</v>
      </c>
      <c r="D71" s="21" t="str">
        <f>D!B73</f>
        <v>Matt Niskanen</v>
      </c>
      <c r="E71" s="22">
        <f>D!U73</f>
        <v>11.147016159021799</v>
      </c>
      <c r="F71" s="21" t="str">
        <f>'C'!B73</f>
        <v>Sam Steel</v>
      </c>
      <c r="G71" s="22">
        <f>'C'!U73</f>
        <v>9.1205385886436332</v>
      </c>
      <c r="H71" s="21" t="str">
        <f>'R'!B73</f>
        <v>Jake Virtanen</v>
      </c>
      <c r="I71" s="22">
        <f>'R'!U73</f>
        <v>8.0402146321300521</v>
      </c>
      <c r="J71" s="21" t="str">
        <f>L!B73</f>
        <v>***Artturi Lehkonen</v>
      </c>
      <c r="K71" s="24">
        <f>L!U73</f>
        <v>9.2335615407888181</v>
      </c>
    </row>
    <row r="72" spans="1:11" x14ac:dyDescent="0.25">
      <c r="A72" s="19">
        <v>72</v>
      </c>
      <c r="B72" s="33" t="str">
        <f>G!B74</f>
        <v>Michael Hutchinson</v>
      </c>
      <c r="C72" s="35">
        <f>G!M74</f>
        <v>496</v>
      </c>
      <c r="D72" s="2" t="str">
        <f>D!B74</f>
        <v>***Anton Stralman</v>
      </c>
      <c r="E72" s="23">
        <f>D!U74</f>
        <v>11.121897545739241</v>
      </c>
      <c r="F72" s="2" t="str">
        <f>'C'!B74</f>
        <v>***Artem Anisimov</v>
      </c>
      <c r="G72" s="23">
        <f>'C'!U74</f>
        <v>9.055837672173686</v>
      </c>
      <c r="H72" s="2" t="str">
        <f>'R'!B74</f>
        <v>Luke Kunin</v>
      </c>
      <c r="I72" s="23">
        <f>'R'!U74</f>
        <v>8.0047022474813634</v>
      </c>
      <c r="J72" s="2" t="str">
        <f>L!B74</f>
        <v>***Miles Wood</v>
      </c>
      <c r="K72" s="25">
        <f>L!U74</f>
        <v>9.2155301894652304</v>
      </c>
    </row>
    <row r="73" spans="1:11" x14ac:dyDescent="0.25">
      <c r="A73" s="19">
        <v>73</v>
      </c>
      <c r="B73" s="33" t="str">
        <f>G!B75</f>
        <v>Scott Darling</v>
      </c>
      <c r="C73" s="35">
        <f>G!M75</f>
        <v>486</v>
      </c>
      <c r="D73" s="2" t="str">
        <f>D!B75</f>
        <v>Mikhail Sergachev</v>
      </c>
      <c r="E73" s="23">
        <f>D!U75</f>
        <v>11.118847181232564</v>
      </c>
      <c r="F73" s="2" t="str">
        <f>'C'!B75</f>
        <v>***Ryan Strome</v>
      </c>
      <c r="G73" s="23">
        <f>'C'!U75</f>
        <v>9.0335789641013839</v>
      </c>
      <c r="H73" s="2" t="str">
        <f>'R'!B75</f>
        <v>***Cal Clutterbuck</v>
      </c>
      <c r="I73" s="23">
        <f>'R'!U75</f>
        <v>7.9919083021322113</v>
      </c>
      <c r="J73" s="2" t="str">
        <f>L!B75</f>
        <v>Sam Bennett</v>
      </c>
      <c r="K73" s="25">
        <f>L!U75</f>
        <v>9.2091292596200063</v>
      </c>
    </row>
    <row r="74" spans="1:11" x14ac:dyDescent="0.25">
      <c r="A74" s="19">
        <v>74</v>
      </c>
      <c r="B74" s="33" t="str">
        <f>G!B76</f>
        <v>Michal Neuvirth</v>
      </c>
      <c r="C74" s="35">
        <f>G!M76</f>
        <v>366</v>
      </c>
      <c r="D74" s="2" t="str">
        <f>D!B76</f>
        <v>***Alex Biega</v>
      </c>
      <c r="E74" s="23">
        <f>D!U76</f>
        <v>11.10402247985828</v>
      </c>
      <c r="F74" s="2" t="str">
        <f>'C'!B76</f>
        <v>***Jared McCann</v>
      </c>
      <c r="G74" s="23">
        <f>'C'!U76</f>
        <v>9.010490424241123</v>
      </c>
      <c r="H74" s="2" t="str">
        <f>'R'!B76</f>
        <v>***Mathieu Joseph</v>
      </c>
      <c r="I74" s="23">
        <f>'R'!U76</f>
        <v>7.9872494786540713</v>
      </c>
      <c r="J74" s="2" t="str">
        <f>L!B76</f>
        <v>Conor Sheary</v>
      </c>
      <c r="K74" s="25">
        <f>L!U76</f>
        <v>9.117761834027089</v>
      </c>
    </row>
    <row r="75" spans="1:11" ht="15.75" thickBot="1" x14ac:dyDescent="0.3">
      <c r="A75" s="20">
        <v>75</v>
      </c>
      <c r="B75" s="34" t="str">
        <f>G!B77</f>
        <v>***Kevin Boyle</v>
      </c>
      <c r="C75" s="45">
        <f>G!M77</f>
        <v>277</v>
      </c>
      <c r="D75" s="2" t="str">
        <f>D!B77</f>
        <v>Brady Skjei</v>
      </c>
      <c r="E75" s="23">
        <f>D!U77</f>
        <v>11.092505496830825</v>
      </c>
      <c r="F75" s="2" t="str">
        <f>'C'!B77</f>
        <v>***Scott Laughton</v>
      </c>
      <c r="G75" s="23">
        <f>'C'!U77</f>
        <v>8.9237997677621141</v>
      </c>
      <c r="H75" s="2" t="str">
        <f>'R'!B77</f>
        <v>***Jason Pominville</v>
      </c>
      <c r="I75" s="23">
        <f>'R'!U77</f>
        <v>7.9168867993536356</v>
      </c>
      <c r="J75" s="2" t="str">
        <f>L!B77</f>
        <v>***Evan Rodrigues</v>
      </c>
      <c r="K75" s="25">
        <f>L!U77</f>
        <v>9.0880905582163471</v>
      </c>
    </row>
    <row r="76" spans="1:11" x14ac:dyDescent="0.25">
      <c r="A76" s="18">
        <v>76</v>
      </c>
      <c r="B76" s="32" t="str">
        <f>G!B78</f>
        <v>***Marcus Hogberg</v>
      </c>
      <c r="C76" s="35">
        <f>G!M78</f>
        <v>206</v>
      </c>
      <c r="D76" s="21" t="str">
        <f>D!B78</f>
        <v>Travis Sanheim</v>
      </c>
      <c r="E76" s="22">
        <f>D!U78</f>
        <v>11.091030956195993</v>
      </c>
      <c r="F76" s="21" t="str">
        <f>'C'!B78</f>
        <v>Jeff Carter</v>
      </c>
      <c r="G76" s="22">
        <f>'C'!U78</f>
        <v>8.871141167175189</v>
      </c>
      <c r="H76" s="21" t="str">
        <f>'R'!B78</f>
        <v>***Connor Brown</v>
      </c>
      <c r="I76" s="22">
        <f>'R'!U78</f>
        <v>7.9167692310981153</v>
      </c>
      <c r="J76" s="21" t="str">
        <f>L!B78</f>
        <v>***Oskar Lindblom</v>
      </c>
      <c r="K76" s="24">
        <f>L!U78</f>
        <v>9.0455987084562501</v>
      </c>
    </row>
    <row r="77" spans="1:11" x14ac:dyDescent="0.25">
      <c r="A77" s="19">
        <v>77</v>
      </c>
      <c r="B77" s="33" t="str">
        <f>G!B79</f>
        <v>***Edward Pasquale</v>
      </c>
      <c r="C77" s="35">
        <f>G!M79</f>
        <v>182</v>
      </c>
      <c r="D77" s="2" t="str">
        <f>D!B79</f>
        <v>Cam Fowler</v>
      </c>
      <c r="E77" s="23">
        <f>D!U79</f>
        <v>11.090638820437842</v>
      </c>
      <c r="F77" s="2" t="str">
        <f>'C'!B79</f>
        <v>***Brad Richardson</v>
      </c>
      <c r="G77" s="23">
        <f>'C'!U79</f>
        <v>8.8536880896264982</v>
      </c>
      <c r="H77" s="2" t="str">
        <f>'R'!B79</f>
        <v>***Leo Komarov</v>
      </c>
      <c r="I77" s="23">
        <f>'R'!U79</f>
        <v>7.9151943096989061</v>
      </c>
      <c r="J77" s="2" t="str">
        <f>L!B79</f>
        <v>***Pontus Aberg</v>
      </c>
      <c r="K77" s="25">
        <f>L!U79</f>
        <v>8.9664329829257987</v>
      </c>
    </row>
    <row r="78" spans="1:11" x14ac:dyDescent="0.25">
      <c r="A78" s="19">
        <v>78</v>
      </c>
      <c r="B78" s="33" t="str">
        <f>G!B80</f>
        <v>Tristan Jarry</v>
      </c>
      <c r="C78" s="35">
        <f>G!M80</f>
        <v>120</v>
      </c>
      <c r="D78" s="2" t="str">
        <f>D!B80</f>
        <v>Erik Johnson</v>
      </c>
      <c r="E78" s="23">
        <f>D!U80</f>
        <v>11.074233987458109</v>
      </c>
      <c r="F78" s="2" t="str">
        <f>'C'!B80</f>
        <v>***Drake Caggiula</v>
      </c>
      <c r="G78" s="23">
        <f>'C'!U80</f>
        <v>8.8341313427579315</v>
      </c>
      <c r="H78" s="2" t="str">
        <f>'R'!B80</f>
        <v>***Troy Terry</v>
      </c>
      <c r="I78" s="23">
        <f>'R'!U80</f>
        <v>7.8788229913690753</v>
      </c>
      <c r="J78" s="2" t="str">
        <f>L!B80</f>
        <v>***Roope Hintz</v>
      </c>
      <c r="K78" s="25">
        <f>L!U80</f>
        <v>8.92895572233728</v>
      </c>
    </row>
    <row r="79" spans="1:11" x14ac:dyDescent="0.25">
      <c r="A79" s="19">
        <v>79</v>
      </c>
      <c r="B79" s="33" t="str">
        <f>G!B81</f>
        <v>Mike Condon</v>
      </c>
      <c r="C79" s="35">
        <f>G!M81</f>
        <v>75</v>
      </c>
      <c r="D79" s="2" t="str">
        <f>D!B81</f>
        <v>***Andy Greene</v>
      </c>
      <c r="E79" s="23">
        <f>D!U81</f>
        <v>11.071666144701826</v>
      </c>
      <c r="F79" s="2" t="str">
        <f>'C'!B81</f>
        <v>***Oskar Sundqvist</v>
      </c>
      <c r="G79" s="23">
        <f>'C'!U81</f>
        <v>8.8172971955600001</v>
      </c>
      <c r="H79" s="2" t="str">
        <f>'R'!B81</f>
        <v>***Conor Garland</v>
      </c>
      <c r="I79" s="23">
        <f>'R'!U81</f>
        <v>7.849424873970146</v>
      </c>
      <c r="J79" s="2" t="str">
        <f>L!B81</f>
        <v>Pat Maroon</v>
      </c>
      <c r="K79" s="25">
        <f>L!U81</f>
        <v>8.8766167532864735</v>
      </c>
    </row>
    <row r="80" spans="1:11" ht="15.75" thickBot="1" x14ac:dyDescent="0.3">
      <c r="A80" s="20">
        <v>80</v>
      </c>
      <c r="B80" s="34" t="str">
        <f>G!B82</f>
        <v>***Peter Budaj</v>
      </c>
      <c r="C80" s="45">
        <f>G!M82</f>
        <v>72</v>
      </c>
      <c r="D80" s="2" t="str">
        <f>D!B82</f>
        <v>***Zach Bogosian</v>
      </c>
      <c r="E80" s="23">
        <f>D!U82</f>
        <v>11.057053846947886</v>
      </c>
      <c r="F80" s="2" t="str">
        <f>'C'!B82</f>
        <v>***Nick Bonino</v>
      </c>
      <c r="G80" s="23">
        <f>'C'!U82</f>
        <v>8.7967507592011849</v>
      </c>
      <c r="H80" s="2" t="str">
        <f>'R'!B82</f>
        <v>***Josh Archibald</v>
      </c>
      <c r="I80" s="23">
        <f>'R'!U82</f>
        <v>7.8159053607458659</v>
      </c>
      <c r="J80" s="2" t="str">
        <f>L!B82</f>
        <v>***Kenny Agostino</v>
      </c>
      <c r="K80" s="25">
        <f>L!U82</f>
        <v>8.8523399248047649</v>
      </c>
    </row>
    <row r="81" spans="1:11" x14ac:dyDescent="0.25">
      <c r="A81" s="18">
        <v>81</v>
      </c>
      <c r="B81" s="32" t="str">
        <f>G!B83</f>
        <v>Alex Lyon</v>
      </c>
      <c r="C81" s="35">
        <f>G!M83</f>
        <v>71</v>
      </c>
      <c r="D81" s="21" t="str">
        <f>D!B83</f>
        <v>***Cody Ceci</v>
      </c>
      <c r="E81" s="22">
        <f>D!U83</f>
        <v>11.036070597282004</v>
      </c>
      <c r="F81" s="21" t="str">
        <f>'C'!B83</f>
        <v>***Colton Sissons</v>
      </c>
      <c r="G81" s="22">
        <f>'C'!U83</f>
        <v>8.7352980822513118</v>
      </c>
      <c r="H81" s="21" t="str">
        <f>'R'!B83</f>
        <v>Kyle Okposo</v>
      </c>
      <c r="I81" s="22">
        <f>'R'!U83</f>
        <v>7.7874031065751685</v>
      </c>
      <c r="J81" s="21" t="str">
        <f>L!B83</f>
        <v>***Marcus Sorensen</v>
      </c>
      <c r="K81" s="24">
        <f>L!U83</f>
        <v>8.7900376244766303</v>
      </c>
    </row>
    <row r="82" spans="1:11" x14ac:dyDescent="0.25">
      <c r="A82" s="19">
        <v>82</v>
      </c>
      <c r="B82" s="33" t="str">
        <f>G!B84</f>
        <v>Charlie Lindgren</v>
      </c>
      <c r="C82" s="35">
        <f>G!M84</f>
        <v>65</v>
      </c>
      <c r="D82" s="2" t="str">
        <f>D!B84</f>
        <v>***Radko Gudas</v>
      </c>
      <c r="E82" s="23">
        <f>D!U84</f>
        <v>11.032026138611782</v>
      </c>
      <c r="F82" s="2" t="str">
        <f>'C'!B84</f>
        <v>***Valtteri Filppula</v>
      </c>
      <c r="G82" s="23">
        <f>'C'!U84</f>
        <v>8.7317788269895118</v>
      </c>
      <c r="H82" s="2" t="str">
        <f>'R'!B84</f>
        <v>***Jesper Fast</v>
      </c>
      <c r="I82" s="23">
        <f>'R'!U84</f>
        <v>7.7454865040627991</v>
      </c>
      <c r="J82" s="2" t="str">
        <f>L!B84</f>
        <v>***Matt Calvert</v>
      </c>
      <c r="K82" s="25">
        <f>L!U84</f>
        <v>8.7660016758609576</v>
      </c>
    </row>
    <row r="83" spans="1:11" x14ac:dyDescent="0.25">
      <c r="A83" s="19">
        <v>83</v>
      </c>
      <c r="B83" s="33" t="str">
        <f>G!B85</f>
        <v>Pavel Francouz</v>
      </c>
      <c r="C83" s="35">
        <f>G!M85</f>
        <v>61</v>
      </c>
      <c r="D83" s="2" t="str">
        <f>D!B85</f>
        <v>***Dmitry Orlov</v>
      </c>
      <c r="E83" s="23">
        <f>D!U85</f>
        <v>11.001620674235518</v>
      </c>
      <c r="F83" s="2" t="str">
        <f>'C'!B85</f>
        <v>Pavel Zacha</v>
      </c>
      <c r="G83" s="23">
        <f>'C'!U85</f>
        <v>8.7075825454267601</v>
      </c>
      <c r="H83" s="2" t="str">
        <f>'R'!B85</f>
        <v>***Ryan Callahan</v>
      </c>
      <c r="I83" s="23">
        <f>'R'!U85</f>
        <v>7.7032487306410582</v>
      </c>
      <c r="J83" s="2" t="str">
        <f>L!B85</f>
        <v>***Matt Nieto</v>
      </c>
      <c r="K83" s="25">
        <f>L!U85</f>
        <v>8.7583835291886327</v>
      </c>
    </row>
    <row r="84" spans="1:11" x14ac:dyDescent="0.25">
      <c r="A84" s="19">
        <v>84</v>
      </c>
      <c r="B84" s="33" t="str">
        <f>G!B86</f>
        <v>Alex Nedeljkovic</v>
      </c>
      <c r="C84" s="35">
        <f>G!M86</f>
        <v>60</v>
      </c>
      <c r="D84" s="2" t="str">
        <f>D!B86</f>
        <v>Jakob Chychrun</v>
      </c>
      <c r="E84" s="23">
        <f>D!U86</f>
        <v>10.935273788998455</v>
      </c>
      <c r="F84" s="2" t="str">
        <f>'C'!B86</f>
        <v>Nolan Patrick</v>
      </c>
      <c r="G84" s="23">
        <f>'C'!U86</f>
        <v>8.652823749297534</v>
      </c>
      <c r="H84" s="2" t="str">
        <f>'R'!B86</f>
        <v>***Ryan Hartman</v>
      </c>
      <c r="I84" s="23">
        <f>'R'!U86</f>
        <v>7.6443970732552025</v>
      </c>
      <c r="J84" s="2" t="str">
        <f>L!B86</f>
        <v>***Mathieu Perreault</v>
      </c>
      <c r="K84" s="25">
        <f>L!U86</f>
        <v>8.7574263247773665</v>
      </c>
    </row>
    <row r="85" spans="1:11" ht="15.75" thickBot="1" x14ac:dyDescent="0.3">
      <c r="A85" s="20">
        <v>85</v>
      </c>
      <c r="B85" s="34" t="str">
        <f>G!B87</f>
        <v>Eric Comrie</v>
      </c>
      <c r="C85" s="45">
        <f>G!M87</f>
        <v>60</v>
      </c>
      <c r="D85" s="2" t="str">
        <f>D!B87</f>
        <v>Sami Vatanen</v>
      </c>
      <c r="E85" s="23">
        <f>D!U87</f>
        <v>10.905430013686459</v>
      </c>
      <c r="F85" s="2" t="str">
        <f>'C'!B87</f>
        <v>***Radek Faksa</v>
      </c>
      <c r="G85" s="23">
        <f>'C'!U87</f>
        <v>8.6493127514118164</v>
      </c>
      <c r="H85" s="2" t="str">
        <f>'R'!B87</f>
        <v>***Troy Brouwer</v>
      </c>
      <c r="I85" s="23">
        <f>'R'!U87</f>
        <v>7.6162590855438044</v>
      </c>
      <c r="J85" s="2" t="str">
        <f>L!B87</f>
        <v>***Rudolfs Balcers</v>
      </c>
      <c r="K85" s="25">
        <f>L!U87</f>
        <v>8.7285614874547868</v>
      </c>
    </row>
    <row r="86" spans="1:11" x14ac:dyDescent="0.25">
      <c r="A86" s="18">
        <v>86</v>
      </c>
      <c r="B86" s="32" t="str">
        <f>G!B88</f>
        <v>***Joey Daccord</v>
      </c>
      <c r="C86" s="35">
        <f>G!M88</f>
        <v>60</v>
      </c>
      <c r="D86" s="21" t="str">
        <f>D!B88</f>
        <v>Ivan Provorov</v>
      </c>
      <c r="E86" s="22">
        <f>D!U88</f>
        <v>10.893474284720236</v>
      </c>
      <c r="F86" s="21" t="str">
        <f>'C'!B88</f>
        <v>***Nick Bjugstad</v>
      </c>
      <c r="G86" s="22">
        <f>'C'!U88</f>
        <v>8.6450813917580227</v>
      </c>
      <c r="H86" s="21" t="str">
        <f>'R'!B88</f>
        <v>Corey Perry</v>
      </c>
      <c r="I86" s="22">
        <f>'R'!U88</f>
        <v>7.5411724491762753</v>
      </c>
      <c r="J86" s="21" t="str">
        <f>L!B88</f>
        <v>***Oscar Lindberg</v>
      </c>
      <c r="K86" s="24">
        <f>L!U88</f>
        <v>8.7057176533993328</v>
      </c>
    </row>
    <row r="87" spans="1:11" x14ac:dyDescent="0.25">
      <c r="A87" s="19">
        <v>87</v>
      </c>
      <c r="B87" s="33" t="str">
        <f>G!B89</f>
        <v>Michael Dipietro</v>
      </c>
      <c r="C87" s="35">
        <f>G!M89</f>
        <v>60</v>
      </c>
      <c r="D87" s="2" t="str">
        <f>D!B89</f>
        <v>Miro Heiskanen</v>
      </c>
      <c r="E87" s="23">
        <f>D!U89</f>
        <v>10.855758899952667</v>
      </c>
      <c r="F87" s="2" t="str">
        <f>'C'!B89</f>
        <v>***Mark Jankowski</v>
      </c>
      <c r="G87" s="23">
        <f>'C'!U89</f>
        <v>8.6172744826261969</v>
      </c>
      <c r="H87" s="2" t="str">
        <f>'R'!B89</f>
        <v>Daniel Sprong</v>
      </c>
      <c r="I87" s="23">
        <f>'R'!U89</f>
        <v>7.5237230186405073</v>
      </c>
      <c r="J87" s="2" t="str">
        <f>L!B89</f>
        <v>***Carl Hagelin</v>
      </c>
      <c r="K87" s="25">
        <f>L!U89</f>
        <v>8.6352661562035848</v>
      </c>
    </row>
    <row r="88" spans="1:11" x14ac:dyDescent="0.25">
      <c r="A88" s="19">
        <v>88</v>
      </c>
      <c r="B88" s="33" t="str">
        <f>G!B90</f>
        <v>***Maxime Lagace</v>
      </c>
      <c r="C88" s="35">
        <f>G!M90</f>
        <v>60</v>
      </c>
      <c r="D88" s="2" t="str">
        <f>D!B90</f>
        <v>Kevin Shattenkirk</v>
      </c>
      <c r="E88" s="23">
        <f>D!U90</f>
        <v>10.829241337158781</v>
      </c>
      <c r="F88" s="2" t="str">
        <f>'C'!B90</f>
        <v>Jesperi Kotkaniemi</v>
      </c>
      <c r="G88" s="23">
        <f>'C'!U90</f>
        <v>8.5605810850763913</v>
      </c>
      <c r="H88" s="2" t="str">
        <f>'R'!B90</f>
        <v>***Garnet Hathaway</v>
      </c>
      <c r="I88" s="23">
        <f>'R'!U90</f>
        <v>7.4400906828007596</v>
      </c>
      <c r="J88" s="2" t="str">
        <f>L!B90</f>
        <v>Lawson Crouse</v>
      </c>
      <c r="K88" s="25">
        <f>L!U90</f>
        <v>8.6143291755683755</v>
      </c>
    </row>
    <row r="89" spans="1:11" x14ac:dyDescent="0.25">
      <c r="A89" s="19">
        <v>89</v>
      </c>
      <c r="B89" s="33" t="str">
        <f>G!B91</f>
        <v>***Richard Bachman</v>
      </c>
      <c r="C89" s="35">
        <f>G!M91</f>
        <v>60</v>
      </c>
      <c r="D89" s="2" t="str">
        <f>D!B91</f>
        <v>Colton Parayko</v>
      </c>
      <c r="E89" s="23">
        <f>D!U91</f>
        <v>10.806395929111339</v>
      </c>
      <c r="F89" s="2" t="str">
        <f>'C'!B91</f>
        <v>Kyle Turris</v>
      </c>
      <c r="G89" s="23">
        <f>'C'!U91</f>
        <v>8.4802425443864742</v>
      </c>
      <c r="H89" s="2" t="str">
        <f>'R'!B91</f>
        <v>***Chris Wagner</v>
      </c>
      <c r="I89" s="23">
        <f>'R'!U91</f>
        <v>7.4318358532853859</v>
      </c>
      <c r="J89" s="2" t="str">
        <f>L!B91</f>
        <v>***Brock McGinn</v>
      </c>
      <c r="K89" s="25">
        <f>L!U91</f>
        <v>8.5972304239423849</v>
      </c>
    </row>
    <row r="90" spans="1:11" ht="15.75" thickBot="1" x14ac:dyDescent="0.3">
      <c r="A90" s="20">
        <v>90</v>
      </c>
      <c r="B90" s="34" t="str">
        <f>G!B92</f>
        <v>***Landon Bow</v>
      </c>
      <c r="C90" s="45">
        <f>G!M92</f>
        <v>58</v>
      </c>
      <c r="D90" s="2" t="str">
        <f>D!B92</f>
        <v>Travis Hamonic</v>
      </c>
      <c r="E90" s="23">
        <f>D!U92</f>
        <v>10.800454392151602</v>
      </c>
      <c r="F90" s="2" t="str">
        <f>'C'!B92</f>
        <v>***Devin Shore</v>
      </c>
      <c r="G90" s="23">
        <f>'C'!U92</f>
        <v>8.3506915617257711</v>
      </c>
      <c r="H90" s="2" t="str">
        <f>'R'!B92</f>
        <v>***Ryan Reaves</v>
      </c>
      <c r="I90" s="23">
        <f>'R'!U92</f>
        <v>7.3186517654460559</v>
      </c>
      <c r="J90" s="2" t="str">
        <f>L!B92</f>
        <v>***Brendan Leipsic</v>
      </c>
      <c r="K90" s="25">
        <f>L!U92</f>
        <v>8.5724073274982668</v>
      </c>
    </row>
    <row r="91" spans="1:11" x14ac:dyDescent="0.25">
      <c r="A91" s="18">
        <v>91</v>
      </c>
      <c r="B91" s="32" t="str">
        <f>G!B93</f>
        <v>***Christopher Gibson</v>
      </c>
      <c r="C91" s="35">
        <f>G!M93</f>
        <v>40</v>
      </c>
      <c r="D91" s="21" t="str">
        <f>D!B93</f>
        <v>Alex Goligoski</v>
      </c>
      <c r="E91" s="22">
        <f>D!U93</f>
        <v>10.773777908432798</v>
      </c>
      <c r="F91" s="21" t="str">
        <f>'C'!B93</f>
        <v>***Teddy Blueger</v>
      </c>
      <c r="G91" s="22">
        <f>'C'!U93</f>
        <v>8.2797346881100129</v>
      </c>
      <c r="H91" s="21" t="str">
        <f>'R'!B93</f>
        <v>***Matt Luff</v>
      </c>
      <c r="I91" s="22">
        <f>'R'!U93</f>
        <v>7.3150902170276497</v>
      </c>
      <c r="J91" s="21" t="str">
        <f>L!B93</f>
        <v>***Jordan Martinook</v>
      </c>
      <c r="K91" s="24">
        <f>L!U93</f>
        <v>8.5480287673880255</v>
      </c>
    </row>
    <row r="92" spans="1:11" x14ac:dyDescent="0.25">
      <c r="A92" s="19">
        <v>92</v>
      </c>
      <c r="B92" s="33" t="str">
        <f>G!B94</f>
        <v>***Kaden Fulcher</v>
      </c>
      <c r="C92" s="35">
        <f>G!M94</f>
        <v>27</v>
      </c>
      <c r="D92" s="2" t="str">
        <f>D!B94</f>
        <v>***Marc-Edouard Vlasic</v>
      </c>
      <c r="E92" s="23">
        <f>D!U94</f>
        <v>10.691109143013971</v>
      </c>
      <c r="F92" s="2" t="str">
        <f>'C'!B94</f>
        <v>***Dominik Simon</v>
      </c>
      <c r="G92" s="23">
        <f>'C'!U94</f>
        <v>8.2338804204288145</v>
      </c>
      <c r="H92" s="2" t="str">
        <f>'R'!B94</f>
        <v>David Backes</v>
      </c>
      <c r="I92" s="23">
        <f>'R'!U94</f>
        <v>7.2902804070564269</v>
      </c>
      <c r="J92" s="2" t="str">
        <f>L!B94</f>
        <v>***Loui Eriksson</v>
      </c>
      <c r="K92" s="25">
        <f>L!U94</f>
        <v>8.5055920208071765</v>
      </c>
    </row>
    <row r="93" spans="1:11" x14ac:dyDescent="0.25">
      <c r="A93" s="19">
        <v>93</v>
      </c>
      <c r="B93" s="33" t="str">
        <f>G!B95</f>
        <v>***Hunter Miska</v>
      </c>
      <c r="C93" s="35">
        <f>G!M95</f>
        <v>18</v>
      </c>
      <c r="D93" s="2" t="str">
        <f>D!B95</f>
        <v>***Brian Dumoulin</v>
      </c>
      <c r="E93" s="23">
        <f>D!U95</f>
        <v>10.688810598169702</v>
      </c>
      <c r="F93" s="2" t="str">
        <f>'C'!B95</f>
        <v>***Colin Wilson</v>
      </c>
      <c r="G93" s="23">
        <f>'C'!U95</f>
        <v>8.230181180321253</v>
      </c>
      <c r="H93" s="2" t="str">
        <f>'R'!B95</f>
        <v>***Kurtis Gabriel</v>
      </c>
      <c r="I93" s="23">
        <f>'R'!U95</f>
        <v>7.2503511358605692</v>
      </c>
      <c r="J93" s="2" t="str">
        <f>L!B95</f>
        <v>***Zach Sanford</v>
      </c>
      <c r="K93" s="25">
        <f>L!U95</f>
        <v>8.3844301574667792</v>
      </c>
    </row>
    <row r="94" spans="1:11" x14ac:dyDescent="0.25">
      <c r="A94" s="19">
        <v>94</v>
      </c>
      <c r="B94" s="33">
        <f>G!B96</f>
        <v>0</v>
      </c>
      <c r="C94" s="35">
        <f>G!M96</f>
        <v>0</v>
      </c>
      <c r="D94" s="2" t="str">
        <f>D!B96</f>
        <v>Ben Hutton</v>
      </c>
      <c r="E94" s="23">
        <f>D!U96</f>
        <v>10.67484273338596</v>
      </c>
      <c r="F94" s="2" t="str">
        <f>'C'!B96</f>
        <v>***Sam Gagner</v>
      </c>
      <c r="G94" s="23">
        <f>'C'!U96</f>
        <v>8.2118542937038086</v>
      </c>
      <c r="H94" s="2" t="str">
        <f>'R'!B96</f>
        <v>James Neal</v>
      </c>
      <c r="I94" s="23">
        <f>'R'!U96</f>
        <v>7.1010246312925451</v>
      </c>
      <c r="J94" s="2" t="str">
        <f>L!B96</f>
        <v>Nick Cousins</v>
      </c>
      <c r="K94" s="25">
        <f>L!U96</f>
        <v>8.3640302693459248</v>
      </c>
    </row>
    <row r="95" spans="1:11" ht="15.75" thickBot="1" x14ac:dyDescent="0.3">
      <c r="A95" s="20">
        <v>95</v>
      </c>
      <c r="B95" s="34">
        <f>G!B97</f>
        <v>0</v>
      </c>
      <c r="C95" s="45">
        <f>G!M97</f>
        <v>0</v>
      </c>
      <c r="D95" s="2" t="str">
        <f>D!B97</f>
        <v>***Zdeno Chara</v>
      </c>
      <c r="E95" s="23">
        <f>D!U97</f>
        <v>10.65683919535104</v>
      </c>
      <c r="F95" s="2" t="str">
        <f>'C'!B97</f>
        <v>***Nic Dowd</v>
      </c>
      <c r="G95" s="23">
        <f>'C'!U97</f>
        <v>8.1748301783346271</v>
      </c>
      <c r="H95" s="2" t="str">
        <f>'R'!B97</f>
        <v>***Tom Kuhnhackl</v>
      </c>
      <c r="I95" s="23">
        <f>'R'!U97</f>
        <v>7.093102347378883</v>
      </c>
      <c r="J95" s="2" t="str">
        <f>L!B97</f>
        <v>Ivan Barbashev</v>
      </c>
      <c r="K95" s="25">
        <f>L!U97</f>
        <v>8.360311485185413</v>
      </c>
    </row>
    <row r="96" spans="1:11" x14ac:dyDescent="0.25">
      <c r="A96" s="18">
        <v>96</v>
      </c>
      <c r="B96" s="32">
        <f>G!B98</f>
        <v>0</v>
      </c>
      <c r="C96" s="35">
        <f>G!M98</f>
        <v>0</v>
      </c>
      <c r="D96" s="21" t="str">
        <f>D!B98</f>
        <v>***MacKenzie Weegar</v>
      </c>
      <c r="E96" s="22">
        <f>D!U98</f>
        <v>10.642448497796419</v>
      </c>
      <c r="F96" s="21" t="str">
        <f>'C'!B98</f>
        <v>***Brian Boyle</v>
      </c>
      <c r="G96" s="22">
        <f>'C'!U98</f>
        <v>8.1603490470764122</v>
      </c>
      <c r="H96" s="21" t="str">
        <f>'R'!B98</f>
        <v>Jack Roslovic</v>
      </c>
      <c r="I96" s="22">
        <f>'R'!U98</f>
        <v>7.0489634955918907</v>
      </c>
      <c r="J96" s="21" t="str">
        <f>L!B98</f>
        <v>***Jujhar Khaira</v>
      </c>
      <c r="K96" s="24">
        <f>L!U98</f>
        <v>8.3467916893814955</v>
      </c>
    </row>
    <row r="97" spans="1:11" x14ac:dyDescent="0.25">
      <c r="A97" s="19">
        <v>97</v>
      </c>
      <c r="B97" s="33">
        <f>G!B99</f>
        <v>0</v>
      </c>
      <c r="C97" s="35">
        <f>G!M99</f>
        <v>0</v>
      </c>
      <c r="D97" s="2" t="str">
        <f>D!B99</f>
        <v>***Josh Manson</v>
      </c>
      <c r="E97" s="23">
        <f>D!U99</f>
        <v>10.640099522605146</v>
      </c>
      <c r="F97" s="2" t="str">
        <f>'C'!B99</f>
        <v>***Adam Lowry</v>
      </c>
      <c r="G97" s="23">
        <f>'C'!U99</f>
        <v>8.1357076243424924</v>
      </c>
      <c r="H97" s="2" t="str">
        <f>'R'!B99</f>
        <v>***Barclay Goodrow</v>
      </c>
      <c r="I97" s="23">
        <f>'R'!U99</f>
        <v>6.9962986198488419</v>
      </c>
      <c r="J97" s="2" t="str">
        <f>L!B99</f>
        <v>***Tanner Pearson</v>
      </c>
      <c r="K97" s="25">
        <f>L!U99</f>
        <v>8.2650955446375143</v>
      </c>
    </row>
    <row r="98" spans="1:11" s="17" customFormat="1" x14ac:dyDescent="0.25">
      <c r="A98" s="19">
        <v>98</v>
      </c>
      <c r="B98" s="33">
        <f>G!B100</f>
        <v>0</v>
      </c>
      <c r="C98" s="35">
        <f>G!M100</f>
        <v>0</v>
      </c>
      <c r="D98" s="2" t="str">
        <f>D!B100</f>
        <v>***Connor Murphy</v>
      </c>
      <c r="E98" s="23">
        <f>D!U100</f>
        <v>10.633897136251553</v>
      </c>
      <c r="F98" s="2" t="str">
        <f>'C'!B100</f>
        <v>***Carter Rowney</v>
      </c>
      <c r="G98" s="23">
        <f>'C'!U100</f>
        <v>8.0927775869722431</v>
      </c>
      <c r="H98" s="2" t="str">
        <f>'R'!B100</f>
        <v>***Saku Maenalanen</v>
      </c>
      <c r="I98" s="23">
        <f>'R'!U100</f>
        <v>6.8063564385355377</v>
      </c>
      <c r="J98" s="2" t="str">
        <f>L!B100</f>
        <v>Brendan Lemieux</v>
      </c>
      <c r="K98" s="25">
        <f>L!U100</f>
        <v>8.2210317488758626</v>
      </c>
    </row>
    <row r="99" spans="1:11" s="17" customFormat="1" x14ac:dyDescent="0.25">
      <c r="A99" s="19">
        <v>99</v>
      </c>
      <c r="B99" s="33">
        <f>G!B101</f>
        <v>0</v>
      </c>
      <c r="C99" s="35">
        <f>G!M101</f>
        <v>0</v>
      </c>
      <c r="D99" s="2" t="str">
        <f>D!B101</f>
        <v>***Ben Chiarot</v>
      </c>
      <c r="E99" s="23">
        <f>D!U101</f>
        <v>10.629316140599093</v>
      </c>
      <c r="F99" s="2" t="str">
        <f>'C'!B101</f>
        <v>***Jean-Gabriel Pageau</v>
      </c>
      <c r="G99" s="23">
        <f>'C'!U101</f>
        <v>8.0742313270483592</v>
      </c>
      <c r="H99" s="2" t="str">
        <f>'R'!B101</f>
        <v>Christian Fischer</v>
      </c>
      <c r="I99" s="23">
        <f>'R'!U101</f>
        <v>6.7858719322607364</v>
      </c>
      <c r="J99" s="2" t="str">
        <f>L!B101</f>
        <v>Anthony Beauvillier</v>
      </c>
      <c r="K99" s="25">
        <f>L!U101</f>
        <v>8.2187049240289412</v>
      </c>
    </row>
    <row r="100" spans="1:11" s="17" customFormat="1" ht="15.75" thickBot="1" x14ac:dyDescent="0.3">
      <c r="A100" s="20">
        <v>100</v>
      </c>
      <c r="B100" s="34">
        <f>G!B102</f>
        <v>0</v>
      </c>
      <c r="C100" s="45">
        <f>G!M102</f>
        <v>0</v>
      </c>
      <c r="D100" s="2" t="str">
        <f>D!B102</f>
        <v>***Christian Wolanin</v>
      </c>
      <c r="E100" s="23">
        <f>D!U102</f>
        <v>10.619775977753626</v>
      </c>
      <c r="F100" s="2" t="str">
        <f>'C'!B102</f>
        <v>Jason Dickinson</v>
      </c>
      <c r="G100" s="23">
        <f>'C'!U102</f>
        <v>8.0707082019615033</v>
      </c>
      <c r="H100" s="2" t="str">
        <f>'R'!B102</f>
        <v>***Dale Weise</v>
      </c>
      <c r="I100" s="23">
        <f>'R'!U102</f>
        <v>6.7659276441738339</v>
      </c>
      <c r="J100" s="2" t="str">
        <f>L!B102</f>
        <v>***Tyler Ennis</v>
      </c>
      <c r="K100" s="25">
        <f>L!U102</f>
        <v>8.1930893491998731</v>
      </c>
    </row>
    <row r="101" spans="1:11" s="17" customFormat="1" x14ac:dyDescent="0.25">
      <c r="A101" s="18">
        <v>101</v>
      </c>
      <c r="B101" s="32">
        <f>G!B103</f>
        <v>0</v>
      </c>
      <c r="C101" s="35">
        <f>G!M103</f>
        <v>0</v>
      </c>
      <c r="D101" s="21" t="str">
        <f>D!B103</f>
        <v>***Niklas Kronwall</v>
      </c>
      <c r="E101" s="22">
        <f>D!U103</f>
        <v>10.608123913462059</v>
      </c>
      <c r="F101" s="21" t="str">
        <f>'C'!B103</f>
        <v>***Lucas Wallmark</v>
      </c>
      <c r="G101" s="22">
        <f>'C'!U103</f>
        <v>8.0382144283008898</v>
      </c>
      <c r="H101" s="21" t="str">
        <f>'R'!B103</f>
        <v>***Kiefer Sherwood</v>
      </c>
      <c r="I101" s="22">
        <f>'R'!U103</f>
        <v>6.7145548773971626</v>
      </c>
      <c r="J101" s="21" t="str">
        <f>L!B103</f>
        <v>***Adam Erne</v>
      </c>
      <c r="K101" s="24">
        <f>L!U103</f>
        <v>8.1534938698606076</v>
      </c>
    </row>
    <row r="102" spans="1:11" s="17" customFormat="1" x14ac:dyDescent="0.25">
      <c r="A102" s="19">
        <v>102</v>
      </c>
      <c r="B102" s="33">
        <f>G!B104</f>
        <v>0</v>
      </c>
      <c r="C102" s="35">
        <f>G!M104</f>
        <v>0</v>
      </c>
      <c r="D102" s="2" t="str">
        <f>D!B104</f>
        <v>***Scott Mayfield</v>
      </c>
      <c r="E102" s="23">
        <f>D!U104</f>
        <v>10.583070333178068</v>
      </c>
      <c r="F102" s="2" t="str">
        <f>'C'!B104</f>
        <v>Brett Howden</v>
      </c>
      <c r="G102" s="23">
        <f>'C'!U104</f>
        <v>8.037953568210316</v>
      </c>
      <c r="H102" s="2" t="str">
        <f>'R'!B104</f>
        <v>***Josh Currie</v>
      </c>
      <c r="I102" s="23">
        <f>'R'!U104</f>
        <v>6.6754978883700549</v>
      </c>
      <c r="J102" s="2" t="str">
        <f>L!B104</f>
        <v>***Kyle Clifford</v>
      </c>
      <c r="K102" s="25">
        <f>L!U104</f>
        <v>8.148047857407926</v>
      </c>
    </row>
    <row r="103" spans="1:11" s="17" customFormat="1" x14ac:dyDescent="0.25">
      <c r="A103" s="19">
        <v>103</v>
      </c>
      <c r="B103" s="33">
        <f>G!B105</f>
        <v>0</v>
      </c>
      <c r="C103" s="35">
        <f>G!M105</f>
        <v>0</v>
      </c>
      <c r="D103" s="2" t="str">
        <f>D!B105</f>
        <v>***Robert Hagg</v>
      </c>
      <c r="E103" s="23">
        <f>D!U105</f>
        <v>10.55928465674395</v>
      </c>
      <c r="F103" s="2" t="str">
        <f>'C'!B105</f>
        <v>***Luke Glendening</v>
      </c>
      <c r="G103" s="23">
        <f>'C'!U105</f>
        <v>8.0280714901971209</v>
      </c>
      <c r="H103" s="2" t="str">
        <f>'R'!B105</f>
        <v>***Stefan Noesen</v>
      </c>
      <c r="I103" s="23">
        <f>'R'!U105</f>
        <v>6.6293265523103271</v>
      </c>
      <c r="J103" s="2" t="str">
        <f>L!B105</f>
        <v>Mattias Janmark</v>
      </c>
      <c r="K103" s="25">
        <f>L!U105</f>
        <v>8.1435000561280937</v>
      </c>
    </row>
    <row r="104" spans="1:11" s="17" customFormat="1" x14ac:dyDescent="0.25">
      <c r="A104" s="19">
        <v>104</v>
      </c>
      <c r="B104" s="33">
        <f>G!B106</f>
        <v>0</v>
      </c>
      <c r="C104" s="35">
        <f>G!M106</f>
        <v>0</v>
      </c>
      <c r="D104" s="2" t="str">
        <f>D!B106</f>
        <v>***Marcus Pettersson</v>
      </c>
      <c r="E104" s="23">
        <f>D!U106</f>
        <v>10.545953684039734</v>
      </c>
      <c r="F104" s="2" t="str">
        <f>'C'!B106</f>
        <v>***Andrew Copp</v>
      </c>
      <c r="G104" s="23">
        <f>'C'!U106</f>
        <v>8.0181069119379664</v>
      </c>
      <c r="H104" s="2" t="str">
        <f>'R'!B106</f>
        <v>***Dmitrij Jaskin</v>
      </c>
      <c r="I104" s="23">
        <f>'R'!U106</f>
        <v>6.6049383296235824</v>
      </c>
      <c r="J104" s="2" t="str">
        <f>L!B106</f>
        <v>***Austin Wagner</v>
      </c>
      <c r="K104" s="25">
        <f>L!U106</f>
        <v>8.1085870057644787</v>
      </c>
    </row>
    <row r="105" spans="1:11" s="17" customFormat="1" ht="15.75" thickBot="1" x14ac:dyDescent="0.3">
      <c r="A105" s="20">
        <v>105</v>
      </c>
      <c r="B105" s="34">
        <f>G!B107</f>
        <v>0</v>
      </c>
      <c r="C105" s="45">
        <f>G!M107</f>
        <v>0</v>
      </c>
      <c r="D105" s="2" t="str">
        <f>D!B107</f>
        <v>***Jordie Benn</v>
      </c>
      <c r="E105" s="23">
        <f>D!U107</f>
        <v>10.520456422136768</v>
      </c>
      <c r="F105" s="2" t="str">
        <f>'C'!B107</f>
        <v>Adrian Kempe</v>
      </c>
      <c r="G105" s="23">
        <f>'C'!U107</f>
        <v>7.9715847036233631</v>
      </c>
      <c r="H105" s="2" t="str">
        <f>'R'!B107</f>
        <v>***Joey Anderson</v>
      </c>
      <c r="I105" s="23">
        <f>'R'!U107</f>
        <v>6.5954323984648884</v>
      </c>
      <c r="J105" s="2" t="str">
        <f>L!B107</f>
        <v>***Dryden Hunt</v>
      </c>
      <c r="K105" s="25">
        <f>L!U107</f>
        <v>8.0670073138118266</v>
      </c>
    </row>
    <row r="106" spans="1:11" s="17" customFormat="1" x14ac:dyDescent="0.25">
      <c r="A106" s="18">
        <v>106</v>
      </c>
      <c r="B106" s="32">
        <f>G!B108</f>
        <v>0</v>
      </c>
      <c r="C106" s="35">
        <f>G!M108</f>
        <v>0</v>
      </c>
      <c r="D106" s="21" t="str">
        <f>D!B108</f>
        <v>***Ron Hainsey</v>
      </c>
      <c r="E106" s="22">
        <f>D!U108</f>
        <v>10.481119304575682</v>
      </c>
      <c r="F106" s="21" t="str">
        <f>'C'!B108</f>
        <v>Tyson Jost</v>
      </c>
      <c r="G106" s="22">
        <f>'C'!U108</f>
        <v>7.9516480359355457</v>
      </c>
      <c r="H106" s="21" t="str">
        <f>'R'!B108</f>
        <v>***Drew Stafford</v>
      </c>
      <c r="I106" s="22">
        <f>'R'!U108</f>
        <v>6.5033851612787448</v>
      </c>
      <c r="J106" s="21" t="str">
        <f>L!B108</f>
        <v>***Josh Leivo</v>
      </c>
      <c r="K106" s="24">
        <f>L!U108</f>
        <v>8.035675820862032</v>
      </c>
    </row>
    <row r="107" spans="1:11" s="17" customFormat="1" x14ac:dyDescent="0.25">
      <c r="A107" s="19">
        <v>107</v>
      </c>
      <c r="B107" s="33">
        <f>G!B109</f>
        <v>0</v>
      </c>
      <c r="C107" s="35">
        <f>G!M109</f>
        <v>0</v>
      </c>
      <c r="D107" s="2" t="str">
        <f>D!B109</f>
        <v>***Jon Merrill</v>
      </c>
      <c r="E107" s="23">
        <f>D!U109</f>
        <v>10.472815520417697</v>
      </c>
      <c r="F107" s="2" t="str">
        <f>'C'!B109</f>
        <v>***Travis Boyd</v>
      </c>
      <c r="G107" s="23">
        <f>'C'!U109</f>
        <v>7.890610735871106</v>
      </c>
      <c r="H107" s="2" t="str">
        <f>'R'!B109</f>
        <v>Ty Rattie</v>
      </c>
      <c r="I107" s="23">
        <f>'R'!U109</f>
        <v>6.3938925973213134</v>
      </c>
      <c r="J107" s="2" t="str">
        <f>L!B109</f>
        <v>***Darren Helm</v>
      </c>
      <c r="K107" s="25">
        <f>L!U109</f>
        <v>8.033482874758656</v>
      </c>
    </row>
    <row r="108" spans="1:11" x14ac:dyDescent="0.25">
      <c r="A108" s="19">
        <v>108</v>
      </c>
      <c r="B108" s="33">
        <f>G!B110</f>
        <v>0</v>
      </c>
      <c r="C108" s="35">
        <f>G!M110</f>
        <v>0</v>
      </c>
      <c r="D108" s="2" t="str">
        <f>D!B110</f>
        <v>***Matt Grzelcyk</v>
      </c>
      <c r="E108" s="23">
        <f>D!U110</f>
        <v>10.460732088769735</v>
      </c>
      <c r="F108" s="2" t="str">
        <f>'C'!B110</f>
        <v>***Derick Brassard</v>
      </c>
      <c r="G108" s="23">
        <f>'C'!U110</f>
        <v>7.8784149441598101</v>
      </c>
      <c r="H108" s="2" t="str">
        <f>'R'!B110</f>
        <v>Jesse Puljujarvi</v>
      </c>
      <c r="I108" s="23">
        <f>'R'!U110</f>
        <v>6.3752761758476364</v>
      </c>
      <c r="J108" s="2" t="str">
        <f>L!B110</f>
        <v>Andre Burakovsky</v>
      </c>
      <c r="K108" s="25">
        <f>L!U110</f>
        <v>8.0038832657089145</v>
      </c>
    </row>
    <row r="109" spans="1:11" x14ac:dyDescent="0.25">
      <c r="A109" s="19">
        <v>109</v>
      </c>
      <c r="B109" s="33">
        <f>G!B111</f>
        <v>0</v>
      </c>
      <c r="C109" s="35">
        <f>G!M111</f>
        <v>0</v>
      </c>
      <c r="D109" s="2" t="str">
        <f>D!B111</f>
        <v>***Connor Carrick</v>
      </c>
      <c r="E109" s="23">
        <f>D!U111</f>
        <v>10.41924241872848</v>
      </c>
      <c r="F109" s="2" t="str">
        <f>'C'!B111</f>
        <v>***Sean Kuraly</v>
      </c>
      <c r="G109" s="23">
        <f>'C'!U111</f>
        <v>7.8644648648738631</v>
      </c>
      <c r="H109" s="2" t="str">
        <f>'R'!B111</f>
        <v>***Mario Kempe</v>
      </c>
      <c r="I109" s="23">
        <f>'R'!U111</f>
        <v>6.3695994333872292</v>
      </c>
      <c r="J109" s="2" t="str">
        <f>L!B111</f>
        <v>***Justin Abdelkader</v>
      </c>
      <c r="K109" s="25">
        <f>L!U111</f>
        <v>7.959076204996812</v>
      </c>
    </row>
    <row r="110" spans="1:11" ht="15.75" thickBot="1" x14ac:dyDescent="0.3">
      <c r="A110" s="20">
        <v>110</v>
      </c>
      <c r="B110" s="34">
        <f>G!B112</f>
        <v>0</v>
      </c>
      <c r="C110" s="45">
        <f>G!M112</f>
        <v>0</v>
      </c>
      <c r="D110" s="2" t="str">
        <f>D!B112</f>
        <v>***Adam Larsson</v>
      </c>
      <c r="E110" s="23">
        <f>D!U112</f>
        <v>10.405060237629348</v>
      </c>
      <c r="F110" s="2" t="str">
        <f>'C'!B112</f>
        <v>***Jason Spezza</v>
      </c>
      <c r="G110" s="23">
        <f>'C'!U112</f>
        <v>7.7981632605081401</v>
      </c>
      <c r="H110" s="2" t="str">
        <f>'R'!B112</f>
        <v>***Tobias Rieder</v>
      </c>
      <c r="I110" s="23">
        <f>'R'!U112</f>
        <v>6.3521746352098045</v>
      </c>
      <c r="J110" s="2" t="str">
        <f>L!B112</f>
        <v>***Brian Gibbons</v>
      </c>
      <c r="K110" s="25">
        <f>L!U112</f>
        <v>7.922488913057304</v>
      </c>
    </row>
    <row r="111" spans="1:11" x14ac:dyDescent="0.25">
      <c r="A111" s="18">
        <v>111</v>
      </c>
      <c r="B111" s="28"/>
      <c r="C111" s="36"/>
      <c r="D111" s="21" t="str">
        <f>D!B113</f>
        <v>***David Savard</v>
      </c>
      <c r="E111" s="22">
        <f>D!U113</f>
        <v>10.392918127046851</v>
      </c>
      <c r="F111" s="21" t="str">
        <f>'C'!B113</f>
        <v>Christian Dvorak</v>
      </c>
      <c r="G111" s="22">
        <f>'C'!U113</f>
        <v>7.7841897044671491</v>
      </c>
      <c r="H111" s="21" t="str">
        <f>'R'!B113</f>
        <v>***Miikka Salomaki</v>
      </c>
      <c r="I111" s="22">
        <f>'R'!U113</f>
        <v>6.2933657996227321</v>
      </c>
      <c r="J111" s="21" t="str">
        <f>L!B113</f>
        <v>Milan Lucic</v>
      </c>
      <c r="K111" s="24">
        <f>L!U113</f>
        <v>7.9010434675864154</v>
      </c>
    </row>
    <row r="112" spans="1:11" x14ac:dyDescent="0.25">
      <c r="A112" s="19">
        <v>112</v>
      </c>
      <c r="D112" s="2" t="str">
        <f>D!B114</f>
        <v>Will Butcher</v>
      </c>
      <c r="E112" s="23">
        <f>D!U114</f>
        <v>10.389237363575031</v>
      </c>
      <c r="F112" s="2" t="str">
        <f>'C'!B114</f>
        <v>Alexander Wennberg</v>
      </c>
      <c r="G112" s="23">
        <f>'C'!U114</f>
        <v>7.7647751223058421</v>
      </c>
      <c r="H112" s="2" t="str">
        <f>'R'!B114</f>
        <v>***Devante Smith-Pelly</v>
      </c>
      <c r="I112" s="23">
        <f>'R'!U114</f>
        <v>6.2510601194340651</v>
      </c>
      <c r="J112" s="2" t="str">
        <f>L!B114</f>
        <v>***Peter Cehlarik</v>
      </c>
      <c r="K112" s="25">
        <f>L!U114</f>
        <v>7.8847391270704126</v>
      </c>
    </row>
    <row r="113" spans="1:11" x14ac:dyDescent="0.25">
      <c r="A113" s="19">
        <v>113</v>
      </c>
      <c r="D113" s="2" t="str">
        <f>D!B115</f>
        <v>Troy Stecher</v>
      </c>
      <c r="E113" s="23">
        <f>D!U115</f>
        <v>10.375021771560348</v>
      </c>
      <c r="F113" s="2" t="str">
        <f>'C'!B115</f>
        <v>***Calle Jarnkrok</v>
      </c>
      <c r="G113" s="23">
        <f>'C'!U115</f>
        <v>7.7369968017948807</v>
      </c>
      <c r="H113" s="2" t="str">
        <f>'R'!B115</f>
        <v>***Juho Lammikko</v>
      </c>
      <c r="I113" s="23">
        <f>'R'!U115</f>
        <v>6.2257902214859566</v>
      </c>
      <c r="J113" s="2" t="str">
        <f>L!B115</f>
        <v>***Blake Comeau</v>
      </c>
      <c r="K113" s="25">
        <f>L!U115</f>
        <v>7.8810643456804534</v>
      </c>
    </row>
    <row r="114" spans="1:11" x14ac:dyDescent="0.25">
      <c r="A114" s="19">
        <v>114</v>
      </c>
      <c r="D114" s="2" t="str">
        <f>D!B116</f>
        <v>***Nikita Zadorov</v>
      </c>
      <c r="E114" s="23">
        <f>D!U116</f>
        <v>10.359624527048215</v>
      </c>
      <c r="F114" s="2" t="str">
        <f>'C'!B116</f>
        <v>***Cedric Paquette</v>
      </c>
      <c r="G114" s="23">
        <f>'C'!U116</f>
        <v>7.6722405695471458</v>
      </c>
      <c r="H114" s="2" t="str">
        <f>'R'!B116</f>
        <v>Valeri Nichushkin</v>
      </c>
      <c r="I114" s="23">
        <f>'R'!U116</f>
        <v>6.155808972674488</v>
      </c>
      <c r="J114" s="2" t="str">
        <f>L!B116</f>
        <v>***Trevor Moore</v>
      </c>
      <c r="K114" s="25">
        <f>L!U116</f>
        <v>7.821035687453195</v>
      </c>
    </row>
    <row r="115" spans="1:11" ht="15.75" thickBot="1" x14ac:dyDescent="0.3">
      <c r="A115" s="20">
        <v>115</v>
      </c>
      <c r="B115" s="30"/>
      <c r="C115" s="38"/>
      <c r="D115" s="2" t="str">
        <f>D!B117</f>
        <v>***Dylan DeMelo</v>
      </c>
      <c r="E115" s="23">
        <f>D!U117</f>
        <v>10.354227664641087</v>
      </c>
      <c r="F115" s="2" t="str">
        <f>'C'!B117</f>
        <v>Henrik Borgstrom</v>
      </c>
      <c r="G115" s="23">
        <f>'C'!U117</f>
        <v>7.6715273530029631</v>
      </c>
      <c r="H115" s="2" t="str">
        <f>'R'!B117</f>
        <v>***Martin Frk</v>
      </c>
      <c r="I115" s="23">
        <f>'R'!U117</f>
        <v>6.1208990418746394</v>
      </c>
      <c r="J115" s="2" t="str">
        <f>L!B117</f>
        <v>Brendan Perlini</v>
      </c>
      <c r="K115" s="25">
        <f>L!U117</f>
        <v>7.8177678030580244</v>
      </c>
    </row>
    <row r="116" spans="1:11" x14ac:dyDescent="0.25">
      <c r="A116" s="18">
        <v>116</v>
      </c>
      <c r="B116" s="28"/>
      <c r="C116" s="36"/>
      <c r="D116" s="21" t="str">
        <f>D!B118</f>
        <v>***Brenden Dillon</v>
      </c>
      <c r="E116" s="22">
        <f>D!U118</f>
        <v>10.345303012079915</v>
      </c>
      <c r="F116" s="21" t="str">
        <f>'C'!B118</f>
        <v>***David Kampf</v>
      </c>
      <c r="G116" s="22">
        <f>'C'!U118</f>
        <v>7.663456561783315</v>
      </c>
      <c r="H116" s="21" t="str">
        <f>'R'!B118</f>
        <v>Denis Gurianov</v>
      </c>
      <c r="I116" s="22">
        <f>'R'!U118</f>
        <v>6.0582037833413924</v>
      </c>
      <c r="J116" s="21" t="str">
        <f>L!B118</f>
        <v>***Michael Raffl</v>
      </c>
      <c r="K116" s="24">
        <f>L!U118</f>
        <v>7.8142641439468665</v>
      </c>
    </row>
    <row r="117" spans="1:11" x14ac:dyDescent="0.25">
      <c r="A117" s="19">
        <v>117</v>
      </c>
      <c r="D117" s="2" t="str">
        <f>D!B119</f>
        <v>***Alec Martinez</v>
      </c>
      <c r="E117" s="23">
        <f>D!U119</f>
        <v>10.340809758489051</v>
      </c>
      <c r="F117" s="2" t="str">
        <f>'C'!B119</f>
        <v>***Denis Malgin</v>
      </c>
      <c r="G117" s="23">
        <f>'C'!U119</f>
        <v>7.5856245634866646</v>
      </c>
      <c r="H117" s="2" t="str">
        <f>'R'!B119</f>
        <v>***J.T. Brown</v>
      </c>
      <c r="I117" s="23">
        <f>'R'!U119</f>
        <v>6.0107258334159859</v>
      </c>
      <c r="J117" s="2" t="str">
        <f>L!B119</f>
        <v>***Marcus Foligno</v>
      </c>
      <c r="K117" s="25">
        <f>L!U119</f>
        <v>7.7838880886122368</v>
      </c>
    </row>
    <row r="118" spans="1:11" x14ac:dyDescent="0.25">
      <c r="A118" s="19">
        <v>118</v>
      </c>
      <c r="D118" s="2" t="str">
        <f>D!B120</f>
        <v>***Brayden McNabb</v>
      </c>
      <c r="E118" s="23">
        <f>D!U120</f>
        <v>10.300827752670079</v>
      </c>
      <c r="F118" s="2" t="str">
        <f>'C'!B120</f>
        <v>***Jordan Weal</v>
      </c>
      <c r="G118" s="23">
        <f>'C'!U120</f>
        <v>7.5717673536942165</v>
      </c>
      <c r="H118" s="2" t="str">
        <f>'R'!B120</f>
        <v>Valentin Zykov</v>
      </c>
      <c r="I118" s="23">
        <f>'R'!U120</f>
        <v>5.992700713757861</v>
      </c>
      <c r="J118" s="2" t="str">
        <f>L!B120</f>
        <v>***Andrew Mangiapane</v>
      </c>
      <c r="K118" s="25">
        <f>L!U120</f>
        <v>7.7487808384591341</v>
      </c>
    </row>
    <row r="119" spans="1:11" x14ac:dyDescent="0.25">
      <c r="A119" s="19">
        <v>119</v>
      </c>
      <c r="D119" s="2" t="str">
        <f>D!B121</f>
        <v>***Jake McCabe</v>
      </c>
      <c r="E119" s="23">
        <f>D!U121</f>
        <v>10.295218566177756</v>
      </c>
      <c r="F119" s="2" t="str">
        <f>'C'!B121</f>
        <v>***Markus Granlund</v>
      </c>
      <c r="G119" s="23">
        <f>'C'!U121</f>
        <v>7.5582922404788837</v>
      </c>
      <c r="H119" s="2" t="str">
        <f>'R'!B121</f>
        <v>***Brett Ritchie</v>
      </c>
      <c r="I119" s="23">
        <f>'R'!U121</f>
        <v>5.9345370496898582</v>
      </c>
      <c r="J119" s="2" t="str">
        <f>L!B121</f>
        <v>Michael Rasmussen</v>
      </c>
      <c r="K119" s="25">
        <f>L!U121</f>
        <v>7.7356106477910735</v>
      </c>
    </row>
    <row r="120" spans="1:11" ht="15.75" thickBot="1" x14ac:dyDescent="0.3">
      <c r="A120" s="20">
        <v>120</v>
      </c>
      <c r="B120" s="31"/>
      <c r="C120" s="39"/>
      <c r="D120" s="2" t="str">
        <f>D!B122</f>
        <v>***Brendan Smith</v>
      </c>
      <c r="E120" s="23">
        <f>D!U122</f>
        <v>10.284717576795526</v>
      </c>
      <c r="F120" s="2" t="str">
        <f>'C'!B122</f>
        <v>***Austin Czarnik</v>
      </c>
      <c r="G120" s="23">
        <f>'C'!U122</f>
        <v>7.5379910858599679</v>
      </c>
      <c r="H120" s="2" t="str">
        <f>'R'!B122</f>
        <v>Sammy Blais</v>
      </c>
      <c r="I120" s="23">
        <f>'R'!U122</f>
        <v>5.8682276709121837</v>
      </c>
      <c r="J120" s="2" t="str">
        <f>L!B122</f>
        <v>***Tomas Nosek</v>
      </c>
      <c r="K120" s="25">
        <f>L!U122</f>
        <v>7.6424999440362811</v>
      </c>
    </row>
    <row r="121" spans="1:11" x14ac:dyDescent="0.25">
      <c r="A121" s="18">
        <v>121</v>
      </c>
      <c r="B121" s="28"/>
      <c r="C121" s="36"/>
      <c r="D121" s="21" t="str">
        <f>D!B123</f>
        <v>***Mark Borowiecki</v>
      </c>
      <c r="E121" s="22">
        <f>D!U123</f>
        <v>10.275956203236875</v>
      </c>
      <c r="F121" s="21" t="str">
        <f>'C'!B123</f>
        <v>Jayce Hawryluk</v>
      </c>
      <c r="G121" s="22">
        <f>'C'!U123</f>
        <v>7.4721042473306891</v>
      </c>
      <c r="H121" s="21" t="str">
        <f>'R'!B123</f>
        <v>***John Hayden</v>
      </c>
      <c r="I121" s="22">
        <f>'R'!U123</f>
        <v>5.6132747585236178</v>
      </c>
      <c r="J121" s="21" t="str">
        <f>L!B123</f>
        <v>***Brett Seney</v>
      </c>
      <c r="K121" s="24">
        <f>L!U123</f>
        <v>7.4550814974090951</v>
      </c>
    </row>
    <row r="122" spans="1:11" x14ac:dyDescent="0.25">
      <c r="A122" s="19">
        <v>122</v>
      </c>
      <c r="D122" s="2" t="str">
        <f>D!B124</f>
        <v>***Brett Kulak</v>
      </c>
      <c r="E122" s="23">
        <f>D!U124</f>
        <v>10.261450982643719</v>
      </c>
      <c r="F122" s="2" t="str">
        <f>'C'!B124</f>
        <v>***Colton Sceviour</v>
      </c>
      <c r="G122" s="23">
        <f>'C'!U124</f>
        <v>7.4296394574400715</v>
      </c>
      <c r="H122" s="2" t="str">
        <f>'R'!B124</f>
        <v>***Luke Witkowski</v>
      </c>
      <c r="I122" s="23">
        <f>'R'!U124</f>
        <v>5.5168613816523422</v>
      </c>
      <c r="J122" s="2" t="str">
        <f>L!B124</f>
        <v>Tyler Motte</v>
      </c>
      <c r="K122" s="25">
        <f>L!U124</f>
        <v>7.4455607570946256</v>
      </c>
    </row>
    <row r="123" spans="1:11" x14ac:dyDescent="0.25">
      <c r="A123" s="19">
        <v>123</v>
      </c>
      <c r="D123" s="2" t="str">
        <f>D!B125</f>
        <v>***Braydon Coburn</v>
      </c>
      <c r="E123" s="23">
        <f>D!U125</f>
        <v>10.248530437124399</v>
      </c>
      <c r="F123" s="2" t="str">
        <f>'C'!B125</f>
        <v>***Matt Cullen</v>
      </c>
      <c r="G123" s="23">
        <f>'C'!U125</f>
        <v>7.4295953733639637</v>
      </c>
      <c r="H123" s="2">
        <f>'R'!B125</f>
        <v>0</v>
      </c>
      <c r="I123" s="23">
        <f>'R'!U125</f>
        <v>0</v>
      </c>
      <c r="J123" s="2" t="str">
        <f>L!B125</f>
        <v>***Magnus Paajarvi</v>
      </c>
      <c r="K123" s="25">
        <f>L!U125</f>
        <v>7.4151607427003041</v>
      </c>
    </row>
    <row r="124" spans="1:11" x14ac:dyDescent="0.25">
      <c r="A124" s="19">
        <v>124</v>
      </c>
      <c r="D124" s="2" t="str">
        <f>D!B126</f>
        <v>***Henri Jokiharju</v>
      </c>
      <c r="E124" s="23">
        <f>D!U126</f>
        <v>10.213049795909768</v>
      </c>
      <c r="F124" s="2" t="str">
        <f>'C'!B126</f>
        <v>Casey Mittelstadt</v>
      </c>
      <c r="G124" s="23">
        <f>'C'!U126</f>
        <v>7.3977091306975051</v>
      </c>
      <c r="H124" s="2">
        <f>'R'!B126</f>
        <v>0</v>
      </c>
      <c r="I124" s="23">
        <f>'R'!U126</f>
        <v>0</v>
      </c>
      <c r="J124" s="2" t="str">
        <f>L!B126</f>
        <v>Sven Andrighetto</v>
      </c>
      <c r="K124" s="25">
        <f>L!U126</f>
        <v>7.3934388784158909</v>
      </c>
    </row>
    <row r="125" spans="1:11" ht="15.75" thickBot="1" x14ac:dyDescent="0.3">
      <c r="A125" s="20">
        <v>125</v>
      </c>
      <c r="B125" s="31"/>
      <c r="C125" s="39"/>
      <c r="D125" s="2" t="str">
        <f>D!B127</f>
        <v>***Adam Pelech</v>
      </c>
      <c r="E125" s="23">
        <f>D!U127</f>
        <v>10.211060917363026</v>
      </c>
      <c r="F125" s="2" t="str">
        <f>'C'!B127</f>
        <v>Jordan Greenway</v>
      </c>
      <c r="G125" s="23">
        <f>'C'!U127</f>
        <v>7.3920082299378151</v>
      </c>
      <c r="H125" s="2">
        <f>'R'!B127</f>
        <v>0</v>
      </c>
      <c r="I125" s="23">
        <f>'R'!U127</f>
        <v>0</v>
      </c>
      <c r="J125" s="2" t="str">
        <f>L!B127</f>
        <v>***Matt Martin</v>
      </c>
      <c r="K125" s="25">
        <f>L!U127</f>
        <v>7.3777324672848783</v>
      </c>
    </row>
    <row r="126" spans="1:11" x14ac:dyDescent="0.25">
      <c r="A126" s="18">
        <v>126</v>
      </c>
      <c r="B126" s="28"/>
      <c r="C126" s="36"/>
      <c r="D126" s="21" t="str">
        <f>D!B128</f>
        <v>***Kevan Miller</v>
      </c>
      <c r="E126" s="22">
        <f>D!U128</f>
        <v>10.174532254733025</v>
      </c>
      <c r="F126" s="21" t="str">
        <f>'C'!B128</f>
        <v>***Zemgus Girgensons</v>
      </c>
      <c r="G126" s="22">
        <f>'C'!U128</f>
        <v>7.3810308593847953</v>
      </c>
      <c r="H126" s="21">
        <f>'R'!B128</f>
        <v>0</v>
      </c>
      <c r="I126" s="22">
        <f>'R'!U128</f>
        <v>0</v>
      </c>
      <c r="J126" s="21" t="str">
        <f>L!B128</f>
        <v>***Alexandre Fortin</v>
      </c>
      <c r="K126" s="24">
        <f>L!U128</f>
        <v>7.2263188611291511</v>
      </c>
    </row>
    <row r="127" spans="1:11" x14ac:dyDescent="0.25">
      <c r="A127" s="19">
        <v>127</v>
      </c>
      <c r="D127" s="2" t="str">
        <f>D!B129</f>
        <v>Noah Juulsen</v>
      </c>
      <c r="E127" s="23">
        <f>D!U129</f>
        <v>10.149541210573922</v>
      </c>
      <c r="F127" s="2" t="str">
        <f>'C'!B129</f>
        <v>Jakob Forsbacka Karlsson</v>
      </c>
      <c r="G127" s="23">
        <f>'C'!U129</f>
        <v>7.3773652516756396</v>
      </c>
      <c r="H127" s="2">
        <f>'R'!B129</f>
        <v>0</v>
      </c>
      <c r="I127" s="23">
        <f>'R'!U129</f>
        <v>0</v>
      </c>
      <c r="J127" s="2" t="str">
        <f>L!B129</f>
        <v>***Michael Dal Colle</v>
      </c>
      <c r="K127" s="25">
        <f>L!U129</f>
        <v>7.0336334082526433</v>
      </c>
    </row>
    <row r="128" spans="1:11" x14ac:dyDescent="0.25">
      <c r="A128" s="19">
        <v>128</v>
      </c>
      <c r="D128" s="2" t="str">
        <f>D!B130</f>
        <v>***Tim Heed</v>
      </c>
      <c r="E128" s="23">
        <f>D!U130</f>
        <v>10.115422753991252</v>
      </c>
      <c r="F128" s="2" t="str">
        <f>'C'!B130</f>
        <v>***Kevin Rooney</v>
      </c>
      <c r="G128" s="23">
        <f>'C'!U130</f>
        <v>7.3726112359813119</v>
      </c>
      <c r="H128" s="2">
        <f>'R'!B130</f>
        <v>0</v>
      </c>
      <c r="I128" s="23">
        <f>'R'!U130</f>
        <v>0</v>
      </c>
      <c r="J128" s="2" t="str">
        <f>L!B130</f>
        <v>Warren Foegele</v>
      </c>
      <c r="K128" s="25">
        <f>L!U130</f>
        <v>7.0218938233950032</v>
      </c>
    </row>
    <row r="129" spans="1:11" x14ac:dyDescent="0.25">
      <c r="A129" s="19">
        <v>129</v>
      </c>
      <c r="D129" s="2" t="str">
        <f>D!B131</f>
        <v>***Joel Edmundson</v>
      </c>
      <c r="E129" s="23">
        <f>D!U131</f>
        <v>10.112596042908947</v>
      </c>
      <c r="F129" s="2" t="str">
        <f>'C'!B131</f>
        <v>***Trevor Lewis</v>
      </c>
      <c r="G129" s="23">
        <f>'C'!U131</f>
        <v>7.3319839961308757</v>
      </c>
      <c r="H129" s="2">
        <f>'R'!B131</f>
        <v>0</v>
      </c>
      <c r="I129" s="23">
        <f>'R'!U131</f>
        <v>0</v>
      </c>
      <c r="J129" s="2" t="str">
        <f>L!B131</f>
        <v>***William Carrier</v>
      </c>
      <c r="K129" s="25">
        <f>L!U131</f>
        <v>6.9938349615755806</v>
      </c>
    </row>
    <row r="130" spans="1:11" ht="15.75" thickBot="1" x14ac:dyDescent="0.3">
      <c r="A130" s="20">
        <v>130</v>
      </c>
      <c r="B130" s="31"/>
      <c r="C130" s="39"/>
      <c r="D130" s="2" t="str">
        <f>D!B132</f>
        <v>***Dan Girardi</v>
      </c>
      <c r="E130" s="23">
        <f>D!U132</f>
        <v>10.097546889861986</v>
      </c>
      <c r="F130" s="2" t="str">
        <f>'C'!B132</f>
        <v>***Lukas Radil</v>
      </c>
      <c r="G130" s="23">
        <f>'C'!U132</f>
        <v>7.3079569055584459</v>
      </c>
      <c r="H130" s="2">
        <f>'R'!B132</f>
        <v>0</v>
      </c>
      <c r="I130" s="23">
        <f>'R'!U132</f>
        <v>0</v>
      </c>
      <c r="J130" s="2" t="str">
        <f>L!B132</f>
        <v>Vladislav Kamenev</v>
      </c>
      <c r="K130" s="25">
        <f>L!U132</f>
        <v>6.9336361113028495</v>
      </c>
    </row>
    <row r="131" spans="1:11" x14ac:dyDescent="0.25">
      <c r="A131" s="18">
        <v>131</v>
      </c>
      <c r="B131" s="28"/>
      <c r="C131" s="36"/>
      <c r="D131" s="21" t="str">
        <f>D!B133</f>
        <v>***Devon Toews</v>
      </c>
      <c r="E131" s="22">
        <f>D!U133</f>
        <v>10.096579035544746</v>
      </c>
      <c r="F131" s="21" t="str">
        <f>'C'!B133</f>
        <v>***Brandon Dubinsky</v>
      </c>
      <c r="G131" s="22">
        <f>'C'!U133</f>
        <v>7.2856086069107944</v>
      </c>
      <c r="H131" s="21">
        <f>'R'!B133</f>
        <v>0</v>
      </c>
      <c r="I131" s="22">
        <f>'R'!U133</f>
        <v>0</v>
      </c>
      <c r="J131" s="21" t="str">
        <f>L!B133</f>
        <v>***Gabriel Bourque</v>
      </c>
      <c r="K131" s="24">
        <f>L!U133</f>
        <v>6.7045540469689424</v>
      </c>
    </row>
    <row r="132" spans="1:11" x14ac:dyDescent="0.25">
      <c r="A132" s="19">
        <v>132</v>
      </c>
      <c r="D132" s="2" t="str">
        <f>D!B134</f>
        <v>***Christopher Tanev</v>
      </c>
      <c r="E132" s="23">
        <f>D!U134</f>
        <v>10.078686189734267</v>
      </c>
      <c r="F132" s="2" t="str">
        <f>'C'!B134</f>
        <v>***Ryan Carpenter</v>
      </c>
      <c r="G132" s="23">
        <f>'C'!U134</f>
        <v>7.2817588904831201</v>
      </c>
      <c r="H132" s="2">
        <f>'R'!B134</f>
        <v>0</v>
      </c>
      <c r="I132" s="23">
        <f>'R'!U134</f>
        <v>0</v>
      </c>
      <c r="J132" s="2" t="str">
        <f>L!B134</f>
        <v>***Andreas Martinsen</v>
      </c>
      <c r="K132" s="25">
        <f>L!U134</f>
        <v>6.6947055076553408</v>
      </c>
    </row>
    <row r="133" spans="1:11" x14ac:dyDescent="0.25">
      <c r="A133" s="19">
        <v>133</v>
      </c>
      <c r="D133" s="2" t="str">
        <f>D!B135</f>
        <v>***Chris Wideman</v>
      </c>
      <c r="E133" s="23">
        <f>D!U135</f>
        <v>10.03261008715282</v>
      </c>
      <c r="F133" s="2" t="str">
        <f>'C'!B135</f>
        <v>***Jean-Sebastien Dea</v>
      </c>
      <c r="G133" s="23">
        <f>'C'!U135</f>
        <v>7.2719894017563202</v>
      </c>
      <c r="H133" s="2">
        <f>'R'!B135</f>
        <v>0</v>
      </c>
      <c r="I133" s="23">
        <f>'R'!U135</f>
        <v>0</v>
      </c>
      <c r="J133" s="2" t="str">
        <f>L!B135</f>
        <v>Max Jones</v>
      </c>
      <c r="K133" s="25">
        <f>L!U135</f>
        <v>6.6259611445360402</v>
      </c>
    </row>
    <row r="134" spans="1:11" x14ac:dyDescent="0.25">
      <c r="A134" s="19">
        <v>134</v>
      </c>
      <c r="D134" s="2" t="str">
        <f>D!B136</f>
        <v>***Kris Russell</v>
      </c>
      <c r="E134" s="23">
        <f>D!U136</f>
        <v>10.03058860969772</v>
      </c>
      <c r="F134" s="2" t="str">
        <f>'C'!B136</f>
        <v>***Derek Grant</v>
      </c>
      <c r="G134" s="23">
        <f>'C'!U136</f>
        <v>7.2685872608661946</v>
      </c>
      <c r="H134" s="2">
        <f>'R'!B136</f>
        <v>0</v>
      </c>
      <c r="I134" s="23">
        <f>'R'!U136</f>
        <v>0</v>
      </c>
      <c r="J134" s="2" t="str">
        <f>L!B136</f>
        <v>Tage Thompson</v>
      </c>
      <c r="K134" s="25">
        <f>L!U136</f>
        <v>6.574714702619243</v>
      </c>
    </row>
    <row r="135" spans="1:11" ht="15.75" thickBot="1" x14ac:dyDescent="0.3">
      <c r="A135" s="20">
        <v>135</v>
      </c>
      <c r="B135" s="31"/>
      <c r="C135" s="39"/>
      <c r="D135" s="2" t="str">
        <f>D!B137</f>
        <v>***Maxime Lajoie</v>
      </c>
      <c r="E135" s="23">
        <f>D!U137</f>
        <v>10.004246656041245</v>
      </c>
      <c r="F135" s="2" t="str">
        <f>'C'!B137</f>
        <v>***Noel Acciari</v>
      </c>
      <c r="G135" s="23">
        <f>'C'!U137</f>
        <v>7.2585210425260778</v>
      </c>
      <c r="H135" s="2">
        <f>'R'!B137</f>
        <v>0</v>
      </c>
      <c r="I135" s="23">
        <f>'R'!U137</f>
        <v>0</v>
      </c>
      <c r="J135" s="2" t="str">
        <f>L!B137</f>
        <v>***Phillip Di Giuseppe</v>
      </c>
      <c r="K135" s="25">
        <f>L!U137</f>
        <v>6.5674301716607424</v>
      </c>
    </row>
    <row r="136" spans="1:11" x14ac:dyDescent="0.25">
      <c r="A136" s="18">
        <v>136</v>
      </c>
      <c r="B136" s="28"/>
      <c r="C136" s="36"/>
      <c r="D136" s="21" t="str">
        <f>D!B138</f>
        <v>***Johnny Boychuk</v>
      </c>
      <c r="E136" s="22">
        <f>D!U138</f>
        <v>9.9823325154625362</v>
      </c>
      <c r="F136" s="21" t="str">
        <f>'C'!B138</f>
        <v>***Jay Beagle</v>
      </c>
      <c r="G136" s="22">
        <f>'C'!U138</f>
        <v>7.2561313767473976</v>
      </c>
      <c r="H136" s="21">
        <f>'R'!B138</f>
        <v>0</v>
      </c>
      <c r="I136" s="22">
        <f>'R'!U138</f>
        <v>0</v>
      </c>
      <c r="J136" s="21" t="str">
        <f>L!B138</f>
        <v>***Chris Kunitz</v>
      </c>
      <c r="K136" s="24">
        <f>L!U138</f>
        <v>6.5648861268925547</v>
      </c>
    </row>
    <row r="137" spans="1:11" x14ac:dyDescent="0.25">
      <c r="A137" s="19">
        <v>137</v>
      </c>
      <c r="D137" s="2" t="str">
        <f>D!B139</f>
        <v>***Nathan Beaulieu</v>
      </c>
      <c r="E137" s="23">
        <f>D!U139</f>
        <v>9.9642372907316279</v>
      </c>
      <c r="F137" s="2" t="str">
        <f>'C'!B139</f>
        <v>***Brandon Sutter</v>
      </c>
      <c r="G137" s="23">
        <f>'C'!U139</f>
        <v>7.2526442456327382</v>
      </c>
      <c r="H137" s="2">
        <f>'R'!B139</f>
        <v>0</v>
      </c>
      <c r="I137" s="23">
        <f>'R'!U139</f>
        <v>0</v>
      </c>
      <c r="J137" s="2" t="str">
        <f>L!B139</f>
        <v>***Charles Hudon</v>
      </c>
      <c r="K137" s="25">
        <f>L!U139</f>
        <v>6.4659463214712183</v>
      </c>
    </row>
    <row r="138" spans="1:11" x14ac:dyDescent="0.25">
      <c r="A138" s="19">
        <v>138</v>
      </c>
      <c r="D138" s="2" t="str">
        <f>D!B140</f>
        <v>***Jordan Oesterle</v>
      </c>
      <c r="E138" s="23">
        <f>D!U140</f>
        <v>9.9527447141055809</v>
      </c>
      <c r="F138" s="2" t="str">
        <f>'C'!B140</f>
        <v>***Michael Amadio</v>
      </c>
      <c r="G138" s="23">
        <f>'C'!U140</f>
        <v>7.24229307913801</v>
      </c>
      <c r="H138" s="2">
        <f>'R'!B140</f>
        <v>0</v>
      </c>
      <c r="I138" s="23">
        <f>'R'!U140</f>
        <v>0</v>
      </c>
      <c r="J138" s="2" t="str">
        <f>L!B140</f>
        <v>***Garrett Wilson</v>
      </c>
      <c r="K138" s="25">
        <f>L!U140</f>
        <v>6.4523730558219592</v>
      </c>
    </row>
    <row r="139" spans="1:11" x14ac:dyDescent="0.25">
      <c r="A139" s="19">
        <v>139</v>
      </c>
      <c r="D139" s="2" t="str">
        <f>D!B141</f>
        <v>***Nick Jensen</v>
      </c>
      <c r="E139" s="23">
        <f>D!U141</f>
        <v>9.9453797317875683</v>
      </c>
      <c r="F139" s="2" t="str">
        <f>'C'!B141</f>
        <v>Joel Eriksson Ek</v>
      </c>
      <c r="G139" s="23">
        <f>'C'!U141</f>
        <v>7.2209294618866444</v>
      </c>
      <c r="H139" s="2">
        <f>'R'!B141</f>
        <v>0</v>
      </c>
      <c r="I139" s="23">
        <f>'R'!U141</f>
        <v>0</v>
      </c>
      <c r="J139" s="2" t="str">
        <f>L!B141</f>
        <v>Robby Fabbri</v>
      </c>
      <c r="K139" s="25">
        <f>L!U141</f>
        <v>6.4441080672449376</v>
      </c>
    </row>
    <row r="140" spans="1:11" ht="15.75" thickBot="1" x14ac:dyDescent="0.3">
      <c r="A140" s="20">
        <v>140</v>
      </c>
      <c r="B140" s="31"/>
      <c r="C140" s="39"/>
      <c r="D140" s="2" t="str">
        <f>D!B142</f>
        <v>Nick Leddy</v>
      </c>
      <c r="E140" s="23">
        <f>D!U142</f>
        <v>9.9292773181982135</v>
      </c>
      <c r="F140" s="2" t="str">
        <f>'C'!B142</f>
        <v>Filip Chytil</v>
      </c>
      <c r="G140" s="23">
        <f>'C'!U142</f>
        <v>7.2078182278786054</v>
      </c>
      <c r="H140" s="2">
        <f>'R'!B142</f>
        <v>0</v>
      </c>
      <c r="I140" s="23">
        <f>'R'!U142</f>
        <v>0</v>
      </c>
      <c r="J140" s="2" t="str">
        <f>L!B142</f>
        <v>***Mackenzie MacEachern</v>
      </c>
      <c r="K140" s="25">
        <f>L!U142</f>
        <v>6.4335949819258609</v>
      </c>
    </row>
    <row r="141" spans="1:11" x14ac:dyDescent="0.25">
      <c r="A141" s="18">
        <v>141</v>
      </c>
      <c r="B141" s="28"/>
      <c r="C141" s="36"/>
      <c r="D141" s="21" t="str">
        <f>D!B143</f>
        <v>***Carl Gunnarsson</v>
      </c>
      <c r="E141" s="22">
        <f>D!U143</f>
        <v>9.9237914506134466</v>
      </c>
      <c r="F141" s="21" t="str">
        <f>'C'!B143</f>
        <v>***Riley Sheahan</v>
      </c>
      <c r="G141" s="22">
        <f>'C'!U143</f>
        <v>7.1614327748079463</v>
      </c>
      <c r="H141" s="21">
        <f>'R'!B143</f>
        <v>0</v>
      </c>
      <c r="I141" s="22">
        <f>'R'!U143</f>
        <v>0</v>
      </c>
      <c r="J141" s="21" t="str">
        <f>L!B143</f>
        <v>***Zac Rinaldo</v>
      </c>
      <c r="K141" s="24">
        <f>L!U143</f>
        <v>6.316445376220547</v>
      </c>
    </row>
    <row r="142" spans="1:11" x14ac:dyDescent="0.25">
      <c r="A142" s="19">
        <v>142</v>
      </c>
      <c r="D142" s="2" t="str">
        <f>D!B144</f>
        <v>***Jay Bouwmeester</v>
      </c>
      <c r="E142" s="23">
        <f>D!U144</f>
        <v>9.9013104555368159</v>
      </c>
      <c r="F142" s="2" t="str">
        <f>'C'!B144</f>
        <v>***Tyler Pitlick</v>
      </c>
      <c r="G142" s="23">
        <f>'C'!U144</f>
        <v>7.1243457102815242</v>
      </c>
      <c r="H142" s="2">
        <f>'R'!B144</f>
        <v>0</v>
      </c>
      <c r="I142" s="23">
        <f>'R'!U144</f>
        <v>0</v>
      </c>
      <c r="J142" s="2" t="str">
        <f>L!B144</f>
        <v>***Anders Bjork</v>
      </c>
      <c r="K142" s="25">
        <f>L!U144</f>
        <v>6.2748063867097672</v>
      </c>
    </row>
    <row r="143" spans="1:11" x14ac:dyDescent="0.25">
      <c r="A143" s="19">
        <v>143</v>
      </c>
      <c r="D143" s="2" t="str">
        <f>D!B145</f>
        <v>***Justin Braun</v>
      </c>
      <c r="E143" s="23">
        <f>D!U145</f>
        <v>9.8800313835093334</v>
      </c>
      <c r="F143" s="2" t="str">
        <f>'C'!B145</f>
        <v>***Antti Suomela</v>
      </c>
      <c r="G143" s="23">
        <f>'C'!U145</f>
        <v>7.1077867479792713</v>
      </c>
      <c r="H143" s="2">
        <f>'R'!B145</f>
        <v>0</v>
      </c>
      <c r="I143" s="23">
        <f>'R'!U145</f>
        <v>0</v>
      </c>
      <c r="J143" s="2" t="str">
        <f>L!B145</f>
        <v>***Markus Hannikainen</v>
      </c>
      <c r="K143" s="25">
        <f>L!U145</f>
        <v>6.239248735566937</v>
      </c>
    </row>
    <row r="144" spans="1:11" x14ac:dyDescent="0.25">
      <c r="A144" s="19">
        <v>144</v>
      </c>
      <c r="D144" s="2" t="str">
        <f>D!B146</f>
        <v>***Travis Dermott</v>
      </c>
      <c r="E144" s="23">
        <f>D!U146</f>
        <v>9.8684084472481448</v>
      </c>
      <c r="F144" s="2" t="str">
        <f>'C'!B146</f>
        <v>***Matthew Peca</v>
      </c>
      <c r="G144" s="23">
        <f>'C'!U146</f>
        <v>7.0620834530694481</v>
      </c>
      <c r="H144" s="2">
        <f>'R'!B146</f>
        <v>0</v>
      </c>
      <c r="I144" s="23">
        <f>'R'!U146</f>
        <v>0</v>
      </c>
      <c r="J144" s="2" t="str">
        <f>L!B146</f>
        <v>***Nicolas Deslauriers</v>
      </c>
      <c r="K144" s="25">
        <f>L!U146</f>
        <v>6.03863547416133</v>
      </c>
    </row>
    <row r="145" spans="1:11" ht="15.75" thickBot="1" x14ac:dyDescent="0.3">
      <c r="A145" s="20">
        <v>145</v>
      </c>
      <c r="B145" s="31"/>
      <c r="C145" s="39"/>
      <c r="D145" s="2" t="str">
        <f>D!B147</f>
        <v>Samuel Girard</v>
      </c>
      <c r="E145" s="23">
        <f>D!U147</f>
        <v>9.8557400072579231</v>
      </c>
      <c r="F145" s="2" t="str">
        <f>'C'!B147</f>
        <v>***Johan Larsson</v>
      </c>
      <c r="G145" s="23">
        <f>'C'!U147</f>
        <v>7.0481199931967451</v>
      </c>
      <c r="H145" s="2">
        <f>'R'!B147</f>
        <v>0</v>
      </c>
      <c r="I145" s="23">
        <f>'R'!U147</f>
        <v>0</v>
      </c>
      <c r="J145" s="2" t="str">
        <f>L!B147</f>
        <v>***Cody McLeod</v>
      </c>
      <c r="K145" s="25">
        <f>L!U147</f>
        <v>5.7229234900312171</v>
      </c>
    </row>
    <row r="146" spans="1:11" x14ac:dyDescent="0.25">
      <c r="A146" s="18">
        <v>146</v>
      </c>
      <c r="B146" s="28"/>
      <c r="C146" s="36"/>
      <c r="D146" s="21" t="str">
        <f>D!B148</f>
        <v>***Nick Holden</v>
      </c>
      <c r="E146" s="22">
        <f>D!U148</f>
        <v>9.8424119354499275</v>
      </c>
      <c r="F146" s="21" t="str">
        <f>'C'!B148</f>
        <v>***Greg McKegg</v>
      </c>
      <c r="G146" s="22">
        <f>'C'!U148</f>
        <v>7.011109502743043</v>
      </c>
      <c r="H146" s="21">
        <f>'R'!B148</f>
        <v>0</v>
      </c>
      <c r="I146" s="22">
        <f>'R'!U148</f>
        <v>0</v>
      </c>
      <c r="J146" s="21" t="str">
        <f>L!B148</f>
        <v>***Nick Paul</v>
      </c>
      <c r="K146" s="24">
        <f>L!U148</f>
        <v>5.6290290132062859</v>
      </c>
    </row>
    <row r="147" spans="1:11" x14ac:dyDescent="0.25">
      <c r="A147" s="19">
        <v>147</v>
      </c>
      <c r="D147" s="2" t="str">
        <f>D!B149</f>
        <v>***Olli Maatta</v>
      </c>
      <c r="E147" s="23">
        <f>D!U149</f>
        <v>9.8405882711123525</v>
      </c>
      <c r="F147" s="2" t="str">
        <f>'C'!B149</f>
        <v>***Eric Fehr</v>
      </c>
      <c r="G147" s="23">
        <f>'C'!U149</f>
        <v>6.972853509605466</v>
      </c>
      <c r="H147" s="2">
        <f>'R'!B149</f>
        <v>0</v>
      </c>
      <c r="I147" s="23">
        <f>'R'!U149</f>
        <v>0</v>
      </c>
      <c r="J147" s="2" t="str">
        <f>L!B149</f>
        <v>***Tom Pyatt</v>
      </c>
      <c r="K147" s="25">
        <f>L!U149</f>
        <v>5.4762231801049825</v>
      </c>
    </row>
    <row r="148" spans="1:11" x14ac:dyDescent="0.25">
      <c r="A148" s="19">
        <v>148</v>
      </c>
      <c r="D148" s="2" t="str">
        <f>D!B150</f>
        <v>***Matt Roy</v>
      </c>
      <c r="E148" s="23">
        <f>D!U150</f>
        <v>9.8346799651966528</v>
      </c>
      <c r="F148" s="2" t="str">
        <f>'C'!B150</f>
        <v>***Mason Appleton</v>
      </c>
      <c r="G148" s="23">
        <f>'C'!U150</f>
        <v>6.954946735083011</v>
      </c>
      <c r="H148" s="2">
        <f>'R'!B150</f>
        <v>0</v>
      </c>
      <c r="I148" s="23">
        <f>'R'!U150</f>
        <v>0</v>
      </c>
      <c r="J148" s="2">
        <f>L!B150</f>
        <v>0</v>
      </c>
      <c r="K148" s="25">
        <f>L!U150</f>
        <v>0</v>
      </c>
    </row>
    <row r="149" spans="1:11" x14ac:dyDescent="0.25">
      <c r="A149" s="19">
        <v>149</v>
      </c>
      <c r="D149" s="2" t="str">
        <f>D!B151</f>
        <v>Madison Bowey</v>
      </c>
      <c r="E149" s="23">
        <f>D!U151</f>
        <v>9.8196385937973325</v>
      </c>
      <c r="F149" s="2" t="str">
        <f>'C'!B151</f>
        <v>***Ben Street</v>
      </c>
      <c r="G149" s="23">
        <f>'C'!U151</f>
        <v>6.9432796087951676</v>
      </c>
      <c r="H149" s="2">
        <f>'R'!B151</f>
        <v>0</v>
      </c>
      <c r="I149" s="23">
        <f>'R'!U151</f>
        <v>0</v>
      </c>
      <c r="J149" s="2">
        <f>L!B151</f>
        <v>0</v>
      </c>
      <c r="K149" s="25">
        <f>L!U151</f>
        <v>0</v>
      </c>
    </row>
    <row r="150" spans="1:11" ht="15.75" thickBot="1" x14ac:dyDescent="0.3">
      <c r="A150" s="20">
        <v>150</v>
      </c>
      <c r="B150" s="31"/>
      <c r="C150" s="39"/>
      <c r="D150" s="2" t="str">
        <f>D!B152</f>
        <v>***Korbinian Holzer</v>
      </c>
      <c r="E150" s="23">
        <f>D!U152</f>
        <v>9.7924696245464382</v>
      </c>
      <c r="F150" s="2" t="str">
        <f>'C'!B152</f>
        <v>***Par Lindholm</v>
      </c>
      <c r="G150" s="23">
        <f>'C'!U152</f>
        <v>6.8636013677718637</v>
      </c>
      <c r="H150" s="2">
        <f>'R'!B152</f>
        <v>0</v>
      </c>
      <c r="I150" s="23">
        <f>'R'!U152</f>
        <v>0</v>
      </c>
      <c r="J150" s="2">
        <f>L!B152</f>
        <v>0</v>
      </c>
      <c r="K150" s="25">
        <f>L!U152</f>
        <v>0</v>
      </c>
    </row>
    <row r="151" spans="1:11" x14ac:dyDescent="0.25">
      <c r="A151" s="18">
        <v>151</v>
      </c>
      <c r="B151" s="28"/>
      <c r="C151" s="36"/>
      <c r="D151" s="21" t="str">
        <f>D!B153</f>
        <v>***Jason Demers</v>
      </c>
      <c r="E151" s="22">
        <f>D!U153</f>
        <v>9.7872475609715561</v>
      </c>
      <c r="F151" s="21" t="str">
        <f>'C'!B153</f>
        <v>***Rocco Grimaldi</v>
      </c>
      <c r="G151" s="22">
        <f>'C'!U153</f>
        <v>6.852153173691657</v>
      </c>
      <c r="H151" s="21">
        <f>'R'!B153</f>
        <v>0</v>
      </c>
      <c r="I151" s="22">
        <f>'R'!U153</f>
        <v>0</v>
      </c>
      <c r="J151" s="21">
        <f>L!B153</f>
        <v>0</v>
      </c>
      <c r="K151" s="24">
        <f>L!U153</f>
        <v>0</v>
      </c>
    </row>
    <row r="152" spans="1:11" x14ac:dyDescent="0.25">
      <c r="A152" s="19">
        <v>152</v>
      </c>
      <c r="D152" s="2" t="str">
        <f>D!B154</f>
        <v>***Michael Del Zotto</v>
      </c>
      <c r="E152" s="23">
        <f>D!U154</f>
        <v>9.7851511251815708</v>
      </c>
      <c r="F152" s="2" t="str">
        <f>'C'!B154</f>
        <v>***Andrew Cogliano</v>
      </c>
      <c r="G152" s="23">
        <f>'C'!U154</f>
        <v>6.8130520856625303</v>
      </c>
      <c r="H152" s="2">
        <f>'R'!B154</f>
        <v>0</v>
      </c>
      <c r="I152" s="23">
        <f>'R'!U154</f>
        <v>0</v>
      </c>
      <c r="J152" s="2">
        <f>L!B154</f>
        <v>0</v>
      </c>
      <c r="K152" s="25">
        <f>L!U154</f>
        <v>0</v>
      </c>
    </row>
    <row r="153" spans="1:11" x14ac:dyDescent="0.25">
      <c r="A153" s="19">
        <v>153</v>
      </c>
      <c r="D153" s="2" t="str">
        <f>D!B155</f>
        <v>***Calvin de Haan</v>
      </c>
      <c r="E153" s="23">
        <f>D!U155</f>
        <v>9.7683812392256701</v>
      </c>
      <c r="F153" s="2" t="str">
        <f>'C'!B155</f>
        <v>***Tim Schaller</v>
      </c>
      <c r="G153" s="23">
        <f>'C'!U155</f>
        <v>6.7831386829270084</v>
      </c>
      <c r="H153" s="2">
        <f>'R'!B155</f>
        <v>0</v>
      </c>
      <c r="I153" s="23">
        <f>'R'!U155</f>
        <v>0</v>
      </c>
      <c r="J153" s="2">
        <f>L!B155</f>
        <v>0</v>
      </c>
      <c r="K153" s="25">
        <f>L!U155</f>
        <v>0</v>
      </c>
    </row>
    <row r="154" spans="1:11" x14ac:dyDescent="0.25">
      <c r="A154" s="19">
        <v>154</v>
      </c>
      <c r="D154" s="2" t="str">
        <f>D!B156</f>
        <v>***Roman Polak</v>
      </c>
      <c r="E154" s="23">
        <f>D!U156</f>
        <v>9.7633927776667004</v>
      </c>
      <c r="F154" s="2" t="str">
        <f>'C'!B156</f>
        <v>***Melker Karlsson</v>
      </c>
      <c r="G154" s="23">
        <f>'C'!U156</f>
        <v>6.7809534908154792</v>
      </c>
      <c r="H154" s="2">
        <f>'R'!B156</f>
        <v>0</v>
      </c>
      <c r="I154" s="23">
        <f>'R'!U156</f>
        <v>0</v>
      </c>
      <c r="J154" s="2">
        <f>L!B156</f>
        <v>0</v>
      </c>
      <c r="K154" s="25">
        <f>L!U156</f>
        <v>0</v>
      </c>
    </row>
    <row r="155" spans="1:11" ht="15.75" thickBot="1" x14ac:dyDescent="0.3">
      <c r="A155" s="20">
        <v>155</v>
      </c>
      <c r="B155" s="31"/>
      <c r="C155" s="39"/>
      <c r="D155" s="2" t="str">
        <f>D!B157</f>
        <v>***Jonas Brodin</v>
      </c>
      <c r="E155" s="23">
        <f>D!U157</f>
        <v>9.7615107669821022</v>
      </c>
      <c r="F155" s="2" t="str">
        <f>'C'!B157</f>
        <v>***Pierre-Edouard Bellemare</v>
      </c>
      <c r="G155" s="23">
        <f>'C'!U157</f>
        <v>6.770266741203061</v>
      </c>
      <c r="H155" s="2">
        <f>'R'!B157</f>
        <v>0</v>
      </c>
      <c r="I155" s="23">
        <f>'R'!U157</f>
        <v>0</v>
      </c>
      <c r="J155" s="2">
        <f>L!B157</f>
        <v>0</v>
      </c>
      <c r="K155" s="25">
        <f>L!U157</f>
        <v>0</v>
      </c>
    </row>
    <row r="156" spans="1:11" x14ac:dyDescent="0.25">
      <c r="A156" s="18">
        <v>156</v>
      </c>
      <c r="B156" s="28"/>
      <c r="C156" s="36"/>
      <c r="D156" s="21" t="str">
        <f>D!B158</f>
        <v>***Erik Gudbranson</v>
      </c>
      <c r="E156" s="22">
        <f>D!U158</f>
        <v>9.7491834682178329</v>
      </c>
      <c r="F156" s="21" t="str">
        <f>'C'!B158</f>
        <v>***Micheal Haley</v>
      </c>
      <c r="G156" s="22">
        <f>'C'!U158</f>
        <v>6.7676053336661415</v>
      </c>
      <c r="H156" s="21">
        <f>'R'!B158</f>
        <v>0</v>
      </c>
      <c r="I156" s="22">
        <f>'R'!U158</f>
        <v>0</v>
      </c>
      <c r="J156" s="21">
        <f>L!B158</f>
        <v>0</v>
      </c>
      <c r="K156" s="24">
        <f>L!U158</f>
        <v>0</v>
      </c>
    </row>
    <row r="157" spans="1:11" x14ac:dyDescent="0.25">
      <c r="A157" s="19">
        <v>157</v>
      </c>
      <c r="D157" s="2" t="str">
        <f>D!B159</f>
        <v>Dennis Cholowski</v>
      </c>
      <c r="E157" s="23">
        <f>D!U159</f>
        <v>9.7457914745128829</v>
      </c>
      <c r="F157" s="2" t="str">
        <f>'C'!B159</f>
        <v>***Boo Nieves</v>
      </c>
      <c r="G157" s="23">
        <f>'C'!U159</f>
        <v>6.7461861206739773</v>
      </c>
      <c r="H157" s="2">
        <f>'R'!B159</f>
        <v>0</v>
      </c>
      <c r="I157" s="23">
        <f>'R'!U159</f>
        <v>0</v>
      </c>
      <c r="J157" s="2">
        <f>L!B159</f>
        <v>0</v>
      </c>
      <c r="K157" s="25">
        <f>L!U159</f>
        <v>0</v>
      </c>
    </row>
    <row r="158" spans="1:11" x14ac:dyDescent="0.25">
      <c r="A158" s="19">
        <v>158</v>
      </c>
      <c r="D158" s="2" t="str">
        <f>D!B160</f>
        <v>***Robert Bortuzzo</v>
      </c>
      <c r="E158" s="23">
        <f>D!U160</f>
        <v>9.7410029994982352</v>
      </c>
      <c r="F158" s="2" t="str">
        <f>'C'!B160</f>
        <v>Dylan Sikura</v>
      </c>
      <c r="G158" s="23">
        <f>'C'!U160</f>
        <v>6.7200371925442166</v>
      </c>
      <c r="H158" s="2">
        <f>'R'!B160</f>
        <v>0</v>
      </c>
      <c r="I158" s="23">
        <f>'R'!U160</f>
        <v>0</v>
      </c>
      <c r="J158" s="2">
        <f>L!B160</f>
        <v>0</v>
      </c>
      <c r="K158" s="25">
        <f>L!U160</f>
        <v>0</v>
      </c>
    </row>
    <row r="159" spans="1:11" x14ac:dyDescent="0.25">
      <c r="A159" s="19">
        <v>159</v>
      </c>
      <c r="D159" s="2" t="str">
        <f>D!B161</f>
        <v>***Brooks Orpik</v>
      </c>
      <c r="E159" s="23">
        <f>D!U161</f>
        <v>9.7348234389939208</v>
      </c>
      <c r="F159" s="2" t="str">
        <f>'C'!B161</f>
        <v>***Vladimir Sobotka</v>
      </c>
      <c r="G159" s="23">
        <f>'C'!U161</f>
        <v>6.6965584802495508</v>
      </c>
      <c r="H159" s="2">
        <f>'R'!B161</f>
        <v>0</v>
      </c>
      <c r="I159" s="23">
        <f>'R'!U161</f>
        <v>0</v>
      </c>
      <c r="J159" s="2">
        <f>L!B161</f>
        <v>0</v>
      </c>
      <c r="K159" s="25">
        <f>L!U161</f>
        <v>0</v>
      </c>
    </row>
    <row r="160" spans="1:11" ht="15.75" thickBot="1" x14ac:dyDescent="0.3">
      <c r="A160" s="20">
        <v>160</v>
      </c>
      <c r="B160" s="31"/>
      <c r="C160" s="39"/>
      <c r="D160" s="2" t="str">
        <f>D!B162</f>
        <v>***Jamie Oleksiak</v>
      </c>
      <c r="E160" s="23">
        <f>D!U162</f>
        <v>9.7190620212429994</v>
      </c>
      <c r="F160" s="2" t="str">
        <f>'C'!B162</f>
        <v>***Ryan Kesler</v>
      </c>
      <c r="G160" s="23">
        <f>'C'!U162</f>
        <v>6.6760217423961823</v>
      </c>
      <c r="H160" s="2">
        <f>'R'!B162</f>
        <v>0</v>
      </c>
      <c r="I160" s="23">
        <f>'R'!U162</f>
        <v>0</v>
      </c>
      <c r="J160" s="2">
        <f>L!B162</f>
        <v>0</v>
      </c>
      <c r="K160" s="25">
        <f>L!U162</f>
        <v>0</v>
      </c>
    </row>
    <row r="161" spans="1:11" x14ac:dyDescent="0.25">
      <c r="A161" s="18">
        <v>161</v>
      </c>
      <c r="B161" s="28"/>
      <c r="C161" s="36"/>
      <c r="D161" s="21" t="str">
        <f>D!B163</f>
        <v>***Matt Benning</v>
      </c>
      <c r="E161" s="22">
        <f>D!U163</f>
        <v>9.6974928886357521</v>
      </c>
      <c r="F161" s="21" t="str">
        <f>'C'!B163</f>
        <v>***Michael Chaput</v>
      </c>
      <c r="G161" s="22">
        <f>'C'!U163</f>
        <v>6.5572011417438318</v>
      </c>
      <c r="H161" s="21">
        <f>'R'!B163</f>
        <v>0</v>
      </c>
      <c r="I161" s="22">
        <f>'R'!U163</f>
        <v>0</v>
      </c>
      <c r="J161" s="21">
        <f>L!B163</f>
        <v>0</v>
      </c>
      <c r="K161" s="24">
        <f>L!U163</f>
        <v>0</v>
      </c>
    </row>
    <row r="162" spans="1:11" x14ac:dyDescent="0.25">
      <c r="A162" s="19">
        <v>162</v>
      </c>
      <c r="D162" s="2" t="str">
        <f>D!B164</f>
        <v>***Derek Forbort</v>
      </c>
      <c r="E162" s="23">
        <f>D!U164</f>
        <v>9.6776009621622503</v>
      </c>
      <c r="F162" s="2" t="str">
        <f>'C'!B164</f>
        <v>***Joakim Nordstrom</v>
      </c>
      <c r="G162" s="23">
        <f>'C'!U164</f>
        <v>6.5520348253675351</v>
      </c>
      <c r="H162" s="2">
        <f>'R'!B164</f>
        <v>0</v>
      </c>
      <c r="I162" s="23">
        <f>'R'!U164</f>
        <v>0</v>
      </c>
      <c r="J162" s="2">
        <f>L!B164</f>
        <v>0</v>
      </c>
      <c r="K162" s="25">
        <f>L!U164</f>
        <v>0</v>
      </c>
    </row>
    <row r="163" spans="1:11" x14ac:dyDescent="0.25">
      <c r="A163" s="19">
        <v>163</v>
      </c>
      <c r="D163" s="2" t="str">
        <f>D!B165</f>
        <v>***Deryk Engelland</v>
      </c>
      <c r="E163" s="23">
        <f>D!U165</f>
        <v>9.6617735733386674</v>
      </c>
      <c r="F163" s="2" t="str">
        <f>'C'!B165</f>
        <v>***Nate Thompson</v>
      </c>
      <c r="G163" s="23">
        <f>'C'!U165</f>
        <v>6.5180822041619582</v>
      </c>
      <c r="H163" s="2">
        <f>'R'!B165</f>
        <v>0</v>
      </c>
      <c r="I163" s="23">
        <f>'R'!U165</f>
        <v>0</v>
      </c>
      <c r="J163" s="2">
        <f>L!B165</f>
        <v>0</v>
      </c>
      <c r="K163" s="25">
        <f>L!U165</f>
        <v>0</v>
      </c>
    </row>
    <row r="164" spans="1:11" x14ac:dyDescent="0.25">
      <c r="A164" s="19">
        <v>164</v>
      </c>
      <c r="D164" s="2" t="str">
        <f>D!B166</f>
        <v>***John Moore</v>
      </c>
      <c r="E164" s="23">
        <f>D!U166</f>
        <v>9.6564988625289772</v>
      </c>
      <c r="F164" s="2" t="str">
        <f>'C'!B166</f>
        <v>***Adam Gaudette</v>
      </c>
      <c r="G164" s="23">
        <f>'C'!U166</f>
        <v>6.5112560917210729</v>
      </c>
      <c r="H164" s="2">
        <f>'R'!B166</f>
        <v>0</v>
      </c>
      <c r="I164" s="23">
        <f>'R'!U166</f>
        <v>0</v>
      </c>
      <c r="J164" s="2">
        <f>L!B166</f>
        <v>0</v>
      </c>
      <c r="K164" s="25">
        <f>L!U166</f>
        <v>0</v>
      </c>
    </row>
    <row r="165" spans="1:11" ht="15.75" thickBot="1" x14ac:dyDescent="0.3">
      <c r="A165" s="20">
        <v>165</v>
      </c>
      <c r="B165" s="31"/>
      <c r="C165" s="39"/>
      <c r="D165" s="2" t="str">
        <f>D!B167</f>
        <v>***Adam McQuaid</v>
      </c>
      <c r="E165" s="23">
        <f>D!U167</f>
        <v>9.6488826554469718</v>
      </c>
      <c r="F165" s="2" t="str">
        <f>'C'!B167</f>
        <v>***Patrik Berglund</v>
      </c>
      <c r="G165" s="23">
        <f>'C'!U167</f>
        <v>6.455157124794022</v>
      </c>
      <c r="H165" s="2">
        <f>'R'!B167</f>
        <v>0</v>
      </c>
      <c r="I165" s="23">
        <f>'R'!U167</f>
        <v>0</v>
      </c>
      <c r="J165" s="2">
        <f>L!B167</f>
        <v>0</v>
      </c>
      <c r="K165" s="25">
        <f>L!U167</f>
        <v>0</v>
      </c>
    </row>
    <row r="166" spans="1:11" x14ac:dyDescent="0.25">
      <c r="A166" s="18">
        <v>166</v>
      </c>
      <c r="B166" s="28"/>
      <c r="C166" s="36"/>
      <c r="D166" s="21" t="str">
        <f>D!B168</f>
        <v>Brandon Carlo</v>
      </c>
      <c r="E166" s="22">
        <f>D!U168</f>
        <v>9.6476109328898971</v>
      </c>
      <c r="F166" s="21" t="str">
        <f>'C'!B168</f>
        <v>***Sheldon Dries</v>
      </c>
      <c r="G166" s="22">
        <f>'C'!U168</f>
        <v>6.4419866029019843</v>
      </c>
      <c r="H166" s="21">
        <f>'R'!B168</f>
        <v>0</v>
      </c>
      <c r="I166" s="22">
        <f>'R'!U168</f>
        <v>0</v>
      </c>
      <c r="J166" s="21">
        <f>L!B168</f>
        <v>0</v>
      </c>
      <c r="K166" s="24">
        <f>L!U168</f>
        <v>0</v>
      </c>
    </row>
    <row r="167" spans="1:11" x14ac:dyDescent="0.25">
      <c r="A167" s="19">
        <v>167</v>
      </c>
      <c r="D167" s="2" t="str">
        <f>D!B169</f>
        <v>***Patrik Nemeth</v>
      </c>
      <c r="E167" s="23">
        <f>D!U169</f>
        <v>9.644166577553694</v>
      </c>
      <c r="F167" s="2" t="str">
        <f>'C'!B169</f>
        <v>***Frederik Gauthier</v>
      </c>
      <c r="G167" s="23">
        <f>'C'!U169</f>
        <v>6.4256478804796187</v>
      </c>
      <c r="H167" s="2">
        <f>'R'!B169</f>
        <v>0</v>
      </c>
      <c r="I167" s="23">
        <f>'R'!U169</f>
        <v>0</v>
      </c>
      <c r="J167" s="2">
        <f>L!B169</f>
        <v>0</v>
      </c>
      <c r="K167" s="25">
        <f>L!U169</f>
        <v>0</v>
      </c>
    </row>
    <row r="168" spans="1:11" x14ac:dyDescent="0.25">
      <c r="A168" s="19">
        <v>168</v>
      </c>
      <c r="D168" s="2" t="str">
        <f>D!B170</f>
        <v>***Jack Johnson</v>
      </c>
      <c r="E168" s="23">
        <f>D!U170</f>
        <v>9.6187402575306251</v>
      </c>
      <c r="F168" s="2" t="str">
        <f>'C'!B170</f>
        <v>***Marcus Kruger</v>
      </c>
      <c r="G168" s="23">
        <f>'C'!U170</f>
        <v>6.4231334372981603</v>
      </c>
      <c r="H168" s="2">
        <f>'R'!B170</f>
        <v>0</v>
      </c>
      <c r="I168" s="23">
        <f>'R'!U170</f>
        <v>0</v>
      </c>
      <c r="J168" s="2">
        <f>L!B170</f>
        <v>0</v>
      </c>
      <c r="K168" s="25">
        <f>L!U170</f>
        <v>0</v>
      </c>
    </row>
    <row r="169" spans="1:11" x14ac:dyDescent="0.25">
      <c r="A169" s="19">
        <v>169</v>
      </c>
      <c r="D169" s="2" t="str">
        <f>D!B171</f>
        <v>***Gustav Forsling</v>
      </c>
      <c r="E169" s="23">
        <f>D!U171</f>
        <v>9.6176020138239195</v>
      </c>
      <c r="F169" s="2" t="str">
        <f>'C'!B171</f>
        <v>***Jori Lehtera</v>
      </c>
      <c r="G169" s="23">
        <f>'C'!U171</f>
        <v>6.4080914387048935</v>
      </c>
      <c r="H169" s="2">
        <f>'R'!B171</f>
        <v>0</v>
      </c>
      <c r="I169" s="23">
        <f>'R'!U171</f>
        <v>0</v>
      </c>
      <c r="J169" s="2">
        <f>L!B171</f>
        <v>0</v>
      </c>
      <c r="K169" s="25">
        <f>L!U171</f>
        <v>0</v>
      </c>
    </row>
    <row r="170" spans="1:11" ht="15.75" thickBot="1" x14ac:dyDescent="0.3">
      <c r="A170" s="20">
        <v>170</v>
      </c>
      <c r="B170" s="31"/>
      <c r="C170" s="39"/>
      <c r="D170" s="2" t="str">
        <f>D!B172</f>
        <v>***Ben Harpur</v>
      </c>
      <c r="E170" s="23">
        <f>D!U172</f>
        <v>9.5499698969940816</v>
      </c>
      <c r="F170" s="2" t="str">
        <f>'C'!B172</f>
        <v>***Kyle Brodziak</v>
      </c>
      <c r="G170" s="23">
        <f>'C'!U172</f>
        <v>6.3855950794708667</v>
      </c>
      <c r="H170" s="2">
        <f>'R'!B172</f>
        <v>0</v>
      </c>
      <c r="I170" s="23">
        <f>'R'!U172</f>
        <v>0</v>
      </c>
      <c r="J170" s="2">
        <f>L!B172</f>
        <v>0</v>
      </c>
      <c r="K170" s="25">
        <f>L!U172</f>
        <v>0</v>
      </c>
    </row>
    <row r="171" spans="1:11" x14ac:dyDescent="0.25">
      <c r="A171" s="18">
        <v>171</v>
      </c>
      <c r="B171" s="28"/>
      <c r="C171" s="36"/>
      <c r="D171" s="21" t="str">
        <f>D!B173</f>
        <v>***Jake Dotchin</v>
      </c>
      <c r="E171" s="22">
        <f>D!U173</f>
        <v>9.5481725070982577</v>
      </c>
      <c r="F171" s="21" t="str">
        <f>'C'!B173</f>
        <v>Michael McLeod</v>
      </c>
      <c r="G171" s="22">
        <f>'C'!U173</f>
        <v>6.3852854924867675</v>
      </c>
      <c r="H171" s="21">
        <f>'R'!B173</f>
        <v>0</v>
      </c>
      <c r="I171" s="22">
        <f>'R'!U173</f>
        <v>0</v>
      </c>
      <c r="J171" s="21">
        <f>L!B173</f>
        <v>0</v>
      </c>
      <c r="K171" s="24">
        <f>L!U173</f>
        <v>0</v>
      </c>
    </row>
    <row r="172" spans="1:11" x14ac:dyDescent="0.25">
      <c r="A172" s="19">
        <v>172</v>
      </c>
      <c r="D172" s="2" t="str">
        <f>D!B174</f>
        <v>***Martin Marincin</v>
      </c>
      <c r="E172" s="23">
        <f>D!U174</f>
        <v>9.5310448144284265</v>
      </c>
      <c r="F172" s="2" t="str">
        <f>'C'!B174</f>
        <v>Lias Andersson</v>
      </c>
      <c r="G172" s="23">
        <f>'C'!U174</f>
        <v>6.3332465344172419</v>
      </c>
      <c r="H172" s="2">
        <f>'R'!B174</f>
        <v>0</v>
      </c>
      <c r="I172" s="23">
        <f>'R'!U174</f>
        <v>0</v>
      </c>
      <c r="J172" s="2">
        <f>L!B174</f>
        <v>0</v>
      </c>
      <c r="K172" s="25">
        <f>L!U174</f>
        <v>0</v>
      </c>
    </row>
    <row r="173" spans="1:11" x14ac:dyDescent="0.25">
      <c r="A173" s="19">
        <v>173</v>
      </c>
      <c r="D173" s="2" t="str">
        <f>D!B175</f>
        <v>***Marco Scandella</v>
      </c>
      <c r="E173" s="23">
        <f>D!U175</f>
        <v>9.5200097813673281</v>
      </c>
      <c r="F173" s="2" t="str">
        <f>'C'!B175</f>
        <v>***Chandler Stephenson</v>
      </c>
      <c r="G173" s="23">
        <f>'C'!U175</f>
        <v>6.2933033886391776</v>
      </c>
      <c r="H173" s="2">
        <f>'R'!B175</f>
        <v>0</v>
      </c>
      <c r="I173" s="23">
        <f>'R'!U175</f>
        <v>0</v>
      </c>
      <c r="J173" s="2">
        <f>L!B175</f>
        <v>0</v>
      </c>
      <c r="K173" s="25">
        <f>L!U175</f>
        <v>0</v>
      </c>
    </row>
    <row r="174" spans="1:11" x14ac:dyDescent="0.25">
      <c r="A174" s="19">
        <v>174</v>
      </c>
      <c r="D174" s="2" t="str">
        <f>D!B176</f>
        <v>***Brad Hunt</v>
      </c>
      <c r="E174" s="23">
        <f>D!U176</f>
        <v>9.5138332388419613</v>
      </c>
      <c r="F174" s="2" t="str">
        <f>'C'!B176</f>
        <v>***Colby Cave</v>
      </c>
      <c r="G174" s="23">
        <f>'C'!U176</f>
        <v>6.2907557761591173</v>
      </c>
      <c r="H174" s="2">
        <f>'R'!B176</f>
        <v>0</v>
      </c>
      <c r="I174" s="23">
        <f>'R'!U176</f>
        <v>0</v>
      </c>
      <c r="J174" s="2">
        <f>L!B176</f>
        <v>0</v>
      </c>
      <c r="K174" s="25">
        <f>L!U176</f>
        <v>0</v>
      </c>
    </row>
    <row r="175" spans="1:11" ht="15.75" thickBot="1" x14ac:dyDescent="0.3">
      <c r="A175" s="20">
        <v>175</v>
      </c>
      <c r="B175" s="31"/>
      <c r="C175" s="39"/>
      <c r="D175" s="2" t="str">
        <f>D!B177</f>
        <v>***Bogdan Kiselevich</v>
      </c>
      <c r="E175" s="23">
        <f>D!U177</f>
        <v>9.5119079082365641</v>
      </c>
      <c r="F175" s="2" t="str">
        <f>'C'!B177</f>
        <v>***Dillon Dube</v>
      </c>
      <c r="G175" s="23">
        <f>'C'!U177</f>
        <v>6.2812243543159347</v>
      </c>
      <c r="H175" s="2">
        <f>'R'!B177</f>
        <v>0</v>
      </c>
      <c r="I175" s="23">
        <f>'R'!U177</f>
        <v>0</v>
      </c>
      <c r="J175" s="2">
        <f>L!B177</f>
        <v>0</v>
      </c>
      <c r="K175" s="25">
        <f>L!U177</f>
        <v>0</v>
      </c>
    </row>
    <row r="176" spans="1:11" x14ac:dyDescent="0.25">
      <c r="A176" s="18">
        <v>176</v>
      </c>
      <c r="B176" s="28"/>
      <c r="C176" s="36"/>
      <c r="D176" s="21" t="str">
        <f>D!B178</f>
        <v>***Marc Staal</v>
      </c>
      <c r="E176" s="22">
        <f>D!U178</f>
        <v>9.5088306654945534</v>
      </c>
      <c r="F176" s="21" t="str">
        <f>'C'!B178</f>
        <v>***Jacob de la Rose</v>
      </c>
      <c r="G176" s="22">
        <f>'C'!U178</f>
        <v>6.2810978872402625</v>
      </c>
      <c r="H176" s="21">
        <f>'R'!B178</f>
        <v>0</v>
      </c>
      <c r="I176" s="22">
        <f>'R'!U178</f>
        <v>0</v>
      </c>
      <c r="J176" s="21">
        <f>L!B178</f>
        <v>0</v>
      </c>
      <c r="K176" s="24">
        <f>L!U178</f>
        <v>0</v>
      </c>
    </row>
    <row r="177" spans="1:11" x14ac:dyDescent="0.25">
      <c r="A177" s="19">
        <v>177</v>
      </c>
      <c r="D177" s="2" t="str">
        <f>D!B179</f>
        <v>***Mirco Mueller</v>
      </c>
      <c r="E177" s="23">
        <f>D!U179</f>
        <v>9.4869256279046219</v>
      </c>
      <c r="F177" s="2" t="str">
        <f>'C'!B179</f>
        <v>***Riley Nash</v>
      </c>
      <c r="G177" s="23">
        <f>'C'!U179</f>
        <v>6.2008307914791629</v>
      </c>
      <c r="H177" s="2">
        <f>'R'!B179</f>
        <v>0</v>
      </c>
      <c r="I177" s="23">
        <f>'R'!U179</f>
        <v>0</v>
      </c>
      <c r="J177" s="2">
        <f>L!B179</f>
        <v>0</v>
      </c>
      <c r="K177" s="25">
        <f>L!U179</f>
        <v>0</v>
      </c>
    </row>
    <row r="178" spans="1:11" x14ac:dyDescent="0.25">
      <c r="A178" s="19">
        <v>178</v>
      </c>
      <c r="D178" s="2" t="str">
        <f>D!B180</f>
        <v>Nikita Zaitsev</v>
      </c>
      <c r="E178" s="23">
        <f>D!U180</f>
        <v>9.4813095393480253</v>
      </c>
      <c r="F178" s="2" t="str">
        <f>'C'!B180</f>
        <v>***Victor Rask</v>
      </c>
      <c r="G178" s="23">
        <f>'C'!U180</f>
        <v>6.1899004042646748</v>
      </c>
      <c r="H178" s="2">
        <f>'R'!B180</f>
        <v>0</v>
      </c>
      <c r="I178" s="23">
        <f>'R'!U180</f>
        <v>0</v>
      </c>
      <c r="J178" s="2">
        <f>L!B180</f>
        <v>0</v>
      </c>
      <c r="K178" s="25">
        <f>L!U180</f>
        <v>0</v>
      </c>
    </row>
    <row r="179" spans="1:11" x14ac:dyDescent="0.25">
      <c r="A179" s="19">
        <v>179</v>
      </c>
      <c r="D179" s="2" t="str">
        <f>D!B181</f>
        <v>***Kevin Connauton</v>
      </c>
      <c r="E179" s="23">
        <f>D!U181</f>
        <v>9.479949077848044</v>
      </c>
      <c r="F179" s="2" t="str">
        <f>'C'!B181</f>
        <v>***Corban Knight</v>
      </c>
      <c r="G179" s="23">
        <f>'C'!U181</f>
        <v>6.1493339808908605</v>
      </c>
      <c r="H179" s="2">
        <f>'R'!B181</f>
        <v>0</v>
      </c>
      <c r="I179" s="23">
        <f>'R'!U181</f>
        <v>0</v>
      </c>
      <c r="J179" s="2">
        <f>L!B181</f>
        <v>0</v>
      </c>
      <c r="K179" s="25">
        <f>L!U181</f>
        <v>0</v>
      </c>
    </row>
    <row r="180" spans="1:11" ht="15.75" thickBot="1" x14ac:dyDescent="0.3">
      <c r="A180" s="20">
        <v>180</v>
      </c>
      <c r="B180" s="31"/>
      <c r="C180" s="39"/>
      <c r="D180" s="2" t="str">
        <f>D!B182</f>
        <v>Slater Koekkoek</v>
      </c>
      <c r="E180" s="23">
        <f>D!U182</f>
        <v>9.4463533111345512</v>
      </c>
      <c r="F180" s="2" t="str">
        <f>'C'!B182</f>
        <v>***Clark Bishop</v>
      </c>
      <c r="G180" s="23">
        <f>'C'!U182</f>
        <v>6.1444910658822636</v>
      </c>
      <c r="H180" s="2">
        <f>'R'!B182</f>
        <v>0</v>
      </c>
      <c r="I180" s="23">
        <f>'R'!U182</f>
        <v>0</v>
      </c>
      <c r="J180" s="2">
        <f>L!B182</f>
        <v>0</v>
      </c>
      <c r="K180" s="25">
        <f>L!U182</f>
        <v>0</v>
      </c>
    </row>
    <row r="181" spans="1:11" x14ac:dyDescent="0.25">
      <c r="A181" s="18">
        <v>181</v>
      </c>
      <c r="B181" s="28"/>
      <c r="C181" s="36"/>
      <c r="D181" s="21" t="str">
        <f>D!B183</f>
        <v>***Niklas Hjalmarsson</v>
      </c>
      <c r="E181" s="22">
        <f>D!U183</f>
        <v>9.4462856824534907</v>
      </c>
      <c r="F181" s="21" t="str">
        <f>'C'!B183</f>
        <v>***Matt Hendricks</v>
      </c>
      <c r="G181" s="22">
        <f>'C'!U183</f>
        <v>6.1019711935965812</v>
      </c>
      <c r="H181" s="21">
        <f>'R'!B183</f>
        <v>0</v>
      </c>
      <c r="I181" s="22">
        <f>'R'!U183</f>
        <v>0</v>
      </c>
      <c r="J181" s="21">
        <f>L!B183</f>
        <v>0</v>
      </c>
      <c r="K181" s="24">
        <f>L!U183</f>
        <v>0</v>
      </c>
    </row>
    <row r="182" spans="1:11" x14ac:dyDescent="0.25">
      <c r="A182" s="19">
        <v>182</v>
      </c>
      <c r="D182" s="2" t="str">
        <f>D!B184</f>
        <v>***Andrew MacDonald</v>
      </c>
      <c r="E182" s="23">
        <f>D!U184</f>
        <v>9.4246352897989247</v>
      </c>
      <c r="F182" s="2" t="str">
        <f>'C'!B184</f>
        <v>***Christoffer Ehn</v>
      </c>
      <c r="G182" s="23">
        <f>'C'!U184</f>
        <v>6.0562616328173249</v>
      </c>
      <c r="H182" s="2">
        <f>'R'!B184</f>
        <v>0</v>
      </c>
      <c r="I182" s="23">
        <f>'R'!U184</f>
        <v>0</v>
      </c>
      <c r="J182" s="2">
        <f>L!B184</f>
        <v>0</v>
      </c>
      <c r="K182" s="25">
        <f>L!U184</f>
        <v>0</v>
      </c>
    </row>
    <row r="183" spans="1:11" x14ac:dyDescent="0.25">
      <c r="A183" s="19">
        <v>183</v>
      </c>
      <c r="D183" s="2" t="str">
        <f>D!B185</f>
        <v>***Ben Lovejoy</v>
      </c>
      <c r="E183" s="23">
        <f>D!U185</f>
        <v>9.4089117431942011</v>
      </c>
      <c r="F183" s="2" t="str">
        <f>'C'!B185</f>
        <v>***Ryan Spooner</v>
      </c>
      <c r="G183" s="23">
        <f>'C'!U185</f>
        <v>5.9532974748601264</v>
      </c>
      <c r="H183" s="2">
        <f>'R'!B185</f>
        <v>0</v>
      </c>
      <c r="I183" s="23">
        <f>'R'!U185</f>
        <v>0</v>
      </c>
      <c r="J183" s="2">
        <f>L!B185</f>
        <v>0</v>
      </c>
      <c r="K183" s="25">
        <f>L!U185</f>
        <v>0</v>
      </c>
    </row>
    <row r="184" spans="1:11" x14ac:dyDescent="0.25">
      <c r="A184" s="19">
        <v>184</v>
      </c>
      <c r="D184" s="2" t="str">
        <f>D!B186</f>
        <v>***Sean Walker</v>
      </c>
      <c r="E184" s="23">
        <f>D!U186</f>
        <v>9.3833122128117523</v>
      </c>
      <c r="F184" s="2" t="str">
        <f>'C'!B186</f>
        <v>***Vinni Lettieri</v>
      </c>
      <c r="G184" s="23">
        <f>'C'!U186</f>
        <v>5.9044404403729338</v>
      </c>
      <c r="H184" s="2">
        <f>'R'!B186</f>
        <v>0</v>
      </c>
      <c r="I184" s="23">
        <f>'R'!U186</f>
        <v>0</v>
      </c>
      <c r="J184" s="2">
        <f>L!B186</f>
        <v>0</v>
      </c>
      <c r="K184" s="25">
        <f>L!U186</f>
        <v>0</v>
      </c>
    </row>
    <row r="185" spans="1:11" ht="15.75" thickBot="1" x14ac:dyDescent="0.3">
      <c r="A185" s="20">
        <v>185</v>
      </c>
      <c r="B185" s="31"/>
      <c r="C185" s="39"/>
      <c r="D185" s="2" t="str">
        <f>D!B187</f>
        <v>***Egor Yakovlev</v>
      </c>
      <c r="E185" s="23">
        <f>D!U187</f>
        <v>9.3812718239588264</v>
      </c>
      <c r="F185" s="2" t="str">
        <f>'C'!B187</f>
        <v>***Lukas Sedlak</v>
      </c>
      <c r="G185" s="23">
        <f>'C'!U187</f>
        <v>5.8718941075580995</v>
      </c>
      <c r="H185" s="2">
        <f>'R'!B187</f>
        <v>0</v>
      </c>
      <c r="I185" s="23">
        <f>'R'!U187</f>
        <v>0</v>
      </c>
      <c r="J185" s="2">
        <f>L!B187</f>
        <v>0</v>
      </c>
      <c r="K185" s="25">
        <f>L!U187</f>
        <v>0</v>
      </c>
    </row>
    <row r="186" spans="1:11" x14ac:dyDescent="0.25">
      <c r="A186" s="18">
        <v>186</v>
      </c>
      <c r="B186" s="28"/>
      <c r="C186" s="36"/>
      <c r="D186" s="21" t="str">
        <f>D!B188</f>
        <v>***Scott Harrington</v>
      </c>
      <c r="E186" s="22">
        <f>D!U188</f>
        <v>9.3600060986256821</v>
      </c>
      <c r="F186" s="21" t="str">
        <f>'C'!B188</f>
        <v>***Phil Varone</v>
      </c>
      <c r="G186" s="22">
        <f>'C'!U188</f>
        <v>5.8051784438779359</v>
      </c>
      <c r="H186" s="21">
        <f>'R'!B188</f>
        <v>0</v>
      </c>
      <c r="I186" s="22">
        <f>'R'!U188</f>
        <v>0</v>
      </c>
      <c r="J186" s="21">
        <f>L!B188</f>
        <v>0</v>
      </c>
      <c r="K186" s="24">
        <f>L!U188</f>
        <v>0</v>
      </c>
    </row>
    <row r="187" spans="1:11" x14ac:dyDescent="0.25">
      <c r="A187" s="19">
        <v>187</v>
      </c>
      <c r="D187" s="2" t="str">
        <f>D!B189</f>
        <v>***Rasmus Andersson</v>
      </c>
      <c r="E187" s="23">
        <f>D!U189</f>
        <v>9.3111906992522062</v>
      </c>
      <c r="F187" s="2" t="str">
        <f>'C'!B189</f>
        <v>***Frederick Gaudreau</v>
      </c>
      <c r="G187" s="23">
        <f>'C'!U189</f>
        <v>5.0967831498018397</v>
      </c>
      <c r="H187" s="2">
        <f>'R'!B189</f>
        <v>0</v>
      </c>
      <c r="I187" s="23">
        <f>'R'!U189</f>
        <v>0</v>
      </c>
      <c r="J187" s="2">
        <f>L!B189</f>
        <v>0</v>
      </c>
      <c r="K187" s="25">
        <f>L!U189</f>
        <v>0</v>
      </c>
    </row>
    <row r="188" spans="1:11" x14ac:dyDescent="0.25">
      <c r="A188" s="19">
        <v>188</v>
      </c>
      <c r="D188" s="2" t="str">
        <f>D!B190</f>
        <v>***Mark Pysyk</v>
      </c>
      <c r="E188" s="23">
        <f>D!U190</f>
        <v>9.2677406927127599</v>
      </c>
      <c r="F188" s="2">
        <f>'C'!B190</f>
        <v>0</v>
      </c>
      <c r="G188" s="23">
        <f>'C'!U190</f>
        <v>0</v>
      </c>
      <c r="H188" s="2">
        <f>'R'!B190</f>
        <v>0</v>
      </c>
      <c r="I188" s="23">
        <f>'R'!U190</f>
        <v>0</v>
      </c>
      <c r="J188" s="2">
        <f>L!B190</f>
        <v>0</v>
      </c>
      <c r="K188" s="25">
        <f>L!U190</f>
        <v>0</v>
      </c>
    </row>
    <row r="189" spans="1:11" x14ac:dyDescent="0.25">
      <c r="A189" s="19">
        <v>189</v>
      </c>
      <c r="D189" s="2" t="str">
        <f>D!B191</f>
        <v>***Radim Simek</v>
      </c>
      <c r="E189" s="23">
        <f>D!U191</f>
        <v>9.2227731259092636</v>
      </c>
      <c r="F189" s="2">
        <f>'C'!B191</f>
        <v>0</v>
      </c>
      <c r="G189" s="23">
        <f>'C'!U191</f>
        <v>0</v>
      </c>
      <c r="H189" s="2">
        <f>'R'!B191</f>
        <v>0</v>
      </c>
      <c r="I189" s="23">
        <f>'R'!U191</f>
        <v>0</v>
      </c>
      <c r="J189" s="2">
        <f>L!B191</f>
        <v>0</v>
      </c>
      <c r="K189" s="25">
        <f>L!U191</f>
        <v>0</v>
      </c>
    </row>
    <row r="190" spans="1:11" ht="15.75" thickBot="1" x14ac:dyDescent="0.3">
      <c r="A190" s="20">
        <v>190</v>
      </c>
      <c r="B190" s="31"/>
      <c r="C190" s="39"/>
      <c r="D190" s="2" t="str">
        <f>D!B192</f>
        <v>***Markus Nutivaara</v>
      </c>
      <c r="E190" s="23">
        <f>D!U192</f>
        <v>9.2194886808736563</v>
      </c>
      <c r="F190" s="2">
        <f>'C'!B192</f>
        <v>0</v>
      </c>
      <c r="G190" s="23">
        <f>'C'!U192</f>
        <v>0</v>
      </c>
      <c r="H190" s="2">
        <f>'R'!B192</f>
        <v>0</v>
      </c>
      <c r="I190" s="23">
        <f>'R'!U192</f>
        <v>0</v>
      </c>
      <c r="J190" s="2">
        <f>L!B192</f>
        <v>0</v>
      </c>
      <c r="K190" s="25">
        <f>L!U192</f>
        <v>0</v>
      </c>
    </row>
    <row r="191" spans="1:11" x14ac:dyDescent="0.25">
      <c r="A191" s="18">
        <v>191</v>
      </c>
      <c r="B191" s="28"/>
      <c r="C191" s="36"/>
      <c r="D191" s="21" t="str">
        <f>D!B193</f>
        <v>***Trevor Daley</v>
      </c>
      <c r="E191" s="22">
        <f>D!U193</f>
        <v>9.213446734610045</v>
      </c>
      <c r="F191" s="21">
        <f>'C'!B193</f>
        <v>0</v>
      </c>
      <c r="G191" s="22">
        <f>'C'!U193</f>
        <v>0</v>
      </c>
      <c r="H191" s="21">
        <f>'R'!B193</f>
        <v>0</v>
      </c>
      <c r="I191" s="22">
        <f>'R'!U193</f>
        <v>0</v>
      </c>
      <c r="J191" s="21">
        <f>L!B193</f>
        <v>0</v>
      </c>
      <c r="K191" s="24">
        <f>L!U193</f>
        <v>0</v>
      </c>
    </row>
    <row r="192" spans="1:11" x14ac:dyDescent="0.25">
      <c r="A192" s="19">
        <v>192</v>
      </c>
      <c r="D192" s="2" t="str">
        <f>D!B194</f>
        <v>***Thomas Hickey</v>
      </c>
      <c r="E192" s="23">
        <f>D!U194</f>
        <v>9.2065132293652869</v>
      </c>
      <c r="F192" s="2">
        <f>'C'!B194</f>
        <v>0</v>
      </c>
      <c r="G192" s="23">
        <f>'C'!U194</f>
        <v>0</v>
      </c>
      <c r="H192" s="2">
        <f>'R'!B194</f>
        <v>0</v>
      </c>
      <c r="I192" s="23">
        <f>'R'!U194</f>
        <v>0</v>
      </c>
      <c r="J192" s="2">
        <f>L!B194</f>
        <v>0</v>
      </c>
      <c r="K192" s="25">
        <f>L!U194</f>
        <v>0</v>
      </c>
    </row>
    <row r="193" spans="1:11" x14ac:dyDescent="0.25">
      <c r="A193" s="19">
        <v>193</v>
      </c>
      <c r="D193" s="2" t="str">
        <f>D!B195</f>
        <v>***Jan Rutta</v>
      </c>
      <c r="E193" s="23">
        <f>D!U195</f>
        <v>9.2021651474384853</v>
      </c>
      <c r="F193" s="2">
        <f>'C'!B195</f>
        <v>0</v>
      </c>
      <c r="G193" s="23">
        <f>'C'!U195</f>
        <v>0</v>
      </c>
      <c r="H193" s="2">
        <f>'R'!B195</f>
        <v>0</v>
      </c>
      <c r="I193" s="23">
        <f>'R'!U195</f>
        <v>0</v>
      </c>
      <c r="J193" s="2">
        <f>L!B195</f>
        <v>0</v>
      </c>
      <c r="K193" s="25">
        <f>L!U195</f>
        <v>0</v>
      </c>
    </row>
    <row r="194" spans="1:11" x14ac:dyDescent="0.25">
      <c r="A194" s="19">
        <v>194</v>
      </c>
      <c r="D194" s="2" t="str">
        <f>D!B196</f>
        <v>***Matt Irwin</v>
      </c>
      <c r="E194" s="23">
        <f>D!U196</f>
        <v>9.1860846031579193</v>
      </c>
      <c r="F194" s="2">
        <f>'C'!B196</f>
        <v>0</v>
      </c>
      <c r="G194" s="23">
        <f>'C'!U196</f>
        <v>0</v>
      </c>
      <c r="H194" s="2">
        <f>'R'!B196</f>
        <v>0</v>
      </c>
      <c r="I194" s="23">
        <f>'R'!U196</f>
        <v>0</v>
      </c>
      <c r="J194" s="2">
        <f>L!B196</f>
        <v>0</v>
      </c>
      <c r="K194" s="25">
        <f>L!U196</f>
        <v>0</v>
      </c>
    </row>
    <row r="195" spans="1:11" ht="15.75" thickBot="1" x14ac:dyDescent="0.3">
      <c r="A195" s="20">
        <v>195</v>
      </c>
      <c r="B195" s="31"/>
      <c r="C195" s="39"/>
      <c r="D195" s="2" t="str">
        <f>D!B197</f>
        <v>***Steven Kampfer</v>
      </c>
      <c r="E195" s="23">
        <f>D!U197</f>
        <v>9.1614111542206143</v>
      </c>
      <c r="F195" s="2">
        <f>'C'!B197</f>
        <v>0</v>
      </c>
      <c r="G195" s="23">
        <f>'C'!U197</f>
        <v>0</v>
      </c>
      <c r="H195" s="2">
        <f>'R'!B197</f>
        <v>0</v>
      </c>
      <c r="I195" s="23">
        <f>'R'!U197</f>
        <v>0</v>
      </c>
      <c r="J195" s="2">
        <f>L!B197</f>
        <v>0</v>
      </c>
      <c r="K195" s="25">
        <f>L!U197</f>
        <v>0</v>
      </c>
    </row>
    <row r="196" spans="1:11" x14ac:dyDescent="0.25">
      <c r="A196" s="18">
        <v>196</v>
      </c>
      <c r="B196" s="28"/>
      <c r="C196" s="36"/>
      <c r="D196" s="21" t="str">
        <f>D!B198</f>
        <v>***Christian Folin</v>
      </c>
      <c r="E196" s="22">
        <f>D!U198</f>
        <v>9.1585240692265764</v>
      </c>
      <c r="F196" s="21">
        <f>'C'!B198</f>
        <v>0</v>
      </c>
      <c r="G196" s="22">
        <f>'C'!U198</f>
        <v>0</v>
      </c>
      <c r="H196" s="21">
        <f>'R'!B198</f>
        <v>0</v>
      </c>
      <c r="I196" s="22">
        <f>'R'!U198</f>
        <v>0</v>
      </c>
      <c r="J196" s="21">
        <f>L!B198</f>
        <v>0</v>
      </c>
      <c r="K196" s="24">
        <f>L!U198</f>
        <v>0</v>
      </c>
    </row>
    <row r="197" spans="1:11" x14ac:dyDescent="0.25">
      <c r="A197" s="19">
        <v>197</v>
      </c>
      <c r="D197" s="2" t="str">
        <f>D!B199</f>
        <v>Derrick Pouliot</v>
      </c>
      <c r="E197" s="23">
        <f>D!U199</f>
        <v>9.1343938184027564</v>
      </c>
      <c r="F197" s="2">
        <f>'C'!B199</f>
        <v>0</v>
      </c>
      <c r="G197" s="23">
        <f>'C'!U199</f>
        <v>0</v>
      </c>
      <c r="H197" s="2">
        <f>'R'!B199</f>
        <v>0</v>
      </c>
      <c r="I197" s="23">
        <f>'R'!U199</f>
        <v>0</v>
      </c>
      <c r="J197" s="2">
        <f>L!B199</f>
        <v>0</v>
      </c>
      <c r="K197" s="25">
        <f>L!U199</f>
        <v>0</v>
      </c>
    </row>
    <row r="198" spans="1:11" x14ac:dyDescent="0.25">
      <c r="A198" s="19">
        <v>198</v>
      </c>
      <c r="D198" s="2" t="str">
        <f>D!B200</f>
        <v>***Ryan Graves</v>
      </c>
      <c r="E198" s="23">
        <f>D!U200</f>
        <v>9.0935517025514123</v>
      </c>
      <c r="F198" s="2">
        <f>'C'!B200</f>
        <v>0</v>
      </c>
      <c r="G198" s="23">
        <f>'C'!U200</f>
        <v>0</v>
      </c>
      <c r="H198" s="2">
        <f>'R'!B200</f>
        <v>0</v>
      </c>
      <c r="I198" s="23">
        <f>'R'!U200</f>
        <v>0</v>
      </c>
      <c r="J198" s="2">
        <f>L!B200</f>
        <v>0</v>
      </c>
      <c r="K198" s="25">
        <f>L!U200</f>
        <v>0</v>
      </c>
    </row>
    <row r="199" spans="1:11" x14ac:dyDescent="0.25">
      <c r="A199" s="19">
        <v>199</v>
      </c>
      <c r="D199" s="2" t="str">
        <f>D!B201</f>
        <v>***Christian Jaros</v>
      </c>
      <c r="E199" s="23">
        <f>D!U201</f>
        <v>9.0471671010785837</v>
      </c>
      <c r="F199" s="2">
        <f>'C'!B201</f>
        <v>0</v>
      </c>
      <c r="G199" s="23">
        <f>'C'!U201</f>
        <v>0</v>
      </c>
      <c r="H199" s="2">
        <f>'R'!B201</f>
        <v>0</v>
      </c>
      <c r="I199" s="23">
        <f>'R'!U201</f>
        <v>0</v>
      </c>
      <c r="J199" s="2">
        <f>L!B201</f>
        <v>0</v>
      </c>
      <c r="K199" s="25">
        <f>L!U201</f>
        <v>0</v>
      </c>
    </row>
    <row r="200" spans="1:11" ht="15.75" thickBot="1" x14ac:dyDescent="0.3">
      <c r="A200" s="20">
        <v>200</v>
      </c>
      <c r="B200" s="31"/>
      <c r="C200" s="39"/>
      <c r="D200" s="2" t="str">
        <f>D!B202</f>
        <v>***Jaycob Megna</v>
      </c>
      <c r="E200" s="23">
        <f>D!U202</f>
        <v>9.0439168291698273</v>
      </c>
      <c r="F200" s="2">
        <f>'C'!B202</f>
        <v>0</v>
      </c>
      <c r="G200" s="23">
        <f>'C'!U202</f>
        <v>0</v>
      </c>
      <c r="H200" s="2">
        <f>'R'!B202</f>
        <v>0</v>
      </c>
      <c r="I200" s="23">
        <f>'R'!U202</f>
        <v>0</v>
      </c>
      <c r="J200" s="2">
        <f>L!B202</f>
        <v>0</v>
      </c>
      <c r="K200" s="25">
        <f>L!U202</f>
        <v>0</v>
      </c>
    </row>
    <row r="201" spans="1:11" x14ac:dyDescent="0.25">
      <c r="A201" s="18">
        <v>201</v>
      </c>
      <c r="B201" s="28"/>
      <c r="C201" s="36"/>
      <c r="D201" s="21" t="str">
        <f>D!B203</f>
        <v>***Lawrence Pilut</v>
      </c>
      <c r="E201" s="22">
        <f>D!U203</f>
        <v>9.0349004626186211</v>
      </c>
      <c r="F201" s="21">
        <f>'C'!B203</f>
        <v>0</v>
      </c>
      <c r="G201" s="22">
        <f>'C'!U203</f>
        <v>0</v>
      </c>
      <c r="H201" s="21">
        <f>'R'!B203</f>
        <v>0</v>
      </c>
      <c r="I201" s="22">
        <f>'R'!U203</f>
        <v>0</v>
      </c>
      <c r="J201" s="21">
        <f>L!B203</f>
        <v>0</v>
      </c>
      <c r="K201" s="24">
        <f>L!U203</f>
        <v>0</v>
      </c>
    </row>
    <row r="202" spans="1:11" x14ac:dyDescent="0.25">
      <c r="A202" s="19">
        <v>202</v>
      </c>
      <c r="D202" s="2" t="str">
        <f>D!B204</f>
        <v>***Taylor Fedun</v>
      </c>
      <c r="E202" s="23">
        <f>D!U204</f>
        <v>9.0236187542415038</v>
      </c>
      <c r="F202" s="2">
        <f>'C'!B204</f>
        <v>0</v>
      </c>
      <c r="G202" s="23">
        <f>'C'!U204</f>
        <v>0</v>
      </c>
      <c r="H202" s="2">
        <f>'R'!B204</f>
        <v>0</v>
      </c>
      <c r="I202" s="23">
        <f>'R'!U204</f>
        <v>0</v>
      </c>
      <c r="J202" s="2">
        <f>L!B204</f>
        <v>0</v>
      </c>
      <c r="K202" s="25">
        <f>L!U204</f>
        <v>0</v>
      </c>
    </row>
    <row r="203" spans="1:11" x14ac:dyDescent="0.25">
      <c r="A203" s="19">
        <v>203</v>
      </c>
      <c r="D203" s="2" t="str">
        <f>D!B205</f>
        <v>***Dmitry Kulikov</v>
      </c>
      <c r="E203" s="23">
        <f>D!U205</f>
        <v>8.9797260067319531</v>
      </c>
      <c r="F203" s="2">
        <f>'C'!B205</f>
        <v>0</v>
      </c>
      <c r="G203" s="23">
        <f>'C'!U205</f>
        <v>0</v>
      </c>
      <c r="H203" s="2">
        <f>'R'!B205</f>
        <v>0</v>
      </c>
      <c r="I203" s="23">
        <f>'R'!U205</f>
        <v>0</v>
      </c>
      <c r="J203" s="2">
        <f>L!B205</f>
        <v>0</v>
      </c>
      <c r="K203" s="25">
        <f>L!U205</f>
        <v>0</v>
      </c>
    </row>
    <row r="204" spans="1:11" x14ac:dyDescent="0.25">
      <c r="A204" s="19">
        <v>204</v>
      </c>
      <c r="D204" s="2" t="str">
        <f>D!B206</f>
        <v>***Jonathan Ericsson</v>
      </c>
      <c r="E204" s="23">
        <f>D!U206</f>
        <v>8.9525509961324659</v>
      </c>
      <c r="F204" s="2">
        <f>'C'!B206</f>
        <v>0</v>
      </c>
      <c r="G204" s="23">
        <f>'C'!U206</f>
        <v>0</v>
      </c>
      <c r="H204" s="2">
        <f>'R'!B206</f>
        <v>0</v>
      </c>
      <c r="I204" s="23">
        <f>'R'!U206</f>
        <v>0</v>
      </c>
      <c r="J204" s="2">
        <f>L!B206</f>
        <v>0</v>
      </c>
      <c r="K204" s="25">
        <f>L!U206</f>
        <v>0</v>
      </c>
    </row>
    <row r="205" spans="1:11" ht="15.75" thickBot="1" x14ac:dyDescent="0.3">
      <c r="A205" s="20">
        <v>205</v>
      </c>
      <c r="B205" s="31"/>
      <c r="C205" s="39"/>
      <c r="D205" s="2" t="str">
        <f>D!B207</f>
        <v>Juuso Valimaki</v>
      </c>
      <c r="E205" s="23">
        <f>D!U207</f>
        <v>8.9480544605435064</v>
      </c>
      <c r="F205" s="2">
        <f>'C'!B207</f>
        <v>0</v>
      </c>
      <c r="G205" s="23">
        <f>'C'!U207</f>
        <v>0</v>
      </c>
      <c r="H205" s="2">
        <f>'R'!B207</f>
        <v>0</v>
      </c>
      <c r="I205" s="23">
        <f>'R'!U207</f>
        <v>0</v>
      </c>
      <c r="J205" s="2">
        <f>L!B207</f>
        <v>0</v>
      </c>
      <c r="K205" s="25">
        <f>L!U207</f>
        <v>0</v>
      </c>
    </row>
    <row r="206" spans="1:11" x14ac:dyDescent="0.25">
      <c r="A206" s="18">
        <v>206</v>
      </c>
      <c r="B206" s="28"/>
      <c r="C206" s="36"/>
      <c r="D206" s="21" t="str">
        <f>D!B208</f>
        <v>***Fredrik Claesson</v>
      </c>
      <c r="E206" s="22">
        <f>D!U208</f>
        <v>8.9476243648300464</v>
      </c>
      <c r="F206" s="21">
        <f>'C'!B208</f>
        <v>0</v>
      </c>
      <c r="G206" s="22">
        <f>'C'!U208</f>
        <v>0</v>
      </c>
      <c r="H206" s="21">
        <f>'R'!B208</f>
        <v>0</v>
      </c>
      <c r="I206" s="22">
        <f>'R'!U208</f>
        <v>0</v>
      </c>
      <c r="J206" s="21">
        <f>L!B208</f>
        <v>0</v>
      </c>
      <c r="K206" s="24">
        <f>L!U208</f>
        <v>0</v>
      </c>
    </row>
    <row r="207" spans="1:11" x14ac:dyDescent="0.25">
      <c r="A207" s="19">
        <v>207</v>
      </c>
      <c r="D207" s="2" t="str">
        <f>D!B209</f>
        <v>***Jonas Siegenthaler</v>
      </c>
      <c r="E207" s="23">
        <f>D!U209</f>
        <v>8.9229289181449207</v>
      </c>
      <c r="F207" s="2">
        <f>'C'!B209</f>
        <v>0</v>
      </c>
      <c r="G207" s="23">
        <f>'C'!U209</f>
        <v>0</v>
      </c>
      <c r="H207" s="2">
        <f>'R'!B209</f>
        <v>0</v>
      </c>
      <c r="I207" s="23">
        <f>'R'!U209</f>
        <v>0</v>
      </c>
      <c r="J207" s="2">
        <f>L!B209</f>
        <v>0</v>
      </c>
      <c r="K207" s="25">
        <f>L!U209</f>
        <v>0</v>
      </c>
    </row>
    <row r="208" spans="1:11" x14ac:dyDescent="0.25">
      <c r="A208" s="19">
        <v>208</v>
      </c>
      <c r="D208" s="2" t="str">
        <f>D!B210</f>
        <v>Oliver Kylington</v>
      </c>
      <c r="E208" s="23">
        <f>D!U210</f>
        <v>8.9193502855051499</v>
      </c>
      <c r="F208" s="2">
        <f>'C'!B210</f>
        <v>0</v>
      </c>
      <c r="G208" s="23">
        <f>'C'!U210</f>
        <v>0</v>
      </c>
      <c r="H208" s="2">
        <f>'R'!B210</f>
        <v>0</v>
      </c>
      <c r="I208" s="23">
        <f>'R'!U210</f>
        <v>0</v>
      </c>
      <c r="J208" s="2">
        <f>L!B210</f>
        <v>0</v>
      </c>
      <c r="K208" s="25">
        <f>L!U210</f>
        <v>0</v>
      </c>
    </row>
    <row r="209" spans="1:11" x14ac:dyDescent="0.25">
      <c r="A209" s="19">
        <v>209</v>
      </c>
      <c r="D209" s="2" t="str">
        <f>D!B211</f>
        <v>***Mike Reilly</v>
      </c>
      <c r="E209" s="23">
        <f>D!U211</f>
        <v>8.8652969665921564</v>
      </c>
      <c r="F209" s="2">
        <f>'C'!B211</f>
        <v>0</v>
      </c>
      <c r="G209" s="23">
        <f>'C'!U211</f>
        <v>0</v>
      </c>
      <c r="H209" s="2">
        <f>'R'!B211</f>
        <v>0</v>
      </c>
      <c r="I209" s="23">
        <f>'R'!U211</f>
        <v>0</v>
      </c>
      <c r="J209" s="2">
        <f>L!B211</f>
        <v>0</v>
      </c>
      <c r="K209" s="25">
        <f>L!U211</f>
        <v>0</v>
      </c>
    </row>
    <row r="210" spans="1:11" ht="15.75" thickBot="1" x14ac:dyDescent="0.3">
      <c r="A210" s="20">
        <v>210</v>
      </c>
      <c r="B210" s="31"/>
      <c r="C210" s="39"/>
      <c r="D210" s="2" t="str">
        <f>D!B212</f>
        <v>***Nick Seeler</v>
      </c>
      <c r="E210" s="23">
        <f>D!U212</f>
        <v>8.8531093311213418</v>
      </c>
      <c r="F210" s="2">
        <f>'C'!B212</f>
        <v>0</v>
      </c>
      <c r="G210" s="23">
        <f>'C'!U212</f>
        <v>0</v>
      </c>
      <c r="H210" s="2">
        <f>'R'!B212</f>
        <v>0</v>
      </c>
      <c r="I210" s="23">
        <f>'R'!U212</f>
        <v>0</v>
      </c>
      <c r="J210" s="2">
        <f>L!B212</f>
        <v>0</v>
      </c>
      <c r="K210" s="25">
        <f>L!U212</f>
        <v>0</v>
      </c>
    </row>
    <row r="211" spans="1:11" x14ac:dyDescent="0.25">
      <c r="A211" s="18">
        <v>211</v>
      </c>
      <c r="B211" s="28"/>
      <c r="C211" s="36"/>
      <c r="D211" s="21" t="str">
        <f>D!B213</f>
        <v>***Luke Schenn</v>
      </c>
      <c r="E211" s="22">
        <f>D!U213</f>
        <v>8.8279135004959084</v>
      </c>
      <c r="F211" s="21">
        <f>'C'!B213</f>
        <v>0</v>
      </c>
      <c r="G211" s="22">
        <f>'C'!U213</f>
        <v>0</v>
      </c>
      <c r="H211" s="21">
        <f>'R'!B213</f>
        <v>0</v>
      </c>
      <c r="I211" s="22">
        <f>'R'!U213</f>
        <v>0</v>
      </c>
      <c r="J211" s="21">
        <f>L!B213</f>
        <v>0</v>
      </c>
      <c r="K211" s="24">
        <f>L!U213</f>
        <v>0</v>
      </c>
    </row>
    <row r="212" spans="1:11" x14ac:dyDescent="0.25">
      <c r="A212" s="19">
        <v>212</v>
      </c>
      <c r="D212" s="2" t="str">
        <f>D!B214</f>
        <v>***Brandon Manning</v>
      </c>
      <c r="E212" s="23">
        <f>D!U214</f>
        <v>8.8116639275383584</v>
      </c>
      <c r="F212" s="2">
        <f>'C'!B214</f>
        <v>0</v>
      </c>
      <c r="G212" s="23">
        <f>'C'!U214</f>
        <v>0</v>
      </c>
      <c r="H212" s="2">
        <f>'R'!B214</f>
        <v>0</v>
      </c>
      <c r="I212" s="23">
        <f>'R'!U214</f>
        <v>0</v>
      </c>
      <c r="J212" s="2">
        <f>L!B214</f>
        <v>0</v>
      </c>
      <c r="K212" s="25">
        <f>L!U214</f>
        <v>0</v>
      </c>
    </row>
    <row r="213" spans="1:11" x14ac:dyDescent="0.25">
      <c r="A213" s="19">
        <v>213</v>
      </c>
      <c r="D213" s="2" t="str">
        <f>D!B215</f>
        <v>***Alexander Petrovic</v>
      </c>
      <c r="E213" s="23">
        <f>D!U215</f>
        <v>8.7907744148870712</v>
      </c>
      <c r="F213" s="2">
        <f>'C'!B215</f>
        <v>0</v>
      </c>
      <c r="G213" s="23">
        <f>'C'!U215</f>
        <v>0</v>
      </c>
      <c r="H213" s="2">
        <f>'R'!B215</f>
        <v>0</v>
      </c>
      <c r="I213" s="23">
        <f>'R'!U215</f>
        <v>0</v>
      </c>
      <c r="J213" s="2">
        <f>L!B215</f>
        <v>0</v>
      </c>
      <c r="K213" s="25">
        <f>L!U215</f>
        <v>0</v>
      </c>
    </row>
    <row r="214" spans="1:11" x14ac:dyDescent="0.25">
      <c r="A214" s="19">
        <v>214</v>
      </c>
      <c r="D214" s="2" t="str">
        <f>D!B216</f>
        <v>***Joe Morrow</v>
      </c>
      <c r="E214" s="23">
        <f>D!U216</f>
        <v>8.7671820797345994</v>
      </c>
      <c r="F214" s="2">
        <f>'C'!B216</f>
        <v>0</v>
      </c>
      <c r="G214" s="23">
        <f>'C'!U216</f>
        <v>0</v>
      </c>
      <c r="H214" s="2">
        <f>'R'!B216</f>
        <v>0</v>
      </c>
      <c r="I214" s="23">
        <f>'R'!U216</f>
        <v>0</v>
      </c>
      <c r="J214" s="2">
        <f>L!B216</f>
        <v>0</v>
      </c>
      <c r="K214" s="25">
        <f>L!U216</f>
        <v>0</v>
      </c>
    </row>
    <row r="215" spans="1:11" ht="15.75" thickBot="1" x14ac:dyDescent="0.3">
      <c r="A215" s="20">
        <v>215</v>
      </c>
      <c r="B215" s="31"/>
      <c r="C215" s="39"/>
      <c r="D215" s="2" t="str">
        <f>D!B217</f>
        <v>***Trevor van Riemsdyk</v>
      </c>
      <c r="E215" s="23">
        <f>D!U217</f>
        <v>8.7629108143718071</v>
      </c>
      <c r="F215" s="2">
        <f>'C'!B217</f>
        <v>0</v>
      </c>
      <c r="G215" s="23">
        <f>'C'!U217</f>
        <v>0</v>
      </c>
      <c r="H215" s="2">
        <f>'R'!B217</f>
        <v>0</v>
      </c>
      <c r="I215" s="23">
        <f>'R'!U217</f>
        <v>0</v>
      </c>
      <c r="J215" s="2">
        <f>L!B217</f>
        <v>0</v>
      </c>
      <c r="K215" s="25">
        <f>L!U217</f>
        <v>0</v>
      </c>
    </row>
    <row r="216" spans="1:11" x14ac:dyDescent="0.25">
      <c r="A216" s="18">
        <v>216</v>
      </c>
      <c r="B216" s="28"/>
      <c r="C216" s="36"/>
      <c r="D216" s="21" t="str">
        <f>D!B218</f>
        <v>***Andrej Sekera</v>
      </c>
      <c r="E216" s="22">
        <f>D!U218</f>
        <v>8.7557346344243303</v>
      </c>
      <c r="F216" s="21">
        <f>'C'!B218</f>
        <v>0</v>
      </c>
      <c r="G216" s="22">
        <f>'C'!U218</f>
        <v>0</v>
      </c>
      <c r="H216" s="21">
        <f>'R'!B218</f>
        <v>0</v>
      </c>
      <c r="I216" s="22">
        <f>'R'!U218</f>
        <v>0</v>
      </c>
      <c r="J216" s="21">
        <f>L!B218</f>
        <v>0</v>
      </c>
      <c r="K216" s="24">
        <f>L!U218</f>
        <v>0</v>
      </c>
    </row>
    <row r="217" spans="1:11" x14ac:dyDescent="0.25">
      <c r="A217" s="19">
        <v>217</v>
      </c>
      <c r="D217" s="2" t="str">
        <f>D!B219</f>
        <v>***Casey Nelson</v>
      </c>
      <c r="E217" s="23">
        <f>D!U219</f>
        <v>8.7557137373672234</v>
      </c>
      <c r="F217" s="2">
        <f>'C'!B219</f>
        <v>0</v>
      </c>
      <c r="G217" s="23">
        <f>'C'!U219</f>
        <v>0</v>
      </c>
      <c r="H217" s="2">
        <f>'R'!B219</f>
        <v>0</v>
      </c>
      <c r="I217" s="23">
        <f>'R'!U219</f>
        <v>0</v>
      </c>
      <c r="J217" s="2">
        <f>L!B219</f>
        <v>0</v>
      </c>
      <c r="K217" s="25">
        <f>L!U219</f>
        <v>0</v>
      </c>
    </row>
    <row r="218" spans="1:11" x14ac:dyDescent="0.25">
      <c r="A218" s="19">
        <v>218</v>
      </c>
      <c r="D218" s="2" t="str">
        <f>D!B220</f>
        <v>***Carl Dahlstrom</v>
      </c>
      <c r="E218" s="23">
        <f>D!U220</f>
        <v>8.7331170895124313</v>
      </c>
      <c r="F218" s="2">
        <f>'C'!B220</f>
        <v>0</v>
      </c>
      <c r="G218" s="23">
        <f>'C'!U220</f>
        <v>0</v>
      </c>
      <c r="H218" s="2">
        <f>'R'!B220</f>
        <v>0</v>
      </c>
      <c r="I218" s="23">
        <f>'R'!U220</f>
        <v>0</v>
      </c>
      <c r="J218" s="2">
        <f>L!B220</f>
        <v>0</v>
      </c>
      <c r="K218" s="25">
        <f>L!U220</f>
        <v>0</v>
      </c>
    </row>
    <row r="219" spans="1:11" x14ac:dyDescent="0.25">
      <c r="A219" s="19">
        <v>219</v>
      </c>
      <c r="D219" s="2" t="str">
        <f>D!B221</f>
        <v>***Dean Kukan</v>
      </c>
      <c r="E219" s="23">
        <f>D!U221</f>
        <v>8.6991670868881368</v>
      </c>
      <c r="F219" s="2">
        <f>'C'!B221</f>
        <v>0</v>
      </c>
      <c r="G219" s="23">
        <f>'C'!U221</f>
        <v>0</v>
      </c>
      <c r="H219" s="2">
        <f>'R'!B221</f>
        <v>0</v>
      </c>
      <c r="I219" s="23">
        <f>'R'!U221</f>
        <v>0</v>
      </c>
      <c r="J219" s="2">
        <f>L!B221</f>
        <v>0</v>
      </c>
      <c r="K219" s="25">
        <f>L!U221</f>
        <v>0</v>
      </c>
    </row>
    <row r="220" spans="1:11" ht="15.75" thickBot="1" x14ac:dyDescent="0.3">
      <c r="A220" s="20">
        <v>220</v>
      </c>
      <c r="B220" s="31"/>
      <c r="C220" s="39"/>
      <c r="D220" s="2" t="str">
        <f>D!B222</f>
        <v>***Christian Djoos</v>
      </c>
      <c r="E220" s="23">
        <f>D!U222</f>
        <v>8.6866118368975798</v>
      </c>
      <c r="F220" s="2">
        <f>'C'!B222</f>
        <v>0</v>
      </c>
      <c r="G220" s="23">
        <f>'C'!U222</f>
        <v>0</v>
      </c>
      <c r="H220" s="2">
        <f>'R'!B222</f>
        <v>0</v>
      </c>
      <c r="I220" s="23">
        <f>'R'!U222</f>
        <v>0</v>
      </c>
      <c r="J220" s="2">
        <f>L!B222</f>
        <v>0</v>
      </c>
      <c r="K220" s="25">
        <f>L!U222</f>
        <v>0</v>
      </c>
    </row>
    <row r="221" spans="1:11" x14ac:dyDescent="0.25">
      <c r="A221" s="18">
        <v>221</v>
      </c>
      <c r="B221" s="28"/>
      <c r="C221" s="36"/>
      <c r="D221" s="21" t="str">
        <f>D!B223</f>
        <v>***Greg Pateryn</v>
      </c>
      <c r="E221" s="22">
        <f>D!U223</f>
        <v>8.6752710853990642</v>
      </c>
      <c r="F221" s="21">
        <f>'C'!B223</f>
        <v>0</v>
      </c>
      <c r="G221" s="22">
        <f>'C'!U223</f>
        <v>0</v>
      </c>
      <c r="H221" s="21">
        <f>'R'!B223</f>
        <v>0</v>
      </c>
      <c r="I221" s="22">
        <f>'R'!U223</f>
        <v>0</v>
      </c>
      <c r="J221" s="21">
        <f>L!B223</f>
        <v>0</v>
      </c>
      <c r="K221" s="24">
        <f>L!U223</f>
        <v>0</v>
      </c>
    </row>
    <row r="222" spans="1:11" x14ac:dyDescent="0.25">
      <c r="A222" s="19">
        <v>222</v>
      </c>
      <c r="D222" s="2" t="str">
        <f>D!B224</f>
        <v>***Dion Phaneuf</v>
      </c>
      <c r="E222" s="23">
        <f>D!U224</f>
        <v>8.6580670399574196</v>
      </c>
      <c r="F222" s="2">
        <f>'C'!B224</f>
        <v>0</v>
      </c>
      <c r="G222" s="23">
        <f>'C'!U224</f>
        <v>0</v>
      </c>
      <c r="H222" s="2">
        <f>'R'!B224</f>
        <v>0</v>
      </c>
      <c r="I222" s="23">
        <f>'R'!U224</f>
        <v>0</v>
      </c>
      <c r="J222" s="2">
        <f>L!B224</f>
        <v>0</v>
      </c>
      <c r="K222" s="25">
        <f>L!U224</f>
        <v>0</v>
      </c>
    </row>
    <row r="223" spans="1:11" x14ac:dyDescent="0.25">
      <c r="A223" s="19">
        <v>223</v>
      </c>
      <c r="D223" s="2" t="str">
        <f>D!B225</f>
        <v>Victor Mete</v>
      </c>
      <c r="E223" s="23">
        <f>D!U225</f>
        <v>8.6442212814236026</v>
      </c>
      <c r="F223" s="2">
        <f>'C'!B225</f>
        <v>0</v>
      </c>
      <c r="G223" s="23">
        <f>'C'!U225</f>
        <v>0</v>
      </c>
      <c r="H223" s="2">
        <f>'R'!B225</f>
        <v>0</v>
      </c>
      <c r="I223" s="23">
        <f>'R'!U225</f>
        <v>0</v>
      </c>
      <c r="J223" s="2">
        <f>L!B225</f>
        <v>0</v>
      </c>
      <c r="K223" s="25">
        <f>L!U225</f>
        <v>0</v>
      </c>
    </row>
    <row r="224" spans="1:11" x14ac:dyDescent="0.25">
      <c r="A224" s="19">
        <v>224</v>
      </c>
      <c r="D224" s="2" t="str">
        <f>D!B226</f>
        <v>***Joakim Ryan</v>
      </c>
      <c r="E224" s="23">
        <f>D!U226</f>
        <v>8.5885206942115886</v>
      </c>
      <c r="F224" s="2">
        <f>'C'!B226</f>
        <v>0</v>
      </c>
      <c r="G224" s="23">
        <f>'C'!U226</f>
        <v>0</v>
      </c>
      <c r="H224" s="2">
        <f>'R'!B226</f>
        <v>0</v>
      </c>
      <c r="I224" s="23">
        <f>'R'!U226</f>
        <v>0</v>
      </c>
      <c r="J224" s="2">
        <f>L!B226</f>
        <v>0</v>
      </c>
      <c r="K224" s="25">
        <f>L!U226</f>
        <v>0</v>
      </c>
    </row>
    <row r="225" spans="1:11" ht="15.75" thickBot="1" x14ac:dyDescent="0.3">
      <c r="A225" s="20">
        <v>225</v>
      </c>
      <c r="B225" s="31"/>
      <c r="C225" s="39"/>
      <c r="D225" s="2" t="str">
        <f>D!B227</f>
        <v>***Andy Welinski</v>
      </c>
      <c r="E225" s="23">
        <f>D!U227</f>
        <v>8.5326653110095307</v>
      </c>
      <c r="F225" s="2">
        <f>'C'!B227</f>
        <v>0</v>
      </c>
      <c r="G225" s="23">
        <f>'C'!U227</f>
        <v>0</v>
      </c>
      <c r="H225" s="2">
        <f>'R'!B227</f>
        <v>0</v>
      </c>
      <c r="I225" s="23">
        <f>'R'!U227</f>
        <v>0</v>
      </c>
      <c r="J225" s="2">
        <f>L!B227</f>
        <v>0</v>
      </c>
      <c r="K225" s="25">
        <f>L!U227</f>
        <v>0</v>
      </c>
    </row>
    <row r="226" spans="1:11" x14ac:dyDescent="0.25">
      <c r="A226" s="18">
        <v>226</v>
      </c>
      <c r="B226" s="28"/>
      <c r="C226" s="36"/>
      <c r="D226" s="21" t="str">
        <f>D!B228</f>
        <v>***Juuso Riikola</v>
      </c>
      <c r="E226" s="22">
        <f>D!U228</f>
        <v>8.52853786137889</v>
      </c>
      <c r="F226" s="21">
        <f>'C'!B228</f>
        <v>0</v>
      </c>
      <c r="G226" s="22">
        <f>'C'!U228</f>
        <v>0</v>
      </c>
      <c r="H226" s="21">
        <f>'R'!B228</f>
        <v>0</v>
      </c>
      <c r="I226" s="22">
        <f>'R'!U228</f>
        <v>0</v>
      </c>
      <c r="J226" s="21">
        <f>L!B228</f>
        <v>0</v>
      </c>
      <c r="K226" s="24">
        <f>L!U228</f>
        <v>0</v>
      </c>
    </row>
    <row r="227" spans="1:11" x14ac:dyDescent="0.25">
      <c r="A227" s="19">
        <v>227</v>
      </c>
      <c r="D227" s="2" t="str">
        <f>D!B229</f>
        <v>***Ilya Lyubushkin</v>
      </c>
      <c r="E227" s="23">
        <f>D!U229</f>
        <v>8.4711821649874786</v>
      </c>
      <c r="F227" s="2">
        <f>'C'!B229</f>
        <v>0</v>
      </c>
      <c r="G227" s="23">
        <f>'C'!U229</f>
        <v>0</v>
      </c>
      <c r="H227" s="2">
        <f>'R'!B229</f>
        <v>0</v>
      </c>
      <c r="I227" s="23">
        <f>'R'!U229</f>
        <v>0</v>
      </c>
      <c r="J227" s="2">
        <f>L!B229</f>
        <v>0</v>
      </c>
      <c r="K227" s="25">
        <f>L!U229</f>
        <v>0</v>
      </c>
    </row>
    <row r="228" spans="1:11" x14ac:dyDescent="0.25">
      <c r="A228" s="19">
        <v>228</v>
      </c>
      <c r="D228" s="2" t="str">
        <f>D!B230</f>
        <v>***Steven Santini</v>
      </c>
      <c r="E228" s="23">
        <f>D!U230</f>
        <v>8.4667135997293901</v>
      </c>
      <c r="F228" s="2">
        <f>'C'!B230</f>
        <v>0</v>
      </c>
      <c r="G228" s="23">
        <f>'C'!U230</f>
        <v>0</v>
      </c>
      <c r="H228" s="2">
        <f>'R'!B230</f>
        <v>0</v>
      </c>
      <c r="I228" s="23">
        <f>'R'!U230</f>
        <v>0</v>
      </c>
      <c r="J228" s="2">
        <f>L!B230</f>
        <v>0</v>
      </c>
      <c r="K228" s="25">
        <f>L!U230</f>
        <v>0</v>
      </c>
    </row>
    <row r="229" spans="1:11" x14ac:dyDescent="0.25">
      <c r="A229" s="19">
        <v>229</v>
      </c>
      <c r="D229" s="2" t="str">
        <f>D!B231</f>
        <v>***Paul LaDue</v>
      </c>
      <c r="E229" s="23">
        <f>D!U231</f>
        <v>8.4658125994497588</v>
      </c>
      <c r="F229" s="2">
        <f>'C'!B231</f>
        <v>0</v>
      </c>
      <c r="G229" s="23">
        <f>'C'!U231</f>
        <v>0</v>
      </c>
      <c r="H229" s="2">
        <f>'R'!B231</f>
        <v>0</v>
      </c>
      <c r="I229" s="23">
        <f>'R'!U231</f>
        <v>0</v>
      </c>
      <c r="J229" s="2">
        <f>L!B231</f>
        <v>0</v>
      </c>
      <c r="K229" s="25">
        <f>L!U231</f>
        <v>0</v>
      </c>
    </row>
    <row r="230" spans="1:11" ht="15.75" thickBot="1" x14ac:dyDescent="0.3">
      <c r="A230" s="20">
        <v>230</v>
      </c>
      <c r="B230" s="31"/>
      <c r="C230" s="39"/>
      <c r="D230" s="2" t="str">
        <f>D!B232</f>
        <v>***Dalton Prout</v>
      </c>
      <c r="E230" s="23">
        <f>D!U232</f>
        <v>8.4436813569631912</v>
      </c>
      <c r="F230" s="2">
        <f>'C'!B232</f>
        <v>0</v>
      </c>
      <c r="G230" s="23">
        <f>'C'!U232</f>
        <v>0</v>
      </c>
      <c r="H230" s="2">
        <f>'R'!B232</f>
        <v>0</v>
      </c>
      <c r="I230" s="23">
        <f>'R'!U232</f>
        <v>0</v>
      </c>
      <c r="J230" s="2">
        <f>L!B232</f>
        <v>0</v>
      </c>
      <c r="K230" s="25">
        <f>L!U232</f>
        <v>0</v>
      </c>
    </row>
    <row r="231" spans="1:11" x14ac:dyDescent="0.25">
      <c r="A231" s="18">
        <v>231</v>
      </c>
      <c r="B231" s="28"/>
      <c r="C231" s="36"/>
      <c r="D231" s="21" t="str">
        <f>D!B233</f>
        <v>***Dan Hamhuis</v>
      </c>
      <c r="E231" s="22">
        <f>D!U233</f>
        <v>8.4027730835172374</v>
      </c>
      <c r="F231" s="21">
        <f>'C'!B233</f>
        <v>0</v>
      </c>
      <c r="G231" s="22">
        <f>'C'!U233</f>
        <v>0</v>
      </c>
      <c r="H231" s="21">
        <f>'R'!B233</f>
        <v>0</v>
      </c>
      <c r="I231" s="22">
        <f>'R'!U233</f>
        <v>0</v>
      </c>
      <c r="J231" s="21">
        <f>L!B233</f>
        <v>0</v>
      </c>
      <c r="K231" s="24">
        <f>L!U233</f>
        <v>0</v>
      </c>
    </row>
    <row r="232" spans="1:11" x14ac:dyDescent="0.25">
      <c r="A232" s="19">
        <v>232</v>
      </c>
      <c r="D232" s="2" t="str">
        <f>D!B234</f>
        <v>***Josh Brown</v>
      </c>
      <c r="E232" s="23">
        <f>D!U234</f>
        <v>8.3868955766112805</v>
      </c>
      <c r="F232" s="2">
        <f>'C'!B234</f>
        <v>0</v>
      </c>
      <c r="G232" s="23">
        <f>'C'!U234</f>
        <v>0</v>
      </c>
      <c r="H232" s="2">
        <f>'R'!B234</f>
        <v>0</v>
      </c>
      <c r="I232" s="23">
        <f>'R'!U234</f>
        <v>0</v>
      </c>
      <c r="J232" s="2">
        <f>L!B234</f>
        <v>0</v>
      </c>
      <c r="K232" s="25">
        <f>L!U234</f>
        <v>0</v>
      </c>
    </row>
    <row r="233" spans="1:11" x14ac:dyDescent="0.25">
      <c r="A233" s="19">
        <v>233</v>
      </c>
      <c r="D233" s="2" t="str">
        <f>D!B235</f>
        <v>Julius Honka</v>
      </c>
      <c r="E233" s="23">
        <f>D!U235</f>
        <v>8.3364122249824746</v>
      </c>
      <c r="F233" s="2">
        <f>'C'!B235</f>
        <v>0</v>
      </c>
      <c r="G233" s="23">
        <f>'C'!U235</f>
        <v>0</v>
      </c>
      <c r="H233" s="2">
        <f>'R'!B235</f>
        <v>0</v>
      </c>
      <c r="I233" s="23">
        <f>'R'!U235</f>
        <v>0</v>
      </c>
      <c r="J233" s="2">
        <f>L!B235</f>
        <v>0</v>
      </c>
      <c r="K233" s="25">
        <f>L!U235</f>
        <v>0</v>
      </c>
    </row>
    <row r="234" spans="1:11" x14ac:dyDescent="0.25">
      <c r="A234" s="19">
        <v>234</v>
      </c>
      <c r="D234" s="2" t="str">
        <f>D!B236</f>
        <v>***Jacob Larsson</v>
      </c>
      <c r="E234" s="23">
        <f>D!U236</f>
        <v>8.3176015989357079</v>
      </c>
      <c r="F234" s="2">
        <f>'C'!B236</f>
        <v>0</v>
      </c>
      <c r="G234" s="23">
        <f>'C'!U236</f>
        <v>0</v>
      </c>
      <c r="H234" s="2">
        <f>'R'!B236</f>
        <v>0</v>
      </c>
      <c r="I234" s="23">
        <f>'R'!U236</f>
        <v>0</v>
      </c>
      <c r="J234" s="2">
        <f>L!B236</f>
        <v>0</v>
      </c>
      <c r="K234" s="25">
        <f>L!U236</f>
        <v>0</v>
      </c>
    </row>
    <row r="235" spans="1:11" ht="15.75" thickBot="1" x14ac:dyDescent="0.3">
      <c r="A235" s="20">
        <v>235</v>
      </c>
      <c r="B235" s="31"/>
      <c r="C235" s="39"/>
      <c r="D235" s="2" t="str">
        <f>D!B237</f>
        <v>***Igor Ozhiganov</v>
      </c>
      <c r="E235" s="23">
        <f>D!U237</f>
        <v>8.2274031353963011</v>
      </c>
      <c r="F235" s="2">
        <f>'C'!B237</f>
        <v>0</v>
      </c>
      <c r="G235" s="23">
        <f>'C'!U237</f>
        <v>0</v>
      </c>
      <c r="H235" s="2">
        <f>'R'!B237</f>
        <v>0</v>
      </c>
      <c r="I235" s="23">
        <f>'R'!U237</f>
        <v>0</v>
      </c>
      <c r="J235" s="2">
        <f>L!B237</f>
        <v>0</v>
      </c>
      <c r="K235" s="25">
        <f>L!U237</f>
        <v>0</v>
      </c>
    </row>
    <row r="236" spans="1:11" x14ac:dyDescent="0.25">
      <c r="A236" s="18">
        <v>236</v>
      </c>
      <c r="B236" s="28"/>
      <c r="C236" s="36"/>
      <c r="D236" s="21" t="str">
        <f>D!B238</f>
        <v>***Yannick Weber</v>
      </c>
      <c r="E236" s="22">
        <f>D!U238</f>
        <v>8.1396886416087142</v>
      </c>
      <c r="F236" s="21">
        <f>'C'!B238</f>
        <v>0</v>
      </c>
      <c r="G236" s="22">
        <f>'C'!U238</f>
        <v>0</v>
      </c>
      <c r="H236" s="21">
        <f>'R'!B238</f>
        <v>0</v>
      </c>
      <c r="I236" s="22">
        <f>'R'!U238</f>
        <v>0</v>
      </c>
      <c r="J236" s="21">
        <f>L!B238</f>
        <v>0</v>
      </c>
      <c r="K236" s="24">
        <f>L!U238</f>
        <v>0</v>
      </c>
    </row>
    <row r="237" spans="1:11" x14ac:dyDescent="0.25">
      <c r="A237" s="19">
        <v>237</v>
      </c>
      <c r="D237" s="2" t="str">
        <f>D!B239</f>
        <v>***Kevin Gravel</v>
      </c>
      <c r="E237" s="23">
        <f>D!U239</f>
        <v>8.0752552537063433</v>
      </c>
      <c r="F237" s="2">
        <f>'C'!B239</f>
        <v>0</v>
      </c>
      <c r="G237" s="23">
        <f>'C'!U239</f>
        <v>0</v>
      </c>
      <c r="H237" s="2">
        <f>'R'!B239</f>
        <v>0</v>
      </c>
      <c r="I237" s="23">
        <f>'R'!U239</f>
        <v>0</v>
      </c>
      <c r="J237" s="2">
        <f>L!B239</f>
        <v>0</v>
      </c>
      <c r="K237" s="25">
        <f>L!U239</f>
        <v>0</v>
      </c>
    </row>
    <row r="238" spans="1:11" x14ac:dyDescent="0.25">
      <c r="A238" s="19">
        <v>238</v>
      </c>
      <c r="D238" s="2" t="str">
        <f>D!B240</f>
        <v>***Anthony Bitetto</v>
      </c>
      <c r="E238" s="23">
        <f>D!U240</f>
        <v>8.0318351824787619</v>
      </c>
      <c r="F238" s="2">
        <f>'C'!B240</f>
        <v>0</v>
      </c>
      <c r="G238" s="23">
        <f>'C'!U240</f>
        <v>0</v>
      </c>
      <c r="H238" s="2">
        <f>'R'!B240</f>
        <v>0</v>
      </c>
      <c r="I238" s="23">
        <f>'R'!U240</f>
        <v>0</v>
      </c>
      <c r="J238" s="2">
        <f>L!B240</f>
        <v>0</v>
      </c>
      <c r="K238" s="25">
        <f>L!U240</f>
        <v>0</v>
      </c>
    </row>
    <row r="239" spans="1:11" x14ac:dyDescent="0.25">
      <c r="A239" s="19">
        <v>239</v>
      </c>
      <c r="D239" s="2" t="str">
        <f>D!B241</f>
        <v>***Oscar Fantenberg</v>
      </c>
      <c r="E239" s="23">
        <f>D!U241</f>
        <v>8.0194443754439213</v>
      </c>
      <c r="F239" s="2">
        <f>'C'!B241</f>
        <v>0</v>
      </c>
      <c r="G239" s="23">
        <f>'C'!U241</f>
        <v>0</v>
      </c>
      <c r="H239" s="2">
        <f>'R'!B241</f>
        <v>0</v>
      </c>
      <c r="I239" s="23">
        <f>'R'!U241</f>
        <v>0</v>
      </c>
      <c r="J239" s="2">
        <f>L!B241</f>
        <v>0</v>
      </c>
      <c r="K239" s="25">
        <f>L!U241</f>
        <v>0</v>
      </c>
    </row>
    <row r="240" spans="1:11" ht="15.75" thickBot="1" x14ac:dyDescent="0.3">
      <c r="A240" s="20">
        <v>240</v>
      </c>
      <c r="B240" s="31"/>
      <c r="C240" s="39"/>
      <c r="D240" s="2" t="str">
        <f>D!B242</f>
        <v>***Philippe Myers</v>
      </c>
      <c r="E240" s="23">
        <f>D!U242</f>
        <v>7.9243897682023503</v>
      </c>
      <c r="F240" s="2">
        <f>'C'!B242</f>
        <v>0</v>
      </c>
      <c r="G240" s="23">
        <f>'C'!U242</f>
        <v>0</v>
      </c>
      <c r="H240" s="2">
        <f>'R'!B242</f>
        <v>0</v>
      </c>
      <c r="I240" s="23">
        <f>'R'!U242</f>
        <v>0</v>
      </c>
      <c r="J240" s="2">
        <f>L!B242</f>
        <v>0</v>
      </c>
      <c r="K240" s="25">
        <f>L!U242</f>
        <v>0</v>
      </c>
    </row>
    <row r="241" spans="1:11" x14ac:dyDescent="0.25">
      <c r="A241" s="18">
        <v>241</v>
      </c>
      <c r="B241" s="28"/>
      <c r="C241" s="36"/>
      <c r="D241" s="21" t="str">
        <f>D!B243</f>
        <v>Sami Niku</v>
      </c>
      <c r="E241" s="22">
        <f>D!U243</f>
        <v>7.8970341914040336</v>
      </c>
      <c r="F241" s="21">
        <f>'C'!B243</f>
        <v>0</v>
      </c>
      <c r="G241" s="22">
        <f>'C'!U243</f>
        <v>0</v>
      </c>
      <c r="H241" s="21">
        <f>'R'!B243</f>
        <v>0</v>
      </c>
      <c r="I241" s="22">
        <f>'R'!U243</f>
        <v>0</v>
      </c>
      <c r="J241" s="21">
        <f>L!B243</f>
        <v>0</v>
      </c>
      <c r="K241" s="24">
        <f>L!U243</f>
        <v>0</v>
      </c>
    </row>
    <row r="242" spans="1:11" x14ac:dyDescent="0.25">
      <c r="A242" s="19">
        <v>242</v>
      </c>
      <c r="D242" s="2" t="str">
        <f>D!B244</f>
        <v>Jordan Schmaltz</v>
      </c>
      <c r="E242" s="23">
        <f>D!U244</f>
        <v>7.7403527399895573</v>
      </c>
      <c r="F242" s="2">
        <f>'C'!B244</f>
        <v>0</v>
      </c>
      <c r="G242" s="23">
        <f>'C'!U244</f>
        <v>0</v>
      </c>
      <c r="H242" s="2">
        <f>'R'!B244</f>
        <v>0</v>
      </c>
      <c r="I242" s="23">
        <f>'R'!U244</f>
        <v>0</v>
      </c>
      <c r="J242" s="2">
        <f>L!B244</f>
        <v>0</v>
      </c>
      <c r="K242" s="25">
        <f>L!U244</f>
        <v>0</v>
      </c>
    </row>
    <row r="243" spans="1:11" x14ac:dyDescent="0.25">
      <c r="A243" s="19">
        <v>243</v>
      </c>
      <c r="D243" s="2" t="str">
        <f>D!B245</f>
        <v>Haydn Fleury</v>
      </c>
      <c r="E243" s="23">
        <f>D!U245</f>
        <v>7.4199472089697824</v>
      </c>
      <c r="F243" s="2">
        <f>'C'!B245</f>
        <v>0</v>
      </c>
      <c r="G243" s="23">
        <f>'C'!U245</f>
        <v>0</v>
      </c>
      <c r="H243" s="2">
        <f>'R'!B245</f>
        <v>0</v>
      </c>
      <c r="I243" s="23">
        <f>'R'!U245</f>
        <v>0</v>
      </c>
      <c r="J243" s="2">
        <f>L!B245</f>
        <v>0</v>
      </c>
      <c r="K243" s="25">
        <f>L!U245</f>
        <v>0</v>
      </c>
    </row>
    <row r="244" spans="1:11" x14ac:dyDescent="0.25">
      <c r="A244" s="19">
        <v>244</v>
      </c>
      <c r="D244" s="2">
        <f>D!B246</f>
        <v>0</v>
      </c>
      <c r="E244" s="23">
        <f>D!U246</f>
        <v>0</v>
      </c>
      <c r="F244" s="2">
        <f>'C'!B246</f>
        <v>0</v>
      </c>
      <c r="G244" s="23">
        <f>'C'!U246</f>
        <v>0</v>
      </c>
      <c r="H244" s="2">
        <f>'R'!B246</f>
        <v>0</v>
      </c>
      <c r="I244" s="23">
        <f>'R'!U246</f>
        <v>0</v>
      </c>
      <c r="J244" s="2">
        <f>L!B246</f>
        <v>0</v>
      </c>
      <c r="K244" s="25">
        <f>L!U246</f>
        <v>0</v>
      </c>
    </row>
    <row r="245" spans="1:11" ht="15.75" thickBot="1" x14ac:dyDescent="0.3">
      <c r="A245" s="20">
        <v>245</v>
      </c>
      <c r="B245" s="31"/>
      <c r="C245" s="39"/>
      <c r="D245" s="2">
        <f>D!B247</f>
        <v>0</v>
      </c>
      <c r="E245" s="23">
        <f>D!U247</f>
        <v>0</v>
      </c>
      <c r="F245" s="2">
        <f>'C'!B247</f>
        <v>0</v>
      </c>
      <c r="G245" s="23">
        <f>'C'!U247</f>
        <v>0</v>
      </c>
      <c r="H245" s="2">
        <f>'R'!B247</f>
        <v>0</v>
      </c>
      <c r="I245" s="23">
        <f>'R'!U247</f>
        <v>0</v>
      </c>
      <c r="J245" s="2">
        <f>L!B247</f>
        <v>0</v>
      </c>
      <c r="K245" s="25">
        <f>L!U247</f>
        <v>0</v>
      </c>
    </row>
    <row r="246" spans="1:11" x14ac:dyDescent="0.25">
      <c r="A246" s="18">
        <v>246</v>
      </c>
      <c r="B246" s="28"/>
      <c r="C246" s="36"/>
      <c r="D246" s="21">
        <f>D!B248</f>
        <v>0</v>
      </c>
      <c r="E246" s="22">
        <f>D!U248</f>
        <v>0</v>
      </c>
      <c r="F246" s="21">
        <f>'C'!B248</f>
        <v>0</v>
      </c>
      <c r="G246" s="22">
        <f>'C'!U248</f>
        <v>0</v>
      </c>
      <c r="H246" s="21">
        <f>'R'!B248</f>
        <v>0</v>
      </c>
      <c r="I246" s="22">
        <f>'R'!U248</f>
        <v>0</v>
      </c>
      <c r="J246" s="21">
        <f>L!B248</f>
        <v>0</v>
      </c>
      <c r="K246" s="24">
        <f>L!U248</f>
        <v>0</v>
      </c>
    </row>
    <row r="247" spans="1:11" x14ac:dyDescent="0.25">
      <c r="A247" s="19">
        <v>247</v>
      </c>
      <c r="D247" s="2">
        <f>D!B249</f>
        <v>0</v>
      </c>
      <c r="E247" s="23">
        <f>D!U249</f>
        <v>0</v>
      </c>
      <c r="F247" s="2">
        <f>'C'!B249</f>
        <v>0</v>
      </c>
      <c r="G247" s="23">
        <f>'C'!U249</f>
        <v>0</v>
      </c>
      <c r="H247" s="2">
        <f>'R'!B249</f>
        <v>0</v>
      </c>
      <c r="I247" s="23">
        <f>'R'!U249</f>
        <v>0</v>
      </c>
      <c r="J247" s="2">
        <f>L!B249</f>
        <v>0</v>
      </c>
      <c r="K247" s="25">
        <f>L!U249</f>
        <v>0</v>
      </c>
    </row>
    <row r="248" spans="1:11" x14ac:dyDescent="0.25">
      <c r="A248" s="19">
        <v>248</v>
      </c>
      <c r="D248" s="2">
        <f>D!B250</f>
        <v>0</v>
      </c>
      <c r="E248" s="23">
        <f>D!U250</f>
        <v>0</v>
      </c>
      <c r="F248" s="2">
        <f>'C'!B250</f>
        <v>0</v>
      </c>
      <c r="G248" s="23">
        <f>'C'!U250</f>
        <v>0</v>
      </c>
      <c r="H248" s="2">
        <f>'R'!B250</f>
        <v>0</v>
      </c>
      <c r="I248" s="23">
        <f>'R'!U250</f>
        <v>0</v>
      </c>
      <c r="J248" s="2">
        <f>L!B250</f>
        <v>0</v>
      </c>
      <c r="K248" s="25">
        <f>L!U250</f>
        <v>0</v>
      </c>
    </row>
    <row r="249" spans="1:11" x14ac:dyDescent="0.25">
      <c r="A249" s="19">
        <v>249</v>
      </c>
      <c r="D249" s="2">
        <f>D!B251</f>
        <v>0</v>
      </c>
      <c r="E249" s="23">
        <f>D!U251</f>
        <v>0</v>
      </c>
      <c r="F249" s="2">
        <f>'C'!B251</f>
        <v>0</v>
      </c>
      <c r="G249" s="23">
        <f>'C'!U251</f>
        <v>0</v>
      </c>
      <c r="H249" s="2">
        <f>'R'!B251</f>
        <v>0</v>
      </c>
      <c r="I249" s="23">
        <f>'R'!U251</f>
        <v>0</v>
      </c>
      <c r="J249" s="2">
        <f>L!B251</f>
        <v>0</v>
      </c>
      <c r="K249" s="25">
        <f>L!U251</f>
        <v>0</v>
      </c>
    </row>
    <row r="250" spans="1:11" ht="15.75" thickBot="1" x14ac:dyDescent="0.3">
      <c r="A250" s="20">
        <v>250</v>
      </c>
      <c r="B250" s="31"/>
      <c r="C250" s="39"/>
      <c r="D250" s="2">
        <f>D!B252</f>
        <v>0</v>
      </c>
      <c r="E250" s="23">
        <f>D!U252</f>
        <v>0</v>
      </c>
      <c r="F250" s="2">
        <f>'C'!B252</f>
        <v>0</v>
      </c>
      <c r="G250" s="23">
        <f>'C'!U252</f>
        <v>0</v>
      </c>
      <c r="H250" s="2">
        <f>'R'!B252</f>
        <v>0</v>
      </c>
      <c r="I250" s="23">
        <f>'R'!U252</f>
        <v>0</v>
      </c>
      <c r="J250" s="2">
        <f>L!B252</f>
        <v>0</v>
      </c>
      <c r="K250" s="25">
        <f>L!U252</f>
        <v>0</v>
      </c>
    </row>
  </sheetData>
  <phoneticPr fontId="4" type="noConversion"/>
  <pageMargins left="0.196850393700787" right="0.31496062992126" top="0.35433070866141703" bottom="0.15748031496063" header="0.196850393700787" footer="0.31496062992126"/>
  <pageSetup fitToWidth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Q4:X71"/>
  <sheetViews>
    <sheetView workbookViewId="0">
      <selection activeCell="V59" sqref="V59"/>
    </sheetView>
  </sheetViews>
  <sheetFormatPr defaultRowHeight="15" x14ac:dyDescent="0.25"/>
  <sheetData>
    <row r="4" spans="17:21" ht="15.75" thickBot="1" x14ac:dyDescent="0.3"/>
    <row r="5" spans="17:21" x14ac:dyDescent="0.25">
      <c r="Q5" s="64" t="s">
        <v>268</v>
      </c>
      <c r="R5" s="65"/>
      <c r="S5" s="65"/>
      <c r="T5" s="65"/>
      <c r="U5" s="66"/>
    </row>
    <row r="6" spans="17:21" x14ac:dyDescent="0.25">
      <c r="Q6" s="46"/>
      <c r="R6" s="47" t="s">
        <v>353</v>
      </c>
      <c r="S6" s="47" t="s">
        <v>354</v>
      </c>
      <c r="T6" s="47" t="s">
        <v>355</v>
      </c>
      <c r="U6" s="48" t="s">
        <v>269</v>
      </c>
    </row>
    <row r="7" spans="17:21" x14ac:dyDescent="0.25">
      <c r="Q7" s="46" t="s">
        <v>31</v>
      </c>
      <c r="R7" s="17">
        <f>COUNTIF(G!C3:C7,"SUN")</f>
        <v>1</v>
      </c>
      <c r="S7" s="17">
        <f>COUNTIF(G!C8:C12,"SUN")</f>
        <v>2</v>
      </c>
      <c r="T7" s="17">
        <f>COUNTIF(G!C13:C17,"SUN")</f>
        <v>0</v>
      </c>
      <c r="U7" s="48">
        <f>SUM(R7:T7)</f>
        <v>3</v>
      </c>
    </row>
    <row r="8" spans="17:21" x14ac:dyDescent="0.25">
      <c r="Q8" s="46" t="s">
        <v>35</v>
      </c>
      <c r="R8" s="17">
        <f>COUNTIF(G!C3:C7,"RAM")</f>
        <v>2</v>
      </c>
      <c r="S8" s="17">
        <f>COUNTIF(G!C8:C12,"RAM")</f>
        <v>0</v>
      </c>
      <c r="T8" s="17">
        <f>COUNTIF(G!C13:C17,"RAM")</f>
        <v>1</v>
      </c>
      <c r="U8" s="48">
        <f t="shared" ref="U8:U11" si="0">SUM(R8:T8)</f>
        <v>3</v>
      </c>
    </row>
    <row r="9" spans="17:21" x14ac:dyDescent="0.25">
      <c r="Q9" s="46" t="s">
        <v>33</v>
      </c>
      <c r="R9" s="17">
        <f>COUNTIF(G!C3:C7,"PAC")</f>
        <v>1</v>
      </c>
      <c r="S9" s="17">
        <f>COUNTIF(G!C8:C12,"PAC")</f>
        <v>0</v>
      </c>
      <c r="T9" s="17">
        <f>COUNTIF(G!C13:C17,"PAC")</f>
        <v>1</v>
      </c>
      <c r="U9" s="48">
        <f t="shared" si="0"/>
        <v>2</v>
      </c>
    </row>
    <row r="10" spans="17:21" x14ac:dyDescent="0.25">
      <c r="Q10" s="46" t="s">
        <v>41</v>
      </c>
      <c r="R10" s="17">
        <f>COUNTIF(G!C3:C7,"BUC")</f>
        <v>0</v>
      </c>
      <c r="S10" s="17">
        <f>COUNTIF(G!C8:C12,"BUC")</f>
        <v>1</v>
      </c>
      <c r="T10" s="17">
        <f>COUNTIF(G!C13:C17,"BUC")</f>
        <v>2</v>
      </c>
      <c r="U10" s="48">
        <f t="shared" si="0"/>
        <v>3</v>
      </c>
    </row>
    <row r="11" spans="17:21" x14ac:dyDescent="0.25">
      <c r="Q11" s="46" t="s">
        <v>37</v>
      </c>
      <c r="R11" s="17">
        <f>COUNTIF(G!C3:C7,"REB")</f>
        <v>1</v>
      </c>
      <c r="S11" s="17">
        <f>COUNTIF(G!C8:C12,"REB")</f>
        <v>2</v>
      </c>
      <c r="T11" s="17">
        <f>COUNTIF(G!C13:C17,"REB")</f>
        <v>1</v>
      </c>
      <c r="U11" s="48">
        <f t="shared" si="0"/>
        <v>4</v>
      </c>
    </row>
    <row r="12" spans="17:21" ht="15.75" thickBot="1" x14ac:dyDescent="0.3">
      <c r="Q12" s="49"/>
      <c r="R12" s="50">
        <f t="shared" ref="R12:S12" si="1">SUM(R7:R11)</f>
        <v>5</v>
      </c>
      <c r="S12" s="50">
        <f t="shared" si="1"/>
        <v>5</v>
      </c>
      <c r="T12" s="50">
        <f>SUM(T7:T11)</f>
        <v>5</v>
      </c>
      <c r="U12" s="51">
        <f>SUM(U7:U11)</f>
        <v>15</v>
      </c>
    </row>
    <row r="17" spans="17:24" x14ac:dyDescent="0.25">
      <c r="V17" s="17"/>
    </row>
    <row r="19" spans="17:24" ht="15.75" thickBot="1" x14ac:dyDescent="0.3">
      <c r="W19" s="17"/>
    </row>
    <row r="20" spans="17:24" x14ac:dyDescent="0.25">
      <c r="Q20" s="64" t="s">
        <v>13</v>
      </c>
      <c r="R20" s="65"/>
      <c r="S20" s="65"/>
      <c r="T20" s="65"/>
      <c r="U20" s="66"/>
      <c r="V20" s="55"/>
      <c r="W20" s="56"/>
      <c r="X20" s="17"/>
    </row>
    <row r="21" spans="17:24" x14ac:dyDescent="0.25">
      <c r="Q21" s="46"/>
      <c r="R21" s="47" t="s">
        <v>265</v>
      </c>
      <c r="S21" s="47" t="s">
        <v>266</v>
      </c>
      <c r="T21" s="47" t="s">
        <v>267</v>
      </c>
      <c r="U21" s="48" t="s">
        <v>269</v>
      </c>
    </row>
    <row r="22" spans="17:24" x14ac:dyDescent="0.25">
      <c r="Q22" s="46" t="s">
        <v>31</v>
      </c>
      <c r="R22" s="17">
        <f>COUNTIF(D!C3:C12,"SUN")</f>
        <v>3</v>
      </c>
      <c r="S22" s="17">
        <f>COUNTIF(D!C13:C22,"SUN")</f>
        <v>2</v>
      </c>
      <c r="T22" s="17">
        <f>COUNTIF(D!C23:C32,"SUN")</f>
        <v>2</v>
      </c>
      <c r="U22" s="48">
        <f>SUM(R22:T22)</f>
        <v>7</v>
      </c>
    </row>
    <row r="23" spans="17:24" x14ac:dyDescent="0.25">
      <c r="Q23" s="46" t="s">
        <v>35</v>
      </c>
      <c r="R23" s="17">
        <f>COUNTIF(D!C3:C12,"RAM")</f>
        <v>1</v>
      </c>
      <c r="S23" s="17">
        <f>COUNTIF(D!C13:C22,"RAM")</f>
        <v>3</v>
      </c>
      <c r="T23" s="17">
        <f>COUNTIF(D!C23:C32,"RAM")</f>
        <v>1</v>
      </c>
      <c r="U23" s="48">
        <f>SUM(R23:T23)</f>
        <v>5</v>
      </c>
    </row>
    <row r="24" spans="17:24" x14ac:dyDescent="0.25">
      <c r="Q24" s="46" t="s">
        <v>33</v>
      </c>
      <c r="R24" s="17">
        <f>COUNTIF(D!C3:C12,"PAC")</f>
        <v>3</v>
      </c>
      <c r="S24" s="17">
        <f>COUNTIF(D!C13:C22,"PAC")</f>
        <v>0</v>
      </c>
      <c r="T24" s="17">
        <f>COUNTIF(D!C23:C32,"PAC")</f>
        <v>1</v>
      </c>
      <c r="U24" s="48">
        <f>SUM(R24:T24)</f>
        <v>4</v>
      </c>
    </row>
    <row r="25" spans="17:24" x14ac:dyDescent="0.25">
      <c r="Q25" s="46" t="s">
        <v>41</v>
      </c>
      <c r="R25" s="17">
        <f>COUNTIF(D!C3:C12,"BUC")</f>
        <v>1</v>
      </c>
      <c r="S25" s="17">
        <f>COUNTIF(D!C13:C22,"BUC")</f>
        <v>2</v>
      </c>
      <c r="T25" s="17">
        <f>COUNTIF(D!C23:C32,"BUC")</f>
        <v>3</v>
      </c>
      <c r="U25" s="48">
        <f>SUM(R25:T25)</f>
        <v>6</v>
      </c>
    </row>
    <row r="26" spans="17:24" x14ac:dyDescent="0.25">
      <c r="Q26" s="46" t="s">
        <v>37</v>
      </c>
      <c r="R26" s="17">
        <f>COUNTIF(D!C3:C12,"REB")</f>
        <v>2</v>
      </c>
      <c r="S26" s="17">
        <f>COUNTIF(D!C13:C22,"REB")</f>
        <v>2</v>
      </c>
      <c r="T26" s="17">
        <f>COUNTIF(D!C23:C32,"REB")</f>
        <v>1</v>
      </c>
      <c r="U26" s="48">
        <f>SUM(R26:T26)</f>
        <v>5</v>
      </c>
    </row>
    <row r="27" spans="17:24" ht="15.75" thickBot="1" x14ac:dyDescent="0.3">
      <c r="Q27" s="49"/>
      <c r="R27" s="50">
        <f t="shared" ref="R27" si="2">SUM(R22:R26)</f>
        <v>10</v>
      </c>
      <c r="S27" s="50">
        <f t="shared" ref="S27" si="3">SUM(S22:S26)</f>
        <v>9</v>
      </c>
      <c r="T27" s="50">
        <f>SUM(T22:T26)</f>
        <v>8</v>
      </c>
      <c r="U27" s="51">
        <f>SUM(U22:U26)</f>
        <v>27</v>
      </c>
    </row>
    <row r="33" spans="17:22" ht="15.75" thickBot="1" x14ac:dyDescent="0.3"/>
    <row r="34" spans="17:22" x14ac:dyDescent="0.25">
      <c r="Q34" s="64" t="s">
        <v>270</v>
      </c>
      <c r="R34" s="65"/>
      <c r="S34" s="65"/>
      <c r="T34" s="65"/>
      <c r="U34" s="65"/>
      <c r="V34" s="66"/>
    </row>
    <row r="35" spans="17:22" x14ac:dyDescent="0.25">
      <c r="Q35" s="46"/>
      <c r="R35" s="47" t="s">
        <v>353</v>
      </c>
      <c r="S35" s="47" t="s">
        <v>354</v>
      </c>
      <c r="T35" s="47" t="s">
        <v>355</v>
      </c>
      <c r="U35" s="47" t="s">
        <v>429</v>
      </c>
      <c r="V35" s="48" t="s">
        <v>269</v>
      </c>
    </row>
    <row r="36" spans="17:22" x14ac:dyDescent="0.25">
      <c r="Q36" s="46" t="s">
        <v>31</v>
      </c>
      <c r="R36" s="17">
        <f>COUNTIF('C'!C3:C7,"SUN")</f>
        <v>2</v>
      </c>
      <c r="S36" s="17">
        <f>COUNTIF('C'!C8:C12,"SUN")</f>
        <v>1</v>
      </c>
      <c r="T36" s="17">
        <f>COUNTIF('C'!C13:C17,"SUN")</f>
        <v>1</v>
      </c>
      <c r="U36" s="17">
        <f>COUNTIF('C'!C18:C22,"SUN")</f>
        <v>0</v>
      </c>
      <c r="V36" s="48">
        <f>SUM(R36:U36)</f>
        <v>4</v>
      </c>
    </row>
    <row r="37" spans="17:22" x14ac:dyDescent="0.25">
      <c r="Q37" s="46" t="s">
        <v>35</v>
      </c>
      <c r="R37" s="17">
        <f>COUNTIF('C'!C3:C7,"RAM")</f>
        <v>1</v>
      </c>
      <c r="S37" s="17">
        <f>COUNTIF('C'!C8:C12,"RAM")</f>
        <v>2</v>
      </c>
      <c r="T37" s="17">
        <f>COUNTIF('C'!C13:C17,"RAM")</f>
        <v>2</v>
      </c>
      <c r="U37" s="17">
        <f>COUNTIF('C'!C18:C22,"RAM")</f>
        <v>1</v>
      </c>
      <c r="V37" s="48">
        <f t="shared" ref="V37:V40" si="4">SUM(R37:U37)</f>
        <v>6</v>
      </c>
    </row>
    <row r="38" spans="17:22" x14ac:dyDescent="0.25">
      <c r="Q38" s="46" t="s">
        <v>33</v>
      </c>
      <c r="R38" s="17">
        <f>COUNTIF('C'!C3:C7,"PAC")</f>
        <v>1</v>
      </c>
      <c r="S38" s="17">
        <f>COUNTIF('C'!C8:C12,"PAC")</f>
        <v>1</v>
      </c>
      <c r="T38" s="17">
        <f>COUNTIF('C'!C13:C17,"PAC")</f>
        <v>1</v>
      </c>
      <c r="U38" s="17">
        <f>COUNTIF('C'!C18:C22,"PAC")</f>
        <v>0</v>
      </c>
      <c r="V38" s="48">
        <f t="shared" si="4"/>
        <v>3</v>
      </c>
    </row>
    <row r="39" spans="17:22" x14ac:dyDescent="0.25">
      <c r="Q39" s="46" t="s">
        <v>41</v>
      </c>
      <c r="R39" s="17">
        <f>COUNTIF('C'!C3:C7,"BUC")</f>
        <v>0</v>
      </c>
      <c r="S39" s="17">
        <f>COUNTIF('C'!C8:C12,"BUC")</f>
        <v>1</v>
      </c>
      <c r="T39" s="17">
        <f>COUNTIF('C'!C13:C17,"BUC")</f>
        <v>0</v>
      </c>
      <c r="U39" s="17">
        <f>COUNTIF('C'!C18:C22,"BUC")</f>
        <v>1</v>
      </c>
      <c r="V39" s="48">
        <f t="shared" si="4"/>
        <v>2</v>
      </c>
    </row>
    <row r="40" spans="17:22" x14ac:dyDescent="0.25">
      <c r="Q40" s="46" t="s">
        <v>37</v>
      </c>
      <c r="R40" s="17">
        <f>COUNTIF('C'!C3:C7,"REB")</f>
        <v>1</v>
      </c>
      <c r="S40" s="17">
        <f>COUNTIF('C'!C8:C12,"REB")</f>
        <v>0</v>
      </c>
      <c r="T40" s="17">
        <f>COUNTIF('C'!C13:C17,"REB")</f>
        <v>1</v>
      </c>
      <c r="U40" s="17">
        <f>COUNTIF('C'!C18:C22,"REB")</f>
        <v>3</v>
      </c>
      <c r="V40" s="48">
        <f t="shared" si="4"/>
        <v>5</v>
      </c>
    </row>
    <row r="41" spans="17:22" ht="15.75" thickBot="1" x14ac:dyDescent="0.3">
      <c r="Q41" s="49"/>
      <c r="R41" s="50">
        <f t="shared" ref="R41" si="5">SUM(R36:R40)</f>
        <v>5</v>
      </c>
      <c r="S41" s="50">
        <f t="shared" ref="S41" si="6">SUM(S36:S40)</f>
        <v>5</v>
      </c>
      <c r="T41" s="50">
        <f>SUM(T36:T40)</f>
        <v>5</v>
      </c>
      <c r="U41" s="50">
        <f>SUM(U36:U40)</f>
        <v>5</v>
      </c>
      <c r="V41" s="51">
        <f>SUM(V36:V40)</f>
        <v>20</v>
      </c>
    </row>
    <row r="48" spans="17:22" ht="15.75" thickBot="1" x14ac:dyDescent="0.3"/>
    <row r="49" spans="17:22" x14ac:dyDescent="0.25">
      <c r="Q49" s="64" t="s">
        <v>272</v>
      </c>
      <c r="R49" s="65"/>
      <c r="S49" s="65"/>
      <c r="T49" s="65"/>
      <c r="U49" s="65"/>
      <c r="V49" s="66"/>
    </row>
    <row r="50" spans="17:22" x14ac:dyDescent="0.25">
      <c r="Q50" s="46"/>
      <c r="R50" s="47" t="s">
        <v>353</v>
      </c>
      <c r="S50" s="47" t="s">
        <v>354</v>
      </c>
      <c r="T50" s="47" t="s">
        <v>355</v>
      </c>
      <c r="U50" s="47" t="s">
        <v>429</v>
      </c>
      <c r="V50" s="48" t="s">
        <v>269</v>
      </c>
    </row>
    <row r="51" spans="17:22" x14ac:dyDescent="0.25">
      <c r="Q51" s="46" t="s">
        <v>31</v>
      </c>
      <c r="R51" s="17">
        <f>COUNTIF('R'!C3:C7,"SUN")</f>
        <v>0</v>
      </c>
      <c r="S51" s="17">
        <f>COUNTIF('R'!C8:C12,"SUN")</f>
        <v>0</v>
      </c>
      <c r="T51" s="17">
        <f>COUNTIF('R'!C13:C17,"SUN")</f>
        <v>2</v>
      </c>
      <c r="U51" s="17">
        <f>COUNTIF('R'!C18:C22,"SUN")</f>
        <v>1</v>
      </c>
      <c r="V51" s="48">
        <f>SUM(R51:U51)</f>
        <v>3</v>
      </c>
    </row>
    <row r="52" spans="17:22" x14ac:dyDescent="0.25">
      <c r="Q52" s="46" t="s">
        <v>35</v>
      </c>
      <c r="R52" s="17">
        <f>COUNTIF('R'!C3:C7,"RAM")</f>
        <v>2</v>
      </c>
      <c r="S52" s="17">
        <f>COUNTIF('R'!C8:C12,"RAM")</f>
        <v>0</v>
      </c>
      <c r="T52" s="17">
        <f>COUNTIF('R'!C13:C17,"RAM")</f>
        <v>1</v>
      </c>
      <c r="U52" s="17">
        <f>COUNTIF('R'!C18:C22,"RAM")</f>
        <v>1</v>
      </c>
      <c r="V52" s="48">
        <f t="shared" ref="V52:V55" si="7">SUM(R52:U52)</f>
        <v>4</v>
      </c>
    </row>
    <row r="53" spans="17:22" x14ac:dyDescent="0.25">
      <c r="Q53" s="46" t="s">
        <v>33</v>
      </c>
      <c r="R53" s="17">
        <f>COUNTIF('R'!C3:C7,"PAC")</f>
        <v>1</v>
      </c>
      <c r="S53" s="17">
        <f>COUNTIF('R'!C8:C12,"PAC")</f>
        <v>2</v>
      </c>
      <c r="T53" s="17">
        <f>COUNTIF('R'!C13:C17,"PAC")</f>
        <v>1</v>
      </c>
      <c r="U53" s="17">
        <f>COUNTIF('R'!C18:C22,"PAC")</f>
        <v>0</v>
      </c>
      <c r="V53" s="48">
        <f t="shared" si="7"/>
        <v>4</v>
      </c>
    </row>
    <row r="54" spans="17:22" x14ac:dyDescent="0.25">
      <c r="Q54" s="46" t="s">
        <v>41</v>
      </c>
      <c r="R54" s="17">
        <f>COUNTIF('R'!C3:C7,"BUC")</f>
        <v>1</v>
      </c>
      <c r="S54" s="17">
        <f>COUNTIF('R'!C8:C12,"BUC")</f>
        <v>2</v>
      </c>
      <c r="T54" s="17">
        <f>COUNTIF('R'!C13:C17,"BUC")</f>
        <v>0</v>
      </c>
      <c r="U54" s="17">
        <f>COUNTIF('R'!C18:C22,"BUC")</f>
        <v>2</v>
      </c>
      <c r="V54" s="48">
        <f t="shared" si="7"/>
        <v>5</v>
      </c>
    </row>
    <row r="55" spans="17:22" x14ac:dyDescent="0.25">
      <c r="Q55" s="46" t="s">
        <v>37</v>
      </c>
      <c r="R55" s="17">
        <f>COUNTIF('R'!C3:C7,"REB")</f>
        <v>1</v>
      </c>
      <c r="S55" s="17">
        <f>COUNTIF('R'!C8:C12,"REB")</f>
        <v>1</v>
      </c>
      <c r="T55" s="17">
        <f>COUNTIF('R'!C13:C17,"REB")</f>
        <v>1</v>
      </c>
      <c r="U55" s="17">
        <f>COUNTIF('R'!C18:C22,"REB")</f>
        <v>1</v>
      </c>
      <c r="V55" s="48">
        <f t="shared" si="7"/>
        <v>4</v>
      </c>
    </row>
    <row r="56" spans="17:22" ht="15.75" thickBot="1" x14ac:dyDescent="0.3">
      <c r="Q56" s="49"/>
      <c r="R56" s="50">
        <f t="shared" ref="R56" si="8">SUM(R51:R55)</f>
        <v>5</v>
      </c>
      <c r="S56" s="50">
        <f t="shared" ref="S56" si="9">SUM(S51:S55)</f>
        <v>5</v>
      </c>
      <c r="T56" s="50">
        <f>SUM(T51:T55)</f>
        <v>5</v>
      </c>
      <c r="U56" s="50">
        <f>SUM(U51:U55)</f>
        <v>5</v>
      </c>
      <c r="V56" s="51">
        <f>SUM(V51:V55)</f>
        <v>20</v>
      </c>
    </row>
    <row r="63" spans="17:22" ht="15.75" thickBot="1" x14ac:dyDescent="0.3"/>
    <row r="64" spans="17:22" x14ac:dyDescent="0.25">
      <c r="Q64" s="64" t="s">
        <v>271</v>
      </c>
      <c r="R64" s="65"/>
      <c r="S64" s="65"/>
      <c r="T64" s="65"/>
      <c r="U64" s="65"/>
      <c r="V64" s="66"/>
    </row>
    <row r="65" spans="17:22" x14ac:dyDescent="0.25">
      <c r="Q65" s="46"/>
      <c r="R65" s="47" t="s">
        <v>353</v>
      </c>
      <c r="S65" s="47" t="s">
        <v>354</v>
      </c>
      <c r="T65" s="47" t="s">
        <v>355</v>
      </c>
      <c r="U65" s="47" t="s">
        <v>429</v>
      </c>
      <c r="V65" s="48" t="s">
        <v>269</v>
      </c>
    </row>
    <row r="66" spans="17:22" x14ac:dyDescent="0.25">
      <c r="Q66" s="46" t="s">
        <v>31</v>
      </c>
      <c r="R66" s="17">
        <f>COUNTIF(L!C3:C7,"SUN")</f>
        <v>2</v>
      </c>
      <c r="S66" s="17">
        <f>COUNTIF(L!C8:C12,"SUN")</f>
        <v>1</v>
      </c>
      <c r="T66" s="17">
        <f>COUNTIF(L!C13:C17,"SUN")</f>
        <v>1</v>
      </c>
      <c r="U66" s="17">
        <f>COUNTIF(L!C18:C22,"SUN")</f>
        <v>1</v>
      </c>
      <c r="V66" s="48">
        <f>SUM(R66:U66)</f>
        <v>5</v>
      </c>
    </row>
    <row r="67" spans="17:22" x14ac:dyDescent="0.25">
      <c r="Q67" s="46" t="s">
        <v>35</v>
      </c>
      <c r="R67" s="17">
        <f>COUNTIF(L!C3:C7,"RAM")</f>
        <v>1</v>
      </c>
      <c r="S67" s="17">
        <f>COUNTIF(L!C8:C12,"RAM")</f>
        <v>1</v>
      </c>
      <c r="T67" s="17">
        <f>COUNTIF(L!C13:C17,"RAM")</f>
        <v>1</v>
      </c>
      <c r="U67" s="17">
        <f>COUNTIF(L!C18:C22,"RAM")</f>
        <v>1</v>
      </c>
      <c r="V67" s="48">
        <f t="shared" ref="V67:V70" si="10">SUM(R67:U67)</f>
        <v>4</v>
      </c>
    </row>
    <row r="68" spans="17:22" x14ac:dyDescent="0.25">
      <c r="Q68" s="46" t="s">
        <v>33</v>
      </c>
      <c r="R68" s="17">
        <f>COUNTIF(L!C3:C7,"PAC")</f>
        <v>2</v>
      </c>
      <c r="S68" s="17">
        <f>COUNTIF(L!C8:C12,"PAC")</f>
        <v>1</v>
      </c>
      <c r="T68" s="17">
        <f>COUNTIF(L!C13:C17,"PAC")</f>
        <v>0</v>
      </c>
      <c r="U68" s="17">
        <f>COUNTIF(L!C18:C22,"PAC")</f>
        <v>1</v>
      </c>
      <c r="V68" s="48">
        <f t="shared" si="10"/>
        <v>4</v>
      </c>
    </row>
    <row r="69" spans="17:22" x14ac:dyDescent="0.25">
      <c r="Q69" s="46" t="s">
        <v>41</v>
      </c>
      <c r="R69" s="17">
        <f>COUNTIF(L!C3:C7,"BUC")</f>
        <v>0</v>
      </c>
      <c r="S69" s="17">
        <f>COUNTIF(L!C8:C12,"BUC")</f>
        <v>1</v>
      </c>
      <c r="T69" s="17">
        <f>COUNTIF(L!C13:C17,"BUC")</f>
        <v>3</v>
      </c>
      <c r="U69" s="17">
        <f>COUNTIF(L!C18:C22,"BUC")</f>
        <v>0</v>
      </c>
      <c r="V69" s="48">
        <f t="shared" si="10"/>
        <v>4</v>
      </c>
    </row>
    <row r="70" spans="17:22" x14ac:dyDescent="0.25">
      <c r="Q70" s="46" t="s">
        <v>37</v>
      </c>
      <c r="R70" s="17">
        <f>COUNTIF(L!C3:C7,"REB")</f>
        <v>0</v>
      </c>
      <c r="S70" s="17">
        <f>COUNTIF(L!C8:C12,"REB")</f>
        <v>1</v>
      </c>
      <c r="T70" s="17">
        <f>COUNTIF(L!C13:C17,"REB")</f>
        <v>0</v>
      </c>
      <c r="U70" s="17">
        <f>COUNTIF(L!C18:C22,"REB")</f>
        <v>2</v>
      </c>
      <c r="V70" s="48">
        <f t="shared" si="10"/>
        <v>3</v>
      </c>
    </row>
    <row r="71" spans="17:22" ht="15.75" thickBot="1" x14ac:dyDescent="0.3">
      <c r="Q71" s="49"/>
      <c r="R71" s="50">
        <f t="shared" ref="R71" si="11">SUM(R66:R70)</f>
        <v>5</v>
      </c>
      <c r="S71" s="50">
        <f t="shared" ref="S71" si="12">SUM(S66:S70)</f>
        <v>5</v>
      </c>
      <c r="T71" s="50">
        <f>SUM(T66:T70)</f>
        <v>5</v>
      </c>
      <c r="U71" s="50">
        <f>SUM(U66:U70)</f>
        <v>5</v>
      </c>
      <c r="V71" s="51">
        <f>SUM(V66:V70)</f>
        <v>20</v>
      </c>
    </row>
  </sheetData>
  <mergeCells count="5">
    <mergeCell ref="Q5:U5"/>
    <mergeCell ref="Q20:U20"/>
    <mergeCell ref="Q34:V34"/>
    <mergeCell ref="Q49:V49"/>
    <mergeCell ref="Q64:V64"/>
  </mergeCells>
  <pageMargins left="0.7" right="0.7" top="0.75" bottom="0.75" header="0.3" footer="0.3"/>
  <pageSetup scale="6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23</vt:i4>
      </vt:variant>
    </vt:vector>
  </HeadingPairs>
  <TitlesOfParts>
    <vt:vector size="32" baseType="lpstr">
      <vt:lpstr>Valeurs</vt:lpstr>
      <vt:lpstr>STATS</vt:lpstr>
      <vt:lpstr>G</vt:lpstr>
      <vt:lpstr>D</vt:lpstr>
      <vt:lpstr>C</vt:lpstr>
      <vt:lpstr>R</vt:lpstr>
      <vt:lpstr>L</vt:lpstr>
      <vt:lpstr>Impression</vt:lpstr>
      <vt:lpstr>Graphs</vt:lpstr>
      <vt:lpstr>BkS_D</vt:lpstr>
      <vt:lpstr>BkS_F</vt:lpstr>
      <vt:lpstr>DEF_C</vt:lpstr>
      <vt:lpstr>DEF_D</vt:lpstr>
      <vt:lpstr>DEF_L</vt:lpstr>
      <vt:lpstr>DEF_R</vt:lpstr>
      <vt:lpstr>HIT_D</vt:lpstr>
      <vt:lpstr>HIT_F</vt:lpstr>
      <vt:lpstr>OFF_C</vt:lpstr>
      <vt:lpstr>OFF_D</vt:lpstr>
      <vt:lpstr>OFF_L</vt:lpstr>
      <vt:lpstr>OFF_R</vt:lpstr>
      <vt:lpstr>Graphs!Print_Area</vt:lpstr>
      <vt:lpstr>Impression!Print_Area</vt:lpstr>
      <vt:lpstr>PUN_C</vt:lpstr>
      <vt:lpstr>PUN_D</vt:lpstr>
      <vt:lpstr>PUN_L</vt:lpstr>
      <vt:lpstr>PUN_R</vt:lpstr>
      <vt:lpstr>SH_D</vt:lpstr>
      <vt:lpstr>SH_F</vt:lpstr>
      <vt:lpstr>TkA_D</vt:lpstr>
      <vt:lpstr>TkA_F</vt:lpstr>
      <vt:lpstr>ZONE_DB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2010-12-08T13:56:38Z</cp:lastPrinted>
  <dcterms:created xsi:type="dcterms:W3CDTF">2006-09-16T00:00:00Z</dcterms:created>
  <dcterms:modified xsi:type="dcterms:W3CDTF">2019-04-07T16:23:55Z</dcterms:modified>
</cp:coreProperties>
</file>