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</sheets>
  <definedNames>
    <definedName name="_xlnm._FilterDatabase" localSheetId="4" hidden="1">'C'!$B$2:$AC$77</definedName>
    <definedName name="_xlnm._FilterDatabase" localSheetId="3" hidden="1">D!$B$2:$AC$92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'R'!$B$2:$AC$71</definedName>
    <definedName name="_xlnm._FilterDatabase" localSheetId="1" hidden="1">STATS!$A$1:$T$984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7">Impression!$A$1:$K$60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J86" i="8" l="1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/>
  <c r="J133" i="8"/>
  <c r="K133" i="8"/>
  <c r="J134" i="8"/>
  <c r="K134" i="8"/>
  <c r="J135" i="8"/>
  <c r="K135" i="8"/>
  <c r="J136" i="8"/>
  <c r="K136" i="8"/>
  <c r="J137" i="8"/>
  <c r="K137" i="8"/>
  <c r="J138" i="8"/>
  <c r="K138" i="8"/>
  <c r="J139" i="8"/>
  <c r="K139" i="8"/>
  <c r="J140" i="8"/>
  <c r="K140" i="8"/>
  <c r="J141" i="8"/>
  <c r="K141" i="8"/>
  <c r="J142" i="8"/>
  <c r="K142" i="8"/>
  <c r="J143" i="8"/>
  <c r="K143" i="8"/>
  <c r="J144" i="8"/>
  <c r="K144" i="8"/>
  <c r="J145" i="8"/>
  <c r="K145" i="8"/>
  <c r="J146" i="8"/>
  <c r="K146" i="8"/>
  <c r="J147" i="8"/>
  <c r="K147" i="8"/>
  <c r="J148" i="8"/>
  <c r="K148" i="8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/>
  <c r="J157" i="8"/>
  <c r="K157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/>
  <c r="J165" i="8"/>
  <c r="K165" i="8"/>
  <c r="J166" i="8"/>
  <c r="K166" i="8"/>
  <c r="J167" i="8"/>
  <c r="K167" i="8"/>
  <c r="J168" i="8"/>
  <c r="K168" i="8"/>
  <c r="J169" i="8"/>
  <c r="K169" i="8"/>
  <c r="J170" i="8"/>
  <c r="K170" i="8"/>
  <c r="J171" i="8"/>
  <c r="K171" i="8"/>
  <c r="J172" i="8"/>
  <c r="K172" i="8"/>
  <c r="J173" i="8"/>
  <c r="K173" i="8"/>
  <c r="J174" i="8"/>
  <c r="K174" i="8"/>
  <c r="J175" i="8"/>
  <c r="K175" i="8"/>
  <c r="J176" i="8"/>
  <c r="K176" i="8"/>
  <c r="J177" i="8"/>
  <c r="K177" i="8"/>
  <c r="J178" i="8"/>
  <c r="K178" i="8"/>
  <c r="J179" i="8"/>
  <c r="K179" i="8"/>
  <c r="J180" i="8"/>
  <c r="K180" i="8"/>
  <c r="J181" i="8"/>
  <c r="K181" i="8"/>
  <c r="J182" i="8"/>
  <c r="K182" i="8"/>
  <c r="J183" i="8"/>
  <c r="K183" i="8"/>
  <c r="J184" i="8"/>
  <c r="K184" i="8"/>
  <c r="J185" i="8"/>
  <c r="K185" i="8"/>
  <c r="J186" i="8"/>
  <c r="K186" i="8"/>
  <c r="J187" i="8"/>
  <c r="K187" i="8"/>
  <c r="J188" i="8"/>
  <c r="K188" i="8"/>
  <c r="J189" i="8"/>
  <c r="K189" i="8"/>
  <c r="J190" i="8"/>
  <c r="K190" i="8"/>
  <c r="J191" i="8"/>
  <c r="K191" i="8"/>
  <c r="J192" i="8"/>
  <c r="K192" i="8"/>
  <c r="J193" i="8"/>
  <c r="K193" i="8"/>
  <c r="J194" i="8"/>
  <c r="K194" i="8"/>
  <c r="J195" i="8"/>
  <c r="K195" i="8"/>
  <c r="J196" i="8"/>
  <c r="K196" i="8"/>
  <c r="J197" i="8"/>
  <c r="K197" i="8"/>
  <c r="J198" i="8"/>
  <c r="K198" i="8"/>
  <c r="J199" i="8"/>
  <c r="K199" i="8"/>
  <c r="J200" i="8"/>
  <c r="K200" i="8"/>
  <c r="J201" i="8"/>
  <c r="K201" i="8"/>
  <c r="J202" i="8"/>
  <c r="K202" i="8"/>
  <c r="J203" i="8"/>
  <c r="K203" i="8"/>
  <c r="J204" i="8"/>
  <c r="K204" i="8"/>
  <c r="J205" i="8"/>
  <c r="K205" i="8"/>
  <c r="J206" i="8"/>
  <c r="K206" i="8"/>
  <c r="J207" i="8"/>
  <c r="K207" i="8"/>
  <c r="J208" i="8"/>
  <c r="K208" i="8"/>
  <c r="J209" i="8"/>
  <c r="K209" i="8"/>
  <c r="J210" i="8"/>
  <c r="K210" i="8"/>
  <c r="J211" i="8"/>
  <c r="K211" i="8"/>
  <c r="J212" i="8"/>
  <c r="K212" i="8"/>
  <c r="J213" i="8"/>
  <c r="K213" i="8"/>
  <c r="J214" i="8"/>
  <c r="K214" i="8"/>
  <c r="J215" i="8"/>
  <c r="K215" i="8"/>
  <c r="J216" i="8"/>
  <c r="K216" i="8"/>
  <c r="J217" i="8"/>
  <c r="K217" i="8"/>
  <c r="J218" i="8"/>
  <c r="K218" i="8"/>
  <c r="J219" i="8"/>
  <c r="K219" i="8"/>
  <c r="J220" i="8"/>
  <c r="K220" i="8"/>
  <c r="J221" i="8"/>
  <c r="K221" i="8"/>
  <c r="J222" i="8"/>
  <c r="K222" i="8"/>
  <c r="J223" i="8"/>
  <c r="K223" i="8"/>
  <c r="J224" i="8"/>
  <c r="K224" i="8"/>
  <c r="J225" i="8"/>
  <c r="K225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N95" i="5"/>
  <c r="O95" i="5"/>
  <c r="P95" i="5"/>
  <c r="Q95" i="5"/>
  <c r="R95" i="5"/>
  <c r="S95" i="5"/>
  <c r="N10" i="5"/>
  <c r="O10" i="5"/>
  <c r="P10" i="5"/>
  <c r="Q10" i="5"/>
  <c r="R10" i="5"/>
  <c r="S10" i="5"/>
  <c r="N127" i="5"/>
  <c r="O127" i="5"/>
  <c r="P127" i="5"/>
  <c r="Q127" i="5"/>
  <c r="R127" i="5"/>
  <c r="S127" i="5"/>
  <c r="N104" i="5"/>
  <c r="O104" i="5"/>
  <c r="P104" i="5"/>
  <c r="Q104" i="5"/>
  <c r="R104" i="5"/>
  <c r="S104" i="5"/>
  <c r="N90" i="5"/>
  <c r="O90" i="5"/>
  <c r="P90" i="5"/>
  <c r="Q90" i="5"/>
  <c r="R90" i="5"/>
  <c r="S90" i="5"/>
  <c r="N50" i="5"/>
  <c r="O50" i="5"/>
  <c r="P50" i="5"/>
  <c r="Q50" i="5"/>
  <c r="R50" i="5"/>
  <c r="S50" i="5"/>
  <c r="N128" i="5"/>
  <c r="O128" i="5"/>
  <c r="P128" i="5"/>
  <c r="Q128" i="5"/>
  <c r="R128" i="5"/>
  <c r="S128" i="5"/>
  <c r="N120" i="5"/>
  <c r="O120" i="5"/>
  <c r="P120" i="5"/>
  <c r="Q120" i="5"/>
  <c r="R120" i="5"/>
  <c r="S120" i="5"/>
  <c r="N84" i="5"/>
  <c r="O84" i="5"/>
  <c r="P84" i="5"/>
  <c r="Q84" i="5"/>
  <c r="R84" i="5"/>
  <c r="S84" i="5"/>
  <c r="N29" i="5"/>
  <c r="O29" i="5"/>
  <c r="P29" i="5"/>
  <c r="Q29" i="5"/>
  <c r="R29" i="5"/>
  <c r="S29" i="5"/>
  <c r="N99" i="5"/>
  <c r="O99" i="5"/>
  <c r="P99" i="5"/>
  <c r="Q99" i="5"/>
  <c r="R99" i="5"/>
  <c r="S99" i="5"/>
  <c r="N66" i="5"/>
  <c r="O66" i="5"/>
  <c r="P66" i="5"/>
  <c r="Q66" i="5"/>
  <c r="R66" i="5"/>
  <c r="S66" i="5"/>
  <c r="N59" i="5"/>
  <c r="O59" i="5"/>
  <c r="P59" i="5"/>
  <c r="Q59" i="5"/>
  <c r="R59" i="5"/>
  <c r="S59" i="5"/>
  <c r="N91" i="5"/>
  <c r="O91" i="5"/>
  <c r="P91" i="5"/>
  <c r="Q91" i="5"/>
  <c r="R91" i="5"/>
  <c r="S91" i="5"/>
  <c r="N46" i="5"/>
  <c r="O46" i="5"/>
  <c r="P46" i="5"/>
  <c r="Q46" i="5"/>
  <c r="R46" i="5"/>
  <c r="S46" i="5"/>
  <c r="N118" i="5"/>
  <c r="O118" i="5"/>
  <c r="P118" i="5"/>
  <c r="Q118" i="5"/>
  <c r="R118" i="5"/>
  <c r="S118" i="5"/>
  <c r="N83" i="5"/>
  <c r="O83" i="5"/>
  <c r="P83" i="5"/>
  <c r="Q83" i="5"/>
  <c r="R83" i="5"/>
  <c r="S83" i="5"/>
  <c r="N73" i="5"/>
  <c r="O73" i="5"/>
  <c r="P73" i="5"/>
  <c r="Q73" i="5"/>
  <c r="R73" i="5"/>
  <c r="S73" i="5"/>
  <c r="N53" i="5"/>
  <c r="O53" i="5"/>
  <c r="P53" i="5"/>
  <c r="Q53" i="5"/>
  <c r="R53" i="5"/>
  <c r="S53" i="5"/>
  <c r="N33" i="5"/>
  <c r="O33" i="5"/>
  <c r="P33" i="5"/>
  <c r="Q33" i="5"/>
  <c r="R33" i="5"/>
  <c r="S33" i="5"/>
  <c r="N70" i="5"/>
  <c r="O70" i="5"/>
  <c r="P70" i="5"/>
  <c r="Q70" i="5"/>
  <c r="R70" i="5"/>
  <c r="S70" i="5"/>
  <c r="N115" i="5"/>
  <c r="O115" i="5"/>
  <c r="P115" i="5"/>
  <c r="Q115" i="5"/>
  <c r="R115" i="5"/>
  <c r="S115" i="5"/>
  <c r="N82" i="5"/>
  <c r="O82" i="5"/>
  <c r="P82" i="5"/>
  <c r="Q82" i="5"/>
  <c r="R82" i="5"/>
  <c r="S82" i="5"/>
  <c r="N15" i="5"/>
  <c r="O15" i="5"/>
  <c r="P15" i="5"/>
  <c r="Q15" i="5"/>
  <c r="R15" i="5"/>
  <c r="S15" i="5"/>
  <c r="N9" i="5"/>
  <c r="O9" i="5"/>
  <c r="P9" i="5"/>
  <c r="Q9" i="5"/>
  <c r="R9" i="5"/>
  <c r="S9" i="5"/>
  <c r="N12" i="5"/>
  <c r="O12" i="5"/>
  <c r="P12" i="5"/>
  <c r="Q12" i="5"/>
  <c r="R12" i="5"/>
  <c r="S12" i="5"/>
  <c r="N111" i="5"/>
  <c r="O111" i="5"/>
  <c r="P111" i="5"/>
  <c r="Q111" i="5"/>
  <c r="R111" i="5"/>
  <c r="S111" i="5"/>
  <c r="N121" i="5"/>
  <c r="O121" i="5"/>
  <c r="P121" i="5"/>
  <c r="Q121" i="5"/>
  <c r="R121" i="5"/>
  <c r="S121" i="5"/>
  <c r="N7" i="5"/>
  <c r="O7" i="5"/>
  <c r="P7" i="5"/>
  <c r="Q7" i="5"/>
  <c r="R7" i="5"/>
  <c r="S7" i="5"/>
  <c r="N42" i="5"/>
  <c r="O42" i="5"/>
  <c r="P42" i="5"/>
  <c r="Q42" i="5"/>
  <c r="R42" i="5"/>
  <c r="S42" i="5"/>
  <c r="N102" i="5"/>
  <c r="O102" i="5"/>
  <c r="P102" i="5"/>
  <c r="Q102" i="5"/>
  <c r="R102" i="5"/>
  <c r="S102" i="5"/>
  <c r="N3" i="5"/>
  <c r="O3" i="5"/>
  <c r="P3" i="5"/>
  <c r="Q3" i="5"/>
  <c r="R3" i="5"/>
  <c r="S3" i="5"/>
  <c r="N52" i="5"/>
  <c r="O52" i="5"/>
  <c r="P52" i="5"/>
  <c r="Q52" i="5"/>
  <c r="R52" i="5"/>
  <c r="S52" i="5"/>
  <c r="N32" i="5"/>
  <c r="O32" i="5"/>
  <c r="P32" i="5"/>
  <c r="Q32" i="5"/>
  <c r="R32" i="5"/>
  <c r="S32" i="5"/>
  <c r="N36" i="5"/>
  <c r="O36" i="5"/>
  <c r="P36" i="5"/>
  <c r="Q36" i="5"/>
  <c r="R36" i="5"/>
  <c r="S36" i="5"/>
  <c r="N109" i="5"/>
  <c r="O109" i="5"/>
  <c r="P109" i="5"/>
  <c r="Q109" i="5"/>
  <c r="R109" i="5"/>
  <c r="S109" i="5"/>
  <c r="N97" i="5"/>
  <c r="O97" i="5"/>
  <c r="P97" i="5"/>
  <c r="Q97" i="5"/>
  <c r="R97" i="5"/>
  <c r="S97" i="5"/>
  <c r="N107" i="5"/>
  <c r="O107" i="5"/>
  <c r="P107" i="5"/>
  <c r="Q107" i="5"/>
  <c r="R107" i="5"/>
  <c r="S107" i="5"/>
  <c r="N105" i="5"/>
  <c r="O105" i="5"/>
  <c r="P105" i="5"/>
  <c r="Q105" i="5"/>
  <c r="R105" i="5"/>
  <c r="S105" i="5"/>
  <c r="N58" i="5"/>
  <c r="O58" i="5"/>
  <c r="P58" i="5"/>
  <c r="Q58" i="5"/>
  <c r="R58" i="5"/>
  <c r="S58" i="5"/>
  <c r="N18" i="5"/>
  <c r="O18" i="5"/>
  <c r="P18" i="5"/>
  <c r="Q18" i="5"/>
  <c r="R18" i="5"/>
  <c r="S18" i="5"/>
  <c r="N57" i="5"/>
  <c r="O57" i="5"/>
  <c r="P57" i="5"/>
  <c r="Q57" i="5"/>
  <c r="R57" i="5"/>
  <c r="S57" i="5"/>
  <c r="N72" i="5"/>
  <c r="O72" i="5"/>
  <c r="P72" i="5"/>
  <c r="Q72" i="5"/>
  <c r="R72" i="5"/>
  <c r="S72" i="5"/>
  <c r="N31" i="5"/>
  <c r="O31" i="5"/>
  <c r="P31" i="5"/>
  <c r="Q31" i="5"/>
  <c r="R31" i="5"/>
  <c r="S31" i="5"/>
  <c r="N34" i="5"/>
  <c r="O34" i="5"/>
  <c r="P34" i="5"/>
  <c r="Q34" i="5"/>
  <c r="R34" i="5"/>
  <c r="S34" i="5"/>
  <c r="N63" i="5"/>
  <c r="O63" i="5"/>
  <c r="P63" i="5"/>
  <c r="Q63" i="5"/>
  <c r="R63" i="5"/>
  <c r="S63" i="5"/>
  <c r="N114" i="5"/>
  <c r="O114" i="5"/>
  <c r="P114" i="5"/>
  <c r="Q114" i="5"/>
  <c r="R114" i="5"/>
  <c r="S114" i="5"/>
  <c r="N125" i="5"/>
  <c r="O125" i="5"/>
  <c r="P125" i="5"/>
  <c r="Q125" i="5"/>
  <c r="R125" i="5"/>
  <c r="S125" i="5"/>
  <c r="N56" i="5"/>
  <c r="O56" i="5"/>
  <c r="P56" i="5"/>
  <c r="Q56" i="5"/>
  <c r="R56" i="5"/>
  <c r="S56" i="5"/>
  <c r="N47" i="5"/>
  <c r="O47" i="5"/>
  <c r="P47" i="5"/>
  <c r="Q47" i="5"/>
  <c r="R47" i="5"/>
  <c r="S47" i="5"/>
  <c r="N24" i="5"/>
  <c r="O24" i="5"/>
  <c r="P24" i="5"/>
  <c r="Q24" i="5"/>
  <c r="R24" i="5"/>
  <c r="S24" i="5"/>
  <c r="N87" i="5"/>
  <c r="O87" i="5"/>
  <c r="P87" i="5"/>
  <c r="Q87" i="5"/>
  <c r="R87" i="5"/>
  <c r="S87" i="5"/>
  <c r="N79" i="5"/>
  <c r="O79" i="5"/>
  <c r="P79" i="5"/>
  <c r="Q79" i="5"/>
  <c r="R79" i="5"/>
  <c r="S79" i="5"/>
  <c r="N16" i="5"/>
  <c r="O16" i="5"/>
  <c r="P16" i="5"/>
  <c r="Q16" i="5"/>
  <c r="R16" i="5"/>
  <c r="S16" i="5"/>
  <c r="N23" i="5"/>
  <c r="O23" i="5"/>
  <c r="P23" i="5"/>
  <c r="Q23" i="5"/>
  <c r="R23" i="5"/>
  <c r="S23" i="5"/>
  <c r="N20" i="5"/>
  <c r="O20" i="5"/>
  <c r="P20" i="5"/>
  <c r="Q20" i="5"/>
  <c r="R20" i="5"/>
  <c r="S20" i="5"/>
  <c r="N96" i="5"/>
  <c r="O96" i="5"/>
  <c r="P96" i="5"/>
  <c r="Q96" i="5"/>
  <c r="R96" i="5"/>
  <c r="S96" i="5"/>
  <c r="N69" i="5"/>
  <c r="O69" i="5"/>
  <c r="P69" i="5"/>
  <c r="Q69" i="5"/>
  <c r="R69" i="5"/>
  <c r="S69" i="5"/>
  <c r="N40" i="6"/>
  <c r="O40" i="6"/>
  <c r="P40" i="6"/>
  <c r="Q40" i="6"/>
  <c r="R40" i="6"/>
  <c r="S40" i="6"/>
  <c r="N124" i="6"/>
  <c r="O124" i="6"/>
  <c r="P124" i="6"/>
  <c r="Q124" i="6"/>
  <c r="R124" i="6"/>
  <c r="S124" i="6"/>
  <c r="N100" i="6"/>
  <c r="O100" i="6"/>
  <c r="P100" i="6"/>
  <c r="Q100" i="6"/>
  <c r="R100" i="6"/>
  <c r="S100" i="6"/>
  <c r="N103" i="6"/>
  <c r="O103" i="6"/>
  <c r="P103" i="6"/>
  <c r="Q103" i="6"/>
  <c r="R103" i="6"/>
  <c r="S103" i="6"/>
  <c r="N72" i="6"/>
  <c r="O72" i="6"/>
  <c r="P72" i="6"/>
  <c r="Q72" i="6"/>
  <c r="R72" i="6"/>
  <c r="S72" i="6"/>
  <c r="N29" i="6"/>
  <c r="O29" i="6"/>
  <c r="P29" i="6"/>
  <c r="Q29" i="6"/>
  <c r="R29" i="6"/>
  <c r="S29" i="6"/>
  <c r="N96" i="6"/>
  <c r="O96" i="6"/>
  <c r="P96" i="6"/>
  <c r="Q96" i="6"/>
  <c r="R96" i="6"/>
  <c r="S96" i="6"/>
  <c r="N28" i="6"/>
  <c r="O28" i="6"/>
  <c r="P28" i="6"/>
  <c r="Q28" i="6"/>
  <c r="R28" i="6"/>
  <c r="S28" i="6"/>
  <c r="N38" i="6"/>
  <c r="O38" i="6"/>
  <c r="P38" i="6"/>
  <c r="Q38" i="6"/>
  <c r="R38" i="6"/>
  <c r="S38" i="6"/>
  <c r="N71" i="6"/>
  <c r="O71" i="6"/>
  <c r="P71" i="6"/>
  <c r="Q71" i="6"/>
  <c r="R71" i="6"/>
  <c r="S71" i="6"/>
  <c r="N61" i="6"/>
  <c r="O61" i="6"/>
  <c r="P61" i="6"/>
  <c r="Q61" i="6"/>
  <c r="R61" i="6"/>
  <c r="S61" i="6"/>
  <c r="N41" i="6"/>
  <c r="O41" i="6"/>
  <c r="P41" i="6"/>
  <c r="Q41" i="6"/>
  <c r="R41" i="6"/>
  <c r="S41" i="6"/>
  <c r="N140" i="6"/>
  <c r="O140" i="6"/>
  <c r="P140" i="6"/>
  <c r="Q140" i="6"/>
  <c r="R140" i="6"/>
  <c r="S140" i="6"/>
  <c r="N81" i="6"/>
  <c r="O81" i="6"/>
  <c r="P81" i="6"/>
  <c r="Q81" i="6"/>
  <c r="R81" i="6"/>
  <c r="S81" i="6"/>
  <c r="N95" i="6"/>
  <c r="O95" i="6"/>
  <c r="P95" i="6"/>
  <c r="Q95" i="6"/>
  <c r="R95" i="6"/>
  <c r="S95" i="6"/>
  <c r="N111" i="6"/>
  <c r="O111" i="6"/>
  <c r="P111" i="6"/>
  <c r="Q111" i="6"/>
  <c r="R111" i="6"/>
  <c r="S111" i="6"/>
  <c r="N142" i="6"/>
  <c r="O142" i="6"/>
  <c r="P142" i="6"/>
  <c r="Q142" i="6"/>
  <c r="R142" i="6"/>
  <c r="S142" i="6"/>
  <c r="N113" i="6"/>
  <c r="O113" i="6"/>
  <c r="P113" i="6"/>
  <c r="Q113" i="6"/>
  <c r="R113" i="6"/>
  <c r="S113" i="6"/>
  <c r="N93" i="6"/>
  <c r="O93" i="6"/>
  <c r="P93" i="6"/>
  <c r="Q93" i="6"/>
  <c r="R93" i="6"/>
  <c r="S93" i="6"/>
  <c r="N125" i="6"/>
  <c r="O125" i="6"/>
  <c r="P125" i="6"/>
  <c r="Q125" i="6"/>
  <c r="R125" i="6"/>
  <c r="S125" i="6"/>
  <c r="N123" i="6"/>
  <c r="O123" i="6"/>
  <c r="P123" i="6"/>
  <c r="Q123" i="6"/>
  <c r="R123" i="6"/>
  <c r="S123" i="6"/>
  <c r="N114" i="6"/>
  <c r="O114" i="6"/>
  <c r="P114" i="6"/>
  <c r="Q114" i="6"/>
  <c r="R114" i="6"/>
  <c r="S114" i="6"/>
  <c r="N23" i="6"/>
  <c r="O23" i="6"/>
  <c r="P23" i="6"/>
  <c r="Q23" i="6"/>
  <c r="R23" i="6"/>
  <c r="S23" i="6"/>
  <c r="N66" i="6"/>
  <c r="O66" i="6"/>
  <c r="P66" i="6"/>
  <c r="Q66" i="6"/>
  <c r="R66" i="6"/>
  <c r="S66" i="6"/>
  <c r="N16" i="6"/>
  <c r="O16" i="6"/>
  <c r="P16" i="6"/>
  <c r="Q16" i="6"/>
  <c r="R16" i="6"/>
  <c r="S16" i="6"/>
  <c r="N45" i="6"/>
  <c r="O45" i="6"/>
  <c r="P45" i="6"/>
  <c r="Q45" i="6"/>
  <c r="R45" i="6"/>
  <c r="S45" i="6"/>
  <c r="N101" i="6"/>
  <c r="O101" i="6"/>
  <c r="P101" i="6"/>
  <c r="Q101" i="6"/>
  <c r="R101" i="6"/>
  <c r="S101" i="6"/>
  <c r="N11" i="6"/>
  <c r="O11" i="6"/>
  <c r="P11" i="6"/>
  <c r="Q11" i="6"/>
  <c r="R11" i="6"/>
  <c r="S11" i="6"/>
  <c r="N82" i="6"/>
  <c r="O82" i="6"/>
  <c r="P82" i="6"/>
  <c r="Q82" i="6"/>
  <c r="R82" i="6"/>
  <c r="S82" i="6"/>
  <c r="N85" i="6"/>
  <c r="O85" i="6"/>
  <c r="P85" i="6"/>
  <c r="Q85" i="6"/>
  <c r="R85" i="6"/>
  <c r="S85" i="6"/>
  <c r="N128" i="6"/>
  <c r="O128" i="6"/>
  <c r="P128" i="6"/>
  <c r="Q128" i="6"/>
  <c r="R128" i="6"/>
  <c r="S128" i="6"/>
  <c r="N137" i="6"/>
  <c r="O137" i="6"/>
  <c r="P137" i="6"/>
  <c r="Q137" i="6"/>
  <c r="R137" i="6"/>
  <c r="S137" i="6"/>
  <c r="N17" i="6"/>
  <c r="O17" i="6"/>
  <c r="P17" i="6"/>
  <c r="Q17" i="6"/>
  <c r="R17" i="6"/>
  <c r="S17" i="6"/>
  <c r="N49" i="6"/>
  <c r="O49" i="6"/>
  <c r="P49" i="6"/>
  <c r="Q49" i="6"/>
  <c r="R49" i="6"/>
  <c r="S49" i="6"/>
  <c r="N98" i="6"/>
  <c r="O98" i="6"/>
  <c r="P98" i="6"/>
  <c r="Q98" i="6"/>
  <c r="R98" i="6"/>
  <c r="S98" i="6"/>
  <c r="N58" i="6"/>
  <c r="O58" i="6"/>
  <c r="P58" i="6"/>
  <c r="Q58" i="6"/>
  <c r="R58" i="6"/>
  <c r="S58" i="6"/>
  <c r="N6" i="6"/>
  <c r="O6" i="6"/>
  <c r="P6" i="6"/>
  <c r="Q6" i="6"/>
  <c r="R6" i="6"/>
  <c r="S6" i="6"/>
  <c r="N79" i="6"/>
  <c r="O79" i="6"/>
  <c r="P79" i="6"/>
  <c r="Q79" i="6"/>
  <c r="R79" i="6"/>
  <c r="S79" i="6"/>
  <c r="N84" i="6"/>
  <c r="O84" i="6"/>
  <c r="P84" i="6"/>
  <c r="Q84" i="6"/>
  <c r="R84" i="6"/>
  <c r="S84" i="6"/>
  <c r="N50" i="6"/>
  <c r="O50" i="6"/>
  <c r="P50" i="6"/>
  <c r="Q50" i="6"/>
  <c r="R50" i="6"/>
  <c r="S50" i="6"/>
  <c r="N54" i="6"/>
  <c r="O54" i="6"/>
  <c r="P54" i="6"/>
  <c r="Q54" i="6"/>
  <c r="R54" i="6"/>
  <c r="S54" i="6"/>
  <c r="N97" i="6"/>
  <c r="O97" i="6"/>
  <c r="P97" i="6"/>
  <c r="Q97" i="6"/>
  <c r="R97" i="6"/>
  <c r="S97" i="6"/>
  <c r="N5" i="6"/>
  <c r="O5" i="6"/>
  <c r="P5" i="6"/>
  <c r="Q5" i="6"/>
  <c r="R5" i="6"/>
  <c r="S5" i="6"/>
  <c r="N80" i="6"/>
  <c r="O80" i="6"/>
  <c r="P80" i="6"/>
  <c r="Q80" i="6"/>
  <c r="R80" i="6"/>
  <c r="S80" i="6"/>
  <c r="N43" i="6"/>
  <c r="O43" i="6"/>
  <c r="P43" i="6"/>
  <c r="Q43" i="6"/>
  <c r="R43" i="6"/>
  <c r="S43" i="6"/>
  <c r="N13" i="6"/>
  <c r="O13" i="6"/>
  <c r="P13" i="6"/>
  <c r="Q13" i="6"/>
  <c r="R13" i="6"/>
  <c r="S13" i="6"/>
  <c r="N131" i="6"/>
  <c r="O131" i="6"/>
  <c r="P131" i="6"/>
  <c r="Q131" i="6"/>
  <c r="R131" i="6"/>
  <c r="S131" i="6"/>
  <c r="N10" i="6"/>
  <c r="O10" i="6"/>
  <c r="P10" i="6"/>
  <c r="Q10" i="6"/>
  <c r="R10" i="6"/>
  <c r="S10" i="6"/>
  <c r="N129" i="6"/>
  <c r="O129" i="6"/>
  <c r="P129" i="6"/>
  <c r="Q129" i="6"/>
  <c r="R129" i="6"/>
  <c r="S129" i="6"/>
  <c r="N32" i="6"/>
  <c r="O32" i="6"/>
  <c r="P32" i="6"/>
  <c r="Q32" i="6"/>
  <c r="R32" i="6"/>
  <c r="S32" i="6"/>
  <c r="N39" i="6"/>
  <c r="O39" i="6"/>
  <c r="P39" i="6"/>
  <c r="Q39" i="6"/>
  <c r="R39" i="6"/>
  <c r="S39" i="6"/>
  <c r="N73" i="6"/>
  <c r="O73" i="6"/>
  <c r="P73" i="6"/>
  <c r="Q73" i="6"/>
  <c r="R73" i="6"/>
  <c r="S73" i="6"/>
  <c r="N70" i="6"/>
  <c r="O70" i="6"/>
  <c r="P70" i="6"/>
  <c r="Q70" i="6"/>
  <c r="R70" i="6"/>
  <c r="S70" i="6"/>
  <c r="N68" i="6"/>
  <c r="O68" i="6"/>
  <c r="P68" i="6"/>
  <c r="Q68" i="6"/>
  <c r="R68" i="6"/>
  <c r="S68" i="6"/>
  <c r="N21" i="6"/>
  <c r="O21" i="6"/>
  <c r="P21" i="6"/>
  <c r="Q21" i="6"/>
  <c r="R21" i="6"/>
  <c r="S21" i="6"/>
  <c r="N88" i="3"/>
  <c r="O88" i="3"/>
  <c r="P88" i="3"/>
  <c r="Q88" i="3"/>
  <c r="R88" i="3"/>
  <c r="S88" i="3"/>
  <c r="N153" i="3"/>
  <c r="O153" i="3"/>
  <c r="P153" i="3"/>
  <c r="Q153" i="3"/>
  <c r="R153" i="3"/>
  <c r="S153" i="3"/>
  <c r="N156" i="3"/>
  <c r="O156" i="3"/>
  <c r="P156" i="3"/>
  <c r="Q156" i="3"/>
  <c r="R156" i="3"/>
  <c r="S156" i="3"/>
  <c r="N16" i="3"/>
  <c r="O16" i="3"/>
  <c r="P16" i="3"/>
  <c r="Q16" i="3"/>
  <c r="R16" i="3"/>
  <c r="S16" i="3"/>
  <c r="N229" i="3"/>
  <c r="O229" i="3"/>
  <c r="P229" i="3"/>
  <c r="Q229" i="3"/>
  <c r="R229" i="3"/>
  <c r="S229" i="3"/>
  <c r="N84" i="3"/>
  <c r="O84" i="3"/>
  <c r="P84" i="3"/>
  <c r="Q84" i="3"/>
  <c r="R84" i="3"/>
  <c r="S84" i="3"/>
  <c r="N3" i="3"/>
  <c r="O3" i="3"/>
  <c r="P3" i="3"/>
  <c r="Q3" i="3"/>
  <c r="R3" i="3"/>
  <c r="S3" i="3"/>
  <c r="N161" i="3"/>
  <c r="O161" i="3"/>
  <c r="P161" i="3"/>
  <c r="Q161" i="3"/>
  <c r="R161" i="3"/>
  <c r="S161" i="3"/>
  <c r="N138" i="3"/>
  <c r="O138" i="3"/>
  <c r="P138" i="3"/>
  <c r="Q138" i="3"/>
  <c r="R138" i="3"/>
  <c r="S138" i="3"/>
  <c r="N19" i="3"/>
  <c r="O19" i="3"/>
  <c r="P19" i="3"/>
  <c r="Q19" i="3"/>
  <c r="R19" i="3"/>
  <c r="S19" i="3"/>
  <c r="N166" i="3"/>
  <c r="O166" i="3"/>
  <c r="P166" i="3"/>
  <c r="Q166" i="3"/>
  <c r="R166" i="3"/>
  <c r="S166" i="3"/>
  <c r="N174" i="3"/>
  <c r="O174" i="3"/>
  <c r="P174" i="3"/>
  <c r="Q174" i="3"/>
  <c r="R174" i="3"/>
  <c r="S174" i="3"/>
  <c r="N57" i="3"/>
  <c r="O57" i="3"/>
  <c r="P57" i="3"/>
  <c r="Q57" i="3"/>
  <c r="R57" i="3"/>
  <c r="S57" i="3"/>
  <c r="N173" i="3"/>
  <c r="O173" i="3"/>
  <c r="P173" i="3"/>
  <c r="Q173" i="3"/>
  <c r="R173" i="3"/>
  <c r="S173" i="3"/>
  <c r="N64" i="3"/>
  <c r="O64" i="3"/>
  <c r="P64" i="3"/>
  <c r="Q64" i="3"/>
  <c r="R64" i="3"/>
  <c r="S64" i="3"/>
  <c r="N108" i="3"/>
  <c r="O108" i="3"/>
  <c r="P108" i="3"/>
  <c r="Q108" i="3"/>
  <c r="R108" i="3"/>
  <c r="S108" i="3"/>
  <c r="N190" i="3"/>
  <c r="O190" i="3"/>
  <c r="P190" i="3"/>
  <c r="Q190" i="3"/>
  <c r="R190" i="3"/>
  <c r="S190" i="3"/>
  <c r="N139" i="3"/>
  <c r="O139" i="3"/>
  <c r="P139" i="3"/>
  <c r="Q139" i="3"/>
  <c r="R139" i="3"/>
  <c r="S139" i="3"/>
  <c r="N191" i="3"/>
  <c r="O191" i="3"/>
  <c r="P191" i="3"/>
  <c r="Q191" i="3"/>
  <c r="R191" i="3"/>
  <c r="S191" i="3"/>
  <c r="N71" i="3"/>
  <c r="O71" i="3"/>
  <c r="P71" i="3"/>
  <c r="Q71" i="3"/>
  <c r="R71" i="3"/>
  <c r="S71" i="3"/>
  <c r="N17" i="3"/>
  <c r="O17" i="3"/>
  <c r="P17" i="3"/>
  <c r="Q17" i="3"/>
  <c r="R17" i="3"/>
  <c r="S17" i="3"/>
  <c r="N67" i="3"/>
  <c r="O67" i="3"/>
  <c r="P67" i="3"/>
  <c r="Q67" i="3"/>
  <c r="R67" i="3"/>
  <c r="S67" i="3"/>
  <c r="N129" i="3"/>
  <c r="O129" i="3"/>
  <c r="P129" i="3"/>
  <c r="Q129" i="3"/>
  <c r="R129" i="3"/>
  <c r="S129" i="3"/>
  <c r="N210" i="3"/>
  <c r="O210" i="3"/>
  <c r="P210" i="3"/>
  <c r="Q210" i="3"/>
  <c r="R210" i="3"/>
  <c r="S210" i="3"/>
  <c r="N30" i="3"/>
  <c r="O30" i="3"/>
  <c r="P30" i="3"/>
  <c r="Q30" i="3"/>
  <c r="R30" i="3"/>
  <c r="S30" i="3"/>
  <c r="N33" i="3"/>
  <c r="O33" i="3"/>
  <c r="P33" i="3"/>
  <c r="Q33" i="3"/>
  <c r="R33" i="3"/>
  <c r="S33" i="3"/>
  <c r="N69" i="3"/>
  <c r="O69" i="3"/>
  <c r="P69" i="3"/>
  <c r="Q69" i="3"/>
  <c r="R69" i="3"/>
  <c r="S69" i="3"/>
  <c r="N61" i="3"/>
  <c r="O61" i="3"/>
  <c r="P61" i="3"/>
  <c r="Q61" i="3"/>
  <c r="R61" i="3"/>
  <c r="S61" i="3"/>
  <c r="N131" i="3"/>
  <c r="O131" i="3"/>
  <c r="P131" i="3"/>
  <c r="Q131" i="3"/>
  <c r="R131" i="3"/>
  <c r="S131" i="3"/>
  <c r="N28" i="3"/>
  <c r="O28" i="3"/>
  <c r="P28" i="3"/>
  <c r="Q28" i="3"/>
  <c r="R28" i="3"/>
  <c r="S28" i="3"/>
  <c r="N29" i="3"/>
  <c r="O29" i="3"/>
  <c r="P29" i="3"/>
  <c r="Q29" i="3"/>
  <c r="R29" i="3"/>
  <c r="S29" i="3"/>
  <c r="N4" i="3"/>
  <c r="O4" i="3"/>
  <c r="P4" i="3"/>
  <c r="Q4" i="3"/>
  <c r="R4" i="3"/>
  <c r="S4" i="3"/>
  <c r="N100" i="3"/>
  <c r="O100" i="3"/>
  <c r="P100" i="3"/>
  <c r="Q100" i="3"/>
  <c r="R100" i="3"/>
  <c r="S100" i="3"/>
  <c r="N18" i="3"/>
  <c r="O18" i="3"/>
  <c r="P18" i="3"/>
  <c r="Q18" i="3"/>
  <c r="R18" i="3"/>
  <c r="S18" i="3"/>
  <c r="N170" i="3"/>
  <c r="O170" i="3"/>
  <c r="P170" i="3"/>
  <c r="Q170" i="3"/>
  <c r="R170" i="3"/>
  <c r="S170" i="3"/>
  <c r="N98" i="3"/>
  <c r="O98" i="3"/>
  <c r="P98" i="3"/>
  <c r="Q98" i="3"/>
  <c r="R98" i="3"/>
  <c r="S98" i="3"/>
  <c r="N12" i="3"/>
  <c r="O12" i="3"/>
  <c r="P12" i="3"/>
  <c r="Q12" i="3"/>
  <c r="R12" i="3"/>
  <c r="S12" i="3"/>
  <c r="N104" i="3"/>
  <c r="O104" i="3"/>
  <c r="P104" i="3"/>
  <c r="Q104" i="3"/>
  <c r="R104" i="3"/>
  <c r="S104" i="3"/>
  <c r="N11" i="3"/>
  <c r="O11" i="3"/>
  <c r="P11" i="3"/>
  <c r="Q11" i="3"/>
  <c r="R11" i="3"/>
  <c r="S11" i="3"/>
  <c r="N79" i="3"/>
  <c r="O79" i="3"/>
  <c r="P79" i="3"/>
  <c r="Q79" i="3"/>
  <c r="R79" i="3"/>
  <c r="S79" i="3"/>
  <c r="N46" i="3"/>
  <c r="O46" i="3"/>
  <c r="P46" i="3"/>
  <c r="Q46" i="3"/>
  <c r="R46" i="3"/>
  <c r="S46" i="3"/>
  <c r="N135" i="3"/>
  <c r="O135" i="3"/>
  <c r="P135" i="3"/>
  <c r="Q135" i="3"/>
  <c r="R135" i="3"/>
  <c r="S135" i="3"/>
  <c r="N8" i="3"/>
  <c r="O8" i="3"/>
  <c r="P8" i="3"/>
  <c r="Q8" i="3"/>
  <c r="R8" i="3"/>
  <c r="S8" i="3"/>
  <c r="N35" i="3"/>
  <c r="O35" i="3"/>
  <c r="P35" i="3"/>
  <c r="Q35" i="3"/>
  <c r="R35" i="3"/>
  <c r="S35" i="3"/>
  <c r="N187" i="3"/>
  <c r="O187" i="3"/>
  <c r="P187" i="3"/>
  <c r="Q187" i="3"/>
  <c r="R187" i="3"/>
  <c r="S187" i="3"/>
  <c r="N41" i="3"/>
  <c r="O41" i="3"/>
  <c r="P41" i="3"/>
  <c r="Q41" i="3"/>
  <c r="R41" i="3"/>
  <c r="S41" i="3"/>
  <c r="N118" i="3"/>
  <c r="O118" i="3"/>
  <c r="P118" i="3"/>
  <c r="Q118" i="3"/>
  <c r="R118" i="3"/>
  <c r="S118" i="3"/>
  <c r="N151" i="3"/>
  <c r="O151" i="3"/>
  <c r="P151" i="3"/>
  <c r="Q151" i="3"/>
  <c r="R151" i="3"/>
  <c r="S151" i="3"/>
  <c r="N21" i="3"/>
  <c r="O21" i="3"/>
  <c r="P21" i="3"/>
  <c r="Q21" i="3"/>
  <c r="R21" i="3"/>
  <c r="S21" i="3"/>
  <c r="N115" i="3"/>
  <c r="O115" i="3"/>
  <c r="P115" i="3"/>
  <c r="Q115" i="3"/>
  <c r="R115" i="3"/>
  <c r="S115" i="3"/>
  <c r="N7" i="3"/>
  <c r="O7" i="3"/>
  <c r="P7" i="3"/>
  <c r="Q7" i="3"/>
  <c r="R7" i="3"/>
  <c r="S7" i="3"/>
  <c r="N73" i="3"/>
  <c r="O73" i="3"/>
  <c r="P73" i="3"/>
  <c r="Q73" i="3"/>
  <c r="R73" i="3"/>
  <c r="S73" i="3"/>
  <c r="N194" i="3"/>
  <c r="O194" i="3"/>
  <c r="P194" i="3"/>
  <c r="Q194" i="3"/>
  <c r="R194" i="3"/>
  <c r="S194" i="3"/>
  <c r="N216" i="3"/>
  <c r="O216" i="3"/>
  <c r="P216" i="3"/>
  <c r="Q216" i="3"/>
  <c r="R216" i="3"/>
  <c r="S216" i="3"/>
  <c r="N59" i="3"/>
  <c r="O59" i="3"/>
  <c r="P59" i="3"/>
  <c r="Q59" i="3"/>
  <c r="R59" i="3"/>
  <c r="S59" i="3"/>
  <c r="N169" i="3"/>
  <c r="O169" i="3"/>
  <c r="P169" i="3"/>
  <c r="Q169" i="3"/>
  <c r="R169" i="3"/>
  <c r="S169" i="3"/>
  <c r="N195" i="3"/>
  <c r="O195" i="3"/>
  <c r="P195" i="3"/>
  <c r="Q195" i="3"/>
  <c r="R195" i="3"/>
  <c r="S195" i="3"/>
  <c r="N52" i="3"/>
  <c r="O52" i="3"/>
  <c r="P52" i="3"/>
  <c r="Q52" i="3"/>
  <c r="R52" i="3"/>
  <c r="S52" i="3"/>
  <c r="N75" i="3"/>
  <c r="O75" i="3"/>
  <c r="P75" i="3"/>
  <c r="Q75" i="3"/>
  <c r="R75" i="3"/>
  <c r="S75" i="3"/>
  <c r="N95" i="3"/>
  <c r="O95" i="3"/>
  <c r="P95" i="3"/>
  <c r="Q95" i="3"/>
  <c r="R95" i="3"/>
  <c r="S95" i="3"/>
  <c r="N124" i="3"/>
  <c r="O124" i="3"/>
  <c r="P124" i="3"/>
  <c r="Q124" i="3"/>
  <c r="R124" i="3"/>
  <c r="S124" i="3"/>
  <c r="N37" i="3"/>
  <c r="O37" i="3"/>
  <c r="P37" i="3"/>
  <c r="Q37" i="3"/>
  <c r="R37" i="3"/>
  <c r="S37" i="3"/>
  <c r="N31" i="3"/>
  <c r="O31" i="3"/>
  <c r="P31" i="3"/>
  <c r="Q31" i="3"/>
  <c r="R31" i="3"/>
  <c r="S31" i="3"/>
  <c r="N152" i="3"/>
  <c r="O152" i="3"/>
  <c r="P152" i="3"/>
  <c r="Q152" i="3"/>
  <c r="R152" i="3"/>
  <c r="S152" i="3"/>
  <c r="N97" i="3"/>
  <c r="O97" i="3"/>
  <c r="P97" i="3"/>
  <c r="Q97" i="3"/>
  <c r="R97" i="3"/>
  <c r="S97" i="3"/>
  <c r="N150" i="3"/>
  <c r="O150" i="3"/>
  <c r="P150" i="3"/>
  <c r="Q150" i="3"/>
  <c r="R150" i="3"/>
  <c r="S150" i="3"/>
  <c r="N77" i="3"/>
  <c r="O77" i="3"/>
  <c r="P77" i="3"/>
  <c r="Q77" i="3"/>
  <c r="R77" i="3"/>
  <c r="S77" i="3"/>
  <c r="N220" i="3"/>
  <c r="O220" i="3"/>
  <c r="P220" i="3"/>
  <c r="Q220" i="3"/>
  <c r="R220" i="3"/>
  <c r="S220" i="3"/>
  <c r="N218" i="3"/>
  <c r="O218" i="3"/>
  <c r="P218" i="3"/>
  <c r="Q218" i="3"/>
  <c r="R218" i="3"/>
  <c r="S218" i="3"/>
  <c r="N180" i="3"/>
  <c r="O180" i="3"/>
  <c r="P180" i="3"/>
  <c r="Q180" i="3"/>
  <c r="R180" i="3"/>
  <c r="S180" i="3"/>
  <c r="N168" i="3"/>
  <c r="O168" i="3"/>
  <c r="P168" i="3"/>
  <c r="Q168" i="3"/>
  <c r="R168" i="3"/>
  <c r="S168" i="3"/>
  <c r="N56" i="3"/>
  <c r="O56" i="3"/>
  <c r="P56" i="3"/>
  <c r="Q56" i="3"/>
  <c r="R56" i="3"/>
  <c r="S56" i="3"/>
  <c r="N47" i="3"/>
  <c r="O47" i="3"/>
  <c r="P47" i="3"/>
  <c r="Q47" i="3"/>
  <c r="R47" i="3"/>
  <c r="S47" i="3"/>
  <c r="N128" i="3"/>
  <c r="O128" i="3"/>
  <c r="P128" i="3"/>
  <c r="Q128" i="3"/>
  <c r="R128" i="3"/>
  <c r="S128" i="3"/>
  <c r="N54" i="3"/>
  <c r="O54" i="3"/>
  <c r="P54" i="3"/>
  <c r="Q54" i="3"/>
  <c r="R54" i="3"/>
  <c r="S54" i="3"/>
  <c r="N25" i="3"/>
  <c r="O25" i="3"/>
  <c r="P25" i="3"/>
  <c r="Q25" i="3"/>
  <c r="R25" i="3"/>
  <c r="S25" i="3"/>
  <c r="N96" i="3"/>
  <c r="O96" i="3"/>
  <c r="P96" i="3"/>
  <c r="Q96" i="3"/>
  <c r="R96" i="3"/>
  <c r="S96" i="3"/>
  <c r="N149" i="3"/>
  <c r="O149" i="3"/>
  <c r="P149" i="3"/>
  <c r="Q149" i="3"/>
  <c r="R149" i="3"/>
  <c r="S149" i="3"/>
  <c r="N110" i="3"/>
  <c r="O110" i="3"/>
  <c r="P110" i="3"/>
  <c r="Q110" i="3"/>
  <c r="R110" i="3"/>
  <c r="S110" i="3"/>
  <c r="N189" i="3"/>
  <c r="O189" i="3"/>
  <c r="P189" i="3"/>
  <c r="Q189" i="3"/>
  <c r="R189" i="3"/>
  <c r="S189" i="3"/>
  <c r="N105" i="3"/>
  <c r="O105" i="3"/>
  <c r="P105" i="3"/>
  <c r="Q105" i="3"/>
  <c r="R105" i="3"/>
  <c r="S105" i="3"/>
  <c r="N126" i="3"/>
  <c r="O126" i="3"/>
  <c r="P126" i="3"/>
  <c r="Q126" i="3"/>
  <c r="R126" i="3"/>
  <c r="S126" i="3"/>
  <c r="N32" i="3"/>
  <c r="O32" i="3"/>
  <c r="P32" i="3"/>
  <c r="Q32" i="3"/>
  <c r="R32" i="3"/>
  <c r="S32" i="3"/>
  <c r="N209" i="3"/>
  <c r="O209" i="3"/>
  <c r="P209" i="3"/>
  <c r="Q209" i="3"/>
  <c r="R209" i="3"/>
  <c r="S209" i="3"/>
  <c r="N175" i="3"/>
  <c r="O175" i="3"/>
  <c r="P175" i="3"/>
  <c r="Q175" i="3"/>
  <c r="R175" i="3"/>
  <c r="S175" i="3"/>
  <c r="N146" i="3"/>
  <c r="O146" i="3"/>
  <c r="P146" i="3"/>
  <c r="Q146" i="3"/>
  <c r="R146" i="3"/>
  <c r="S146" i="3"/>
  <c r="N127" i="3"/>
  <c r="O127" i="3"/>
  <c r="P127" i="3"/>
  <c r="Q127" i="3"/>
  <c r="R127" i="3"/>
  <c r="S127" i="3"/>
  <c r="N48" i="3"/>
  <c r="O48" i="3"/>
  <c r="P48" i="3"/>
  <c r="Q48" i="3"/>
  <c r="R48" i="3"/>
  <c r="S48" i="3"/>
  <c r="N74" i="3"/>
  <c r="O74" i="3"/>
  <c r="P74" i="3"/>
  <c r="Q74" i="3"/>
  <c r="R74" i="3"/>
  <c r="S74" i="3"/>
  <c r="N45" i="3"/>
  <c r="O45" i="3"/>
  <c r="P45" i="3"/>
  <c r="Q45" i="3"/>
  <c r="R45" i="3"/>
  <c r="S45" i="3"/>
  <c r="N117" i="3"/>
  <c r="O117" i="3"/>
  <c r="P117" i="3"/>
  <c r="Q117" i="3"/>
  <c r="R117" i="3"/>
  <c r="S117" i="3"/>
  <c r="N91" i="3"/>
  <c r="O91" i="3"/>
  <c r="P91" i="3"/>
  <c r="Q91" i="3"/>
  <c r="R91" i="3"/>
  <c r="S91" i="3"/>
  <c r="N217" i="3"/>
  <c r="O217" i="3"/>
  <c r="P217" i="3"/>
  <c r="Q217" i="3"/>
  <c r="R217" i="3"/>
  <c r="S217" i="3"/>
  <c r="N163" i="3"/>
  <c r="O163" i="3"/>
  <c r="P163" i="3"/>
  <c r="Q163" i="3"/>
  <c r="R163" i="3"/>
  <c r="S163" i="3"/>
  <c r="N231" i="3"/>
  <c r="O231" i="3"/>
  <c r="P231" i="3"/>
  <c r="Q231" i="3"/>
  <c r="R231" i="3"/>
  <c r="S231" i="3"/>
  <c r="N219" i="3"/>
  <c r="O219" i="3"/>
  <c r="P219" i="3"/>
  <c r="Q219" i="3"/>
  <c r="R219" i="3"/>
  <c r="S219" i="3"/>
  <c r="N196" i="3"/>
  <c r="O196" i="3"/>
  <c r="P196" i="3"/>
  <c r="Q196" i="3"/>
  <c r="R196" i="3"/>
  <c r="S196" i="3"/>
  <c r="N38" i="3"/>
  <c r="O38" i="3"/>
  <c r="P38" i="3"/>
  <c r="Q38" i="3"/>
  <c r="R38" i="3"/>
  <c r="S38" i="3"/>
  <c r="N141" i="3"/>
  <c r="O141" i="3"/>
  <c r="P141" i="3"/>
  <c r="Q141" i="3"/>
  <c r="R141" i="3"/>
  <c r="S141" i="3"/>
  <c r="N148" i="3"/>
  <c r="O148" i="3"/>
  <c r="P148" i="3"/>
  <c r="Q148" i="3"/>
  <c r="R148" i="3"/>
  <c r="S148" i="3"/>
  <c r="N122" i="3"/>
  <c r="O122" i="3"/>
  <c r="P122" i="3"/>
  <c r="Q122" i="3"/>
  <c r="R122" i="3"/>
  <c r="S122" i="3"/>
  <c r="N27" i="3"/>
  <c r="O27" i="3"/>
  <c r="P27" i="3"/>
  <c r="Q27" i="3"/>
  <c r="R27" i="3"/>
  <c r="S27" i="3"/>
  <c r="N130" i="3"/>
  <c r="O130" i="3"/>
  <c r="P130" i="3"/>
  <c r="Q130" i="3"/>
  <c r="R130" i="3"/>
  <c r="S130" i="3"/>
  <c r="N179" i="3"/>
  <c r="O179" i="3"/>
  <c r="P179" i="3"/>
  <c r="Q179" i="3"/>
  <c r="R179" i="3"/>
  <c r="S179" i="3"/>
  <c r="N114" i="3"/>
  <c r="O114" i="3"/>
  <c r="P114" i="3"/>
  <c r="Q114" i="3"/>
  <c r="R114" i="3"/>
  <c r="S114" i="3"/>
  <c r="N26" i="3"/>
  <c r="O26" i="3"/>
  <c r="P26" i="3"/>
  <c r="Q26" i="3"/>
  <c r="R26" i="3"/>
  <c r="S26" i="3"/>
  <c r="N103" i="3"/>
  <c r="O103" i="3"/>
  <c r="P103" i="3"/>
  <c r="Q103" i="3"/>
  <c r="R103" i="3"/>
  <c r="S103" i="3"/>
  <c r="N158" i="3"/>
  <c r="O158" i="3"/>
  <c r="P158" i="3"/>
  <c r="Q158" i="3"/>
  <c r="R158" i="3"/>
  <c r="S158" i="3"/>
  <c r="N221" i="3"/>
  <c r="O221" i="3"/>
  <c r="P221" i="3"/>
  <c r="Q221" i="3"/>
  <c r="R221" i="3"/>
  <c r="S221" i="3"/>
  <c r="N164" i="3"/>
  <c r="O164" i="3"/>
  <c r="P164" i="3"/>
  <c r="Q164" i="3"/>
  <c r="R164" i="3"/>
  <c r="S164" i="3"/>
  <c r="N201" i="3"/>
  <c r="O201" i="3"/>
  <c r="P201" i="3"/>
  <c r="Q201" i="3"/>
  <c r="R201" i="3"/>
  <c r="S201" i="3"/>
  <c r="N102" i="3"/>
  <c r="O102" i="3"/>
  <c r="P102" i="3"/>
  <c r="Q102" i="3"/>
  <c r="R102" i="3"/>
  <c r="S102" i="3"/>
  <c r="N68" i="3"/>
  <c r="O68" i="3"/>
  <c r="P68" i="3"/>
  <c r="Q68" i="3"/>
  <c r="R68" i="3"/>
  <c r="S68" i="3"/>
  <c r="N113" i="3"/>
  <c r="O113" i="3"/>
  <c r="P113" i="3"/>
  <c r="Q113" i="3"/>
  <c r="R113" i="3"/>
  <c r="S113" i="3"/>
  <c r="N120" i="3"/>
  <c r="O120" i="3"/>
  <c r="P120" i="3"/>
  <c r="Q120" i="3"/>
  <c r="R120" i="3"/>
  <c r="S120" i="3"/>
  <c r="N144" i="3"/>
  <c r="O144" i="3"/>
  <c r="P144" i="3"/>
  <c r="Q144" i="3"/>
  <c r="R144" i="3"/>
  <c r="S144" i="3"/>
  <c r="N82" i="3"/>
  <c r="O82" i="3"/>
  <c r="P82" i="3"/>
  <c r="Q82" i="3"/>
  <c r="R82" i="3"/>
  <c r="S82" i="3"/>
  <c r="N66" i="3"/>
  <c r="O66" i="3"/>
  <c r="P66" i="3"/>
  <c r="Q66" i="3"/>
  <c r="R66" i="3"/>
  <c r="S66" i="3"/>
  <c r="N224" i="3"/>
  <c r="O224" i="3"/>
  <c r="P224" i="3"/>
  <c r="Q224" i="3"/>
  <c r="R224" i="3"/>
  <c r="S224" i="3"/>
  <c r="N34" i="3"/>
  <c r="O34" i="3"/>
  <c r="P34" i="3"/>
  <c r="Q34" i="3"/>
  <c r="R34" i="3"/>
  <c r="S34" i="3"/>
  <c r="N193" i="3"/>
  <c r="O193" i="3"/>
  <c r="P193" i="3"/>
  <c r="Q193" i="3"/>
  <c r="R193" i="3"/>
  <c r="S193" i="3"/>
  <c r="N181" i="3"/>
  <c r="O181" i="3"/>
  <c r="P181" i="3"/>
  <c r="Q181" i="3"/>
  <c r="R181" i="3"/>
  <c r="S181" i="3"/>
  <c r="N9" i="3"/>
  <c r="O9" i="3"/>
  <c r="P9" i="3"/>
  <c r="Q9" i="3"/>
  <c r="R9" i="3"/>
  <c r="S9" i="3"/>
  <c r="N116" i="3"/>
  <c r="O116" i="3"/>
  <c r="P116" i="3"/>
  <c r="Q116" i="3"/>
  <c r="R116" i="3"/>
  <c r="S116" i="3"/>
  <c r="N165" i="3"/>
  <c r="O165" i="3"/>
  <c r="P165" i="3"/>
  <c r="Q165" i="3"/>
  <c r="R165" i="3"/>
  <c r="S165" i="3"/>
  <c r="N40" i="3"/>
  <c r="O40" i="3"/>
  <c r="P40" i="3"/>
  <c r="Q40" i="3"/>
  <c r="R40" i="3"/>
  <c r="S40" i="3"/>
  <c r="N85" i="3"/>
  <c r="O85" i="3"/>
  <c r="P85" i="3"/>
  <c r="Q85" i="3"/>
  <c r="R85" i="3"/>
  <c r="S85" i="3"/>
  <c r="N198" i="3"/>
  <c r="O198" i="3"/>
  <c r="P198" i="3"/>
  <c r="Q198" i="3"/>
  <c r="R198" i="3"/>
  <c r="S198" i="3"/>
  <c r="N205" i="3"/>
  <c r="O205" i="3"/>
  <c r="P205" i="3"/>
  <c r="Q205" i="3"/>
  <c r="R205" i="3"/>
  <c r="S205" i="3"/>
  <c r="N182" i="3"/>
  <c r="O182" i="3"/>
  <c r="P182" i="3"/>
  <c r="Q182" i="3"/>
  <c r="R182" i="3"/>
  <c r="S182" i="3"/>
  <c r="N36" i="3"/>
  <c r="O36" i="3"/>
  <c r="P36" i="3"/>
  <c r="Q36" i="3"/>
  <c r="R36" i="3"/>
  <c r="S36" i="3"/>
  <c r="N119" i="3"/>
  <c r="O119" i="3"/>
  <c r="P119" i="3"/>
  <c r="Q119" i="3"/>
  <c r="R119" i="3"/>
  <c r="S119" i="3"/>
  <c r="N92" i="3"/>
  <c r="O92" i="3"/>
  <c r="P92" i="3"/>
  <c r="Q92" i="3"/>
  <c r="R92" i="3"/>
  <c r="S92" i="3"/>
  <c r="N6" i="3"/>
  <c r="O6" i="3"/>
  <c r="P6" i="3"/>
  <c r="Q6" i="3"/>
  <c r="R6" i="3"/>
  <c r="S6" i="3"/>
  <c r="N22" i="3"/>
  <c r="O22" i="3"/>
  <c r="P22" i="3"/>
  <c r="Q22" i="3"/>
  <c r="R22" i="3"/>
  <c r="S22" i="3"/>
  <c r="N60" i="3"/>
  <c r="O60" i="3"/>
  <c r="P60" i="3"/>
  <c r="Q60" i="3"/>
  <c r="R60" i="3"/>
  <c r="S60" i="3"/>
  <c r="N27" i="4"/>
  <c r="O27" i="4"/>
  <c r="P27" i="4"/>
  <c r="Q27" i="4"/>
  <c r="R27" i="4"/>
  <c r="S27" i="4"/>
  <c r="N4" i="4"/>
  <c r="O4" i="4"/>
  <c r="P4" i="4"/>
  <c r="Q4" i="4"/>
  <c r="R4" i="4"/>
  <c r="S4" i="4"/>
  <c r="N152" i="4"/>
  <c r="O152" i="4"/>
  <c r="P152" i="4"/>
  <c r="Q152" i="4"/>
  <c r="R152" i="4"/>
  <c r="S152" i="4"/>
  <c r="N134" i="4"/>
  <c r="O134" i="4"/>
  <c r="P134" i="4"/>
  <c r="Q134" i="4"/>
  <c r="R134" i="4"/>
  <c r="S134" i="4"/>
  <c r="N59" i="4"/>
  <c r="O59" i="4"/>
  <c r="P59" i="4"/>
  <c r="Q59" i="4"/>
  <c r="R59" i="4"/>
  <c r="S59" i="4"/>
  <c r="N35" i="4"/>
  <c r="O35" i="4"/>
  <c r="P35" i="4"/>
  <c r="Q35" i="4"/>
  <c r="R35" i="4"/>
  <c r="S35" i="4"/>
  <c r="N47" i="4"/>
  <c r="O47" i="4"/>
  <c r="P47" i="4"/>
  <c r="Q47" i="4"/>
  <c r="R47" i="4"/>
  <c r="S47" i="4"/>
  <c r="N84" i="4"/>
  <c r="O84" i="4"/>
  <c r="P84" i="4"/>
  <c r="Q84" i="4"/>
  <c r="R84" i="4"/>
  <c r="S84" i="4"/>
  <c r="N52" i="4"/>
  <c r="O52" i="4"/>
  <c r="P52" i="4"/>
  <c r="Q52" i="4"/>
  <c r="R52" i="4"/>
  <c r="S52" i="4"/>
  <c r="N107" i="4"/>
  <c r="O107" i="4"/>
  <c r="P107" i="4"/>
  <c r="Q107" i="4"/>
  <c r="R107" i="4"/>
  <c r="S107" i="4"/>
  <c r="N28" i="4"/>
  <c r="O28" i="4"/>
  <c r="P28" i="4"/>
  <c r="Q28" i="4"/>
  <c r="R28" i="4"/>
  <c r="S28" i="4"/>
  <c r="N168" i="4"/>
  <c r="O168" i="4"/>
  <c r="P168" i="4"/>
  <c r="Q168" i="4"/>
  <c r="R168" i="4"/>
  <c r="S168" i="4"/>
  <c r="N102" i="4"/>
  <c r="O102" i="4"/>
  <c r="P102" i="4"/>
  <c r="Q102" i="4"/>
  <c r="R102" i="4"/>
  <c r="S102" i="4"/>
  <c r="N117" i="4"/>
  <c r="O117" i="4"/>
  <c r="P117" i="4"/>
  <c r="Q117" i="4"/>
  <c r="R117" i="4"/>
  <c r="S117" i="4"/>
  <c r="N120" i="4"/>
  <c r="O120" i="4"/>
  <c r="P120" i="4"/>
  <c r="Q120" i="4"/>
  <c r="R120" i="4"/>
  <c r="S120" i="4"/>
  <c r="N79" i="4"/>
  <c r="O79" i="4"/>
  <c r="P79" i="4"/>
  <c r="Q79" i="4"/>
  <c r="R79" i="4"/>
  <c r="S79" i="4"/>
  <c r="N56" i="4"/>
  <c r="O56" i="4"/>
  <c r="P56" i="4"/>
  <c r="Q56" i="4"/>
  <c r="R56" i="4"/>
  <c r="S56" i="4"/>
  <c r="N170" i="4"/>
  <c r="O170" i="4"/>
  <c r="P170" i="4"/>
  <c r="Q170" i="4"/>
  <c r="R170" i="4"/>
  <c r="S170" i="4"/>
  <c r="N166" i="4"/>
  <c r="O166" i="4"/>
  <c r="P166" i="4"/>
  <c r="Q166" i="4"/>
  <c r="R166" i="4"/>
  <c r="S166" i="4"/>
  <c r="N42" i="4"/>
  <c r="O42" i="4"/>
  <c r="P42" i="4"/>
  <c r="Q42" i="4"/>
  <c r="R42" i="4"/>
  <c r="S42" i="4"/>
  <c r="N65" i="4"/>
  <c r="O65" i="4"/>
  <c r="P65" i="4"/>
  <c r="Q65" i="4"/>
  <c r="R65" i="4"/>
  <c r="S65" i="4"/>
  <c r="N68" i="4"/>
  <c r="O68" i="4"/>
  <c r="P68" i="4"/>
  <c r="Q68" i="4"/>
  <c r="R68" i="4"/>
  <c r="S68" i="4"/>
  <c r="N91" i="4"/>
  <c r="O91" i="4"/>
  <c r="P91" i="4"/>
  <c r="Q91" i="4"/>
  <c r="R91" i="4"/>
  <c r="S91" i="4"/>
  <c r="N150" i="4"/>
  <c r="O150" i="4"/>
  <c r="P150" i="4"/>
  <c r="Q150" i="4"/>
  <c r="R150" i="4"/>
  <c r="S150" i="4"/>
  <c r="N20" i="4"/>
  <c r="O20" i="4"/>
  <c r="P20" i="4"/>
  <c r="Q20" i="4"/>
  <c r="R20" i="4"/>
  <c r="S20" i="4"/>
  <c r="N50" i="4"/>
  <c r="O50" i="4"/>
  <c r="P50" i="4"/>
  <c r="Q50" i="4"/>
  <c r="R50" i="4"/>
  <c r="S50" i="4"/>
  <c r="N156" i="4"/>
  <c r="O156" i="4"/>
  <c r="P156" i="4"/>
  <c r="Q156" i="4"/>
  <c r="R156" i="4"/>
  <c r="S156" i="4"/>
  <c r="N140" i="4"/>
  <c r="O140" i="4"/>
  <c r="P140" i="4"/>
  <c r="Q140" i="4"/>
  <c r="R140" i="4"/>
  <c r="S140" i="4"/>
  <c r="N161" i="4"/>
  <c r="O161" i="4"/>
  <c r="P161" i="4"/>
  <c r="Q161" i="4"/>
  <c r="R161" i="4"/>
  <c r="S161" i="4"/>
  <c r="N58" i="4"/>
  <c r="O58" i="4"/>
  <c r="P58" i="4"/>
  <c r="Q58" i="4"/>
  <c r="R58" i="4"/>
  <c r="S58" i="4"/>
  <c r="N37" i="4"/>
  <c r="O37" i="4"/>
  <c r="P37" i="4"/>
  <c r="Q37" i="4"/>
  <c r="R37" i="4"/>
  <c r="S37" i="4"/>
  <c r="N55" i="4"/>
  <c r="O55" i="4"/>
  <c r="P55" i="4"/>
  <c r="Q55" i="4"/>
  <c r="R55" i="4"/>
  <c r="S55" i="4"/>
  <c r="N97" i="4"/>
  <c r="O97" i="4"/>
  <c r="P97" i="4"/>
  <c r="Q97" i="4"/>
  <c r="R97" i="4"/>
  <c r="S97" i="4"/>
  <c r="N11" i="4"/>
  <c r="O11" i="4"/>
  <c r="P11" i="4"/>
  <c r="Q11" i="4"/>
  <c r="R11" i="4"/>
  <c r="S11" i="4"/>
  <c r="N83" i="4"/>
  <c r="O83" i="4"/>
  <c r="P83" i="4"/>
  <c r="Q83" i="4"/>
  <c r="R83" i="4"/>
  <c r="S83" i="4"/>
  <c r="N135" i="4"/>
  <c r="O135" i="4"/>
  <c r="P135" i="4"/>
  <c r="Q135" i="4"/>
  <c r="R135" i="4"/>
  <c r="S135" i="4"/>
  <c r="N110" i="4"/>
  <c r="O110" i="4"/>
  <c r="P110" i="4"/>
  <c r="Q110" i="4"/>
  <c r="R110" i="4"/>
  <c r="S110" i="4"/>
  <c r="N123" i="4"/>
  <c r="O123" i="4"/>
  <c r="P123" i="4"/>
  <c r="Q123" i="4"/>
  <c r="R123" i="4"/>
  <c r="S123" i="4"/>
  <c r="N67" i="4"/>
  <c r="O67" i="4"/>
  <c r="P67" i="4"/>
  <c r="Q67" i="4"/>
  <c r="R67" i="4"/>
  <c r="S67" i="4"/>
  <c r="N57" i="4"/>
  <c r="O57" i="4"/>
  <c r="P57" i="4"/>
  <c r="Q57" i="4"/>
  <c r="R57" i="4"/>
  <c r="S57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43" i="4"/>
  <c r="O43" i="4"/>
  <c r="P43" i="4"/>
  <c r="Q43" i="4"/>
  <c r="R43" i="4"/>
  <c r="S43" i="4"/>
  <c r="N71" i="4"/>
  <c r="O71" i="4"/>
  <c r="P71" i="4"/>
  <c r="Q71" i="4"/>
  <c r="R71" i="4"/>
  <c r="S71" i="4"/>
  <c r="N153" i="4"/>
  <c r="O153" i="4"/>
  <c r="P153" i="4"/>
  <c r="Q153" i="4"/>
  <c r="R153" i="4"/>
  <c r="S153" i="4"/>
  <c r="N62" i="4"/>
  <c r="O62" i="4"/>
  <c r="P62" i="4"/>
  <c r="Q62" i="4"/>
  <c r="R62" i="4"/>
  <c r="S62" i="4"/>
  <c r="N15" i="4"/>
  <c r="O15" i="4"/>
  <c r="P15" i="4"/>
  <c r="Q15" i="4"/>
  <c r="R15" i="4"/>
  <c r="S15" i="4"/>
  <c r="N29" i="4"/>
  <c r="O29" i="4"/>
  <c r="P29" i="4"/>
  <c r="Q29" i="4"/>
  <c r="R29" i="4"/>
  <c r="S29" i="4"/>
  <c r="N46" i="4"/>
  <c r="O46" i="4"/>
  <c r="P46" i="4"/>
  <c r="Q46" i="4"/>
  <c r="R46" i="4"/>
  <c r="S46" i="4"/>
  <c r="N160" i="4"/>
  <c r="O160" i="4"/>
  <c r="P160" i="4"/>
  <c r="Q160" i="4"/>
  <c r="R160" i="4"/>
  <c r="S160" i="4"/>
  <c r="N105" i="4"/>
  <c r="O105" i="4"/>
  <c r="P105" i="4"/>
  <c r="Q105" i="4"/>
  <c r="R105" i="4"/>
  <c r="S105" i="4"/>
  <c r="N31" i="4"/>
  <c r="O31" i="4"/>
  <c r="P31" i="4"/>
  <c r="Q31" i="4"/>
  <c r="R31" i="4"/>
  <c r="S31" i="4"/>
  <c r="N86" i="4"/>
  <c r="O86" i="4"/>
  <c r="P86" i="4"/>
  <c r="Q86" i="4"/>
  <c r="R86" i="4"/>
  <c r="S86" i="4"/>
  <c r="N131" i="4"/>
  <c r="O131" i="4"/>
  <c r="P131" i="4"/>
  <c r="Q131" i="4"/>
  <c r="R131" i="4"/>
  <c r="S131" i="4"/>
  <c r="N63" i="4"/>
  <c r="O63" i="4"/>
  <c r="P63" i="4"/>
  <c r="Q63" i="4"/>
  <c r="R63" i="4"/>
  <c r="S63" i="4"/>
  <c r="N25" i="4"/>
  <c r="O25" i="4"/>
  <c r="P25" i="4"/>
  <c r="Q25" i="4"/>
  <c r="R25" i="4"/>
  <c r="S25" i="4"/>
  <c r="N100" i="4"/>
  <c r="O100" i="4"/>
  <c r="P100" i="4"/>
  <c r="Q100" i="4"/>
  <c r="R100" i="4"/>
  <c r="S100" i="4"/>
  <c r="N76" i="4"/>
  <c r="O76" i="4"/>
  <c r="P76" i="4"/>
  <c r="Q76" i="4"/>
  <c r="R76" i="4"/>
  <c r="S76" i="4"/>
  <c r="N146" i="4"/>
  <c r="O146" i="4"/>
  <c r="P146" i="4"/>
  <c r="Q146" i="4"/>
  <c r="R146" i="4"/>
  <c r="S146" i="4"/>
  <c r="N143" i="4"/>
  <c r="O143" i="4"/>
  <c r="P143" i="4"/>
  <c r="Q143" i="4"/>
  <c r="R143" i="4"/>
  <c r="S143" i="4"/>
  <c r="N95" i="4"/>
  <c r="O95" i="4"/>
  <c r="P95" i="4"/>
  <c r="Q95" i="4"/>
  <c r="R95" i="4"/>
  <c r="S95" i="4"/>
  <c r="N7" i="4"/>
  <c r="O7" i="4"/>
  <c r="P7" i="4"/>
  <c r="Q7" i="4"/>
  <c r="R7" i="4"/>
  <c r="S7" i="4"/>
  <c r="N138" i="4"/>
  <c r="O138" i="4"/>
  <c r="P138" i="4"/>
  <c r="Q138" i="4"/>
  <c r="R138" i="4"/>
  <c r="S138" i="4"/>
  <c r="N94" i="4"/>
  <c r="O94" i="4"/>
  <c r="P94" i="4"/>
  <c r="Q94" i="4"/>
  <c r="R94" i="4"/>
  <c r="S94" i="4"/>
  <c r="N118" i="4"/>
  <c r="O118" i="4"/>
  <c r="P118" i="4"/>
  <c r="Q118" i="4"/>
  <c r="R118" i="4"/>
  <c r="S118" i="4"/>
  <c r="N151" i="4"/>
  <c r="O151" i="4"/>
  <c r="P151" i="4"/>
  <c r="Q151" i="4"/>
  <c r="R151" i="4"/>
  <c r="S151" i="4"/>
  <c r="N64" i="4"/>
  <c r="O64" i="4"/>
  <c r="P64" i="4"/>
  <c r="Q64" i="4"/>
  <c r="R64" i="4"/>
  <c r="S64" i="4"/>
  <c r="N89" i="4"/>
  <c r="O89" i="4"/>
  <c r="P89" i="4"/>
  <c r="Q89" i="4"/>
  <c r="R89" i="4"/>
  <c r="S89" i="4"/>
  <c r="N163" i="4"/>
  <c r="O163" i="4"/>
  <c r="P163" i="4"/>
  <c r="Q163" i="4"/>
  <c r="R163" i="4"/>
  <c r="S163" i="4"/>
  <c r="N157" i="4"/>
  <c r="O157" i="4"/>
  <c r="P157" i="4"/>
  <c r="Q157" i="4"/>
  <c r="R157" i="4"/>
  <c r="S157" i="4"/>
  <c r="N5" i="4"/>
  <c r="O5" i="4"/>
  <c r="P5" i="4"/>
  <c r="Q5" i="4"/>
  <c r="R5" i="4"/>
  <c r="S5" i="4"/>
  <c r="N17" i="4"/>
  <c r="O17" i="4"/>
  <c r="P17" i="4"/>
  <c r="Q17" i="4"/>
  <c r="R17" i="4"/>
  <c r="S17" i="4"/>
  <c r="N96" i="4"/>
  <c r="O96" i="4"/>
  <c r="P96" i="4"/>
  <c r="Q96" i="4"/>
  <c r="R96" i="4"/>
  <c r="S96" i="4"/>
  <c r="N93" i="4"/>
  <c r="O93" i="4"/>
  <c r="P93" i="4"/>
  <c r="Q93" i="4"/>
  <c r="R93" i="4"/>
  <c r="S93" i="4"/>
  <c r="N129" i="4"/>
  <c r="O129" i="4"/>
  <c r="P129" i="4"/>
  <c r="Q129" i="4"/>
  <c r="R129" i="4"/>
  <c r="S129" i="4"/>
  <c r="N112" i="4"/>
  <c r="O112" i="4"/>
  <c r="P112" i="4"/>
  <c r="Q112" i="4"/>
  <c r="R112" i="4"/>
  <c r="S112" i="4"/>
  <c r="N148" i="4"/>
  <c r="O148" i="4"/>
  <c r="P148" i="4"/>
  <c r="Q148" i="4"/>
  <c r="R148" i="4"/>
  <c r="S148" i="4"/>
  <c r="N154" i="4"/>
  <c r="O154" i="4"/>
  <c r="P154" i="4"/>
  <c r="Q154" i="4"/>
  <c r="R154" i="4"/>
  <c r="S154" i="4"/>
  <c r="N111" i="4"/>
  <c r="O111" i="4"/>
  <c r="P111" i="4"/>
  <c r="Q111" i="4"/>
  <c r="R111" i="4"/>
  <c r="S111" i="4"/>
  <c r="N60" i="4"/>
  <c r="O60" i="4"/>
  <c r="P60" i="4"/>
  <c r="Q60" i="4"/>
  <c r="R60" i="4"/>
  <c r="S60" i="4"/>
  <c r="N159" i="4"/>
  <c r="O159" i="4"/>
  <c r="P159" i="4"/>
  <c r="Q159" i="4"/>
  <c r="R159" i="4"/>
  <c r="S159" i="4"/>
  <c r="N169" i="4"/>
  <c r="O169" i="4"/>
  <c r="P169" i="4"/>
  <c r="Q169" i="4"/>
  <c r="R169" i="4"/>
  <c r="S169" i="4"/>
  <c r="N87" i="4"/>
  <c r="O87" i="4"/>
  <c r="P87" i="4"/>
  <c r="Q87" i="4"/>
  <c r="R87" i="4"/>
  <c r="S87" i="4"/>
  <c r="N113" i="4"/>
  <c r="O113" i="4"/>
  <c r="P113" i="4"/>
  <c r="Q113" i="4"/>
  <c r="R113" i="4"/>
  <c r="S113" i="4"/>
  <c r="N124" i="4"/>
  <c r="O124" i="4"/>
  <c r="P124" i="4"/>
  <c r="Q124" i="4"/>
  <c r="R124" i="4"/>
  <c r="S124" i="4"/>
  <c r="N75" i="4"/>
  <c r="O75" i="4"/>
  <c r="P75" i="4"/>
  <c r="Q75" i="4"/>
  <c r="R75" i="4"/>
  <c r="S75" i="4"/>
  <c r="N44" i="4"/>
  <c r="O44" i="4"/>
  <c r="P44" i="4"/>
  <c r="Q44" i="4"/>
  <c r="R44" i="4"/>
  <c r="S44" i="4"/>
  <c r="N114" i="4"/>
  <c r="O114" i="4"/>
  <c r="P114" i="4"/>
  <c r="Q114" i="4"/>
  <c r="R114" i="4"/>
  <c r="S114" i="4"/>
  <c r="N69" i="4"/>
  <c r="O69" i="4"/>
  <c r="P69" i="4"/>
  <c r="Q69" i="4"/>
  <c r="R69" i="4"/>
  <c r="S69" i="4"/>
  <c r="N109" i="4"/>
  <c r="O109" i="4"/>
  <c r="P109" i="4"/>
  <c r="Q109" i="4"/>
  <c r="R109" i="4"/>
  <c r="S109" i="4"/>
  <c r="N70" i="4"/>
  <c r="O70" i="4"/>
  <c r="P70" i="4"/>
  <c r="Q70" i="4"/>
  <c r="R70" i="4"/>
  <c r="S70" i="4"/>
  <c r="N136" i="4"/>
  <c r="O136" i="4"/>
  <c r="P136" i="4"/>
  <c r="Q136" i="4"/>
  <c r="R136" i="4"/>
  <c r="S136" i="4"/>
  <c r="N126" i="4"/>
  <c r="O126" i="4"/>
  <c r="P126" i="4"/>
  <c r="Q126" i="4"/>
  <c r="R126" i="4"/>
  <c r="S126" i="4"/>
  <c r="N145" i="4"/>
  <c r="O145" i="4"/>
  <c r="P145" i="4"/>
  <c r="Q145" i="4"/>
  <c r="R145" i="4"/>
  <c r="S145" i="4"/>
  <c r="N98" i="4"/>
  <c r="O98" i="4"/>
  <c r="P98" i="4"/>
  <c r="Q98" i="4"/>
  <c r="R98" i="4"/>
  <c r="S98" i="4"/>
  <c r="N12" i="4"/>
  <c r="O12" i="4"/>
  <c r="P12" i="4"/>
  <c r="Q12" i="4"/>
  <c r="R12" i="4"/>
  <c r="S12" i="4"/>
  <c r="N132" i="4"/>
  <c r="O132" i="4"/>
  <c r="P132" i="4"/>
  <c r="Q132" i="4"/>
  <c r="R132" i="4"/>
  <c r="S132" i="4"/>
  <c r="N49" i="4"/>
  <c r="O49" i="4"/>
  <c r="P49" i="4"/>
  <c r="Q49" i="4"/>
  <c r="R49" i="4"/>
  <c r="S49" i="4"/>
  <c r="N41" i="4"/>
  <c r="O41" i="4"/>
  <c r="P41" i="4"/>
  <c r="Q41" i="4"/>
  <c r="R41" i="4"/>
  <c r="S41" i="4"/>
  <c r="N171" i="4"/>
  <c r="O171" i="4"/>
  <c r="P171" i="4"/>
  <c r="Q171" i="4"/>
  <c r="R171" i="4"/>
  <c r="S171" i="4"/>
  <c r="N54" i="4"/>
  <c r="O54" i="4"/>
  <c r="P54" i="4"/>
  <c r="Q54" i="4"/>
  <c r="R54" i="4"/>
  <c r="S54" i="4"/>
  <c r="N108" i="4"/>
  <c r="O108" i="4"/>
  <c r="P108" i="4"/>
  <c r="Q108" i="4"/>
  <c r="R108" i="4"/>
  <c r="S108" i="4"/>
  <c r="N36" i="4"/>
  <c r="O36" i="4"/>
  <c r="P36" i="4"/>
  <c r="Q36" i="4"/>
  <c r="R36" i="4"/>
  <c r="S36" i="4"/>
  <c r="N48" i="4"/>
  <c r="O48" i="4"/>
  <c r="P48" i="4"/>
  <c r="Q48" i="4"/>
  <c r="R48" i="4"/>
  <c r="S48" i="4"/>
  <c r="J81" i="8"/>
  <c r="J82" i="8"/>
  <c r="J83" i="8"/>
  <c r="J84" i="8"/>
  <c r="J85" i="8"/>
  <c r="D91" i="8"/>
  <c r="D92" i="8"/>
  <c r="D93" i="8"/>
  <c r="D94" i="8"/>
  <c r="D95" i="8"/>
  <c r="D96" i="8"/>
  <c r="D97" i="8"/>
  <c r="D98" i="8"/>
  <c r="D99" i="8"/>
  <c r="D100" i="8"/>
  <c r="N86" i="5"/>
  <c r="O86" i="5"/>
  <c r="P86" i="5"/>
  <c r="Q86" i="5"/>
  <c r="R86" i="5"/>
  <c r="S86" i="5"/>
  <c r="N74" i="5"/>
  <c r="O74" i="5"/>
  <c r="P74" i="5"/>
  <c r="Q74" i="5"/>
  <c r="R74" i="5"/>
  <c r="S74" i="5"/>
  <c r="N71" i="5"/>
  <c r="O71" i="5"/>
  <c r="P71" i="5"/>
  <c r="Q71" i="5"/>
  <c r="R71" i="5"/>
  <c r="S71" i="5"/>
  <c r="N30" i="5"/>
  <c r="O30" i="5"/>
  <c r="P30" i="5"/>
  <c r="Q30" i="5"/>
  <c r="R30" i="5"/>
  <c r="S30" i="5"/>
  <c r="N100" i="5"/>
  <c r="O100" i="5"/>
  <c r="P100" i="5"/>
  <c r="Q100" i="5"/>
  <c r="R100" i="5"/>
  <c r="S100" i="5"/>
  <c r="N61" i="5"/>
  <c r="O61" i="5"/>
  <c r="P61" i="5"/>
  <c r="Q61" i="5"/>
  <c r="R61" i="5"/>
  <c r="S61" i="5"/>
  <c r="N122" i="5"/>
  <c r="O122" i="5"/>
  <c r="P122" i="5"/>
  <c r="Q122" i="5"/>
  <c r="R122" i="5"/>
  <c r="S122" i="5"/>
  <c r="N94" i="5"/>
  <c r="O94" i="5"/>
  <c r="P94" i="5"/>
  <c r="Q94" i="5"/>
  <c r="R94" i="5"/>
  <c r="S94" i="5"/>
  <c r="N55" i="6"/>
  <c r="O55" i="6"/>
  <c r="P55" i="6"/>
  <c r="Q55" i="6"/>
  <c r="R55" i="6"/>
  <c r="S55" i="6"/>
  <c r="N52" i="6"/>
  <c r="O52" i="6"/>
  <c r="P52" i="6"/>
  <c r="Q52" i="6"/>
  <c r="R52" i="6"/>
  <c r="S52" i="6"/>
  <c r="N90" i="6"/>
  <c r="O90" i="6"/>
  <c r="P90" i="6"/>
  <c r="Q90" i="6"/>
  <c r="R90" i="6"/>
  <c r="S90" i="6"/>
  <c r="N134" i="6"/>
  <c r="O134" i="6"/>
  <c r="P134" i="6"/>
  <c r="Q134" i="6"/>
  <c r="R134" i="6"/>
  <c r="S134" i="6"/>
  <c r="N104" i="6"/>
  <c r="O104" i="6"/>
  <c r="P104" i="6"/>
  <c r="Q104" i="6"/>
  <c r="R104" i="6"/>
  <c r="S104" i="6"/>
  <c r="N15" i="6"/>
  <c r="O15" i="6"/>
  <c r="P15" i="6"/>
  <c r="Q15" i="6"/>
  <c r="R15" i="6"/>
  <c r="S15" i="6"/>
  <c r="N20" i="6"/>
  <c r="O20" i="6"/>
  <c r="P20" i="6"/>
  <c r="Q20" i="6"/>
  <c r="R20" i="6"/>
  <c r="S20" i="6"/>
  <c r="N20" i="3"/>
  <c r="O20" i="3"/>
  <c r="P20" i="3"/>
  <c r="Q20" i="3"/>
  <c r="R20" i="3"/>
  <c r="S20" i="3"/>
  <c r="N176" i="3"/>
  <c r="O176" i="3"/>
  <c r="P176" i="3"/>
  <c r="Q176" i="3"/>
  <c r="R176" i="3"/>
  <c r="S176" i="3"/>
  <c r="N188" i="3"/>
  <c r="O188" i="3"/>
  <c r="P188" i="3"/>
  <c r="Q188" i="3"/>
  <c r="R188" i="3"/>
  <c r="S188" i="3"/>
  <c r="N63" i="3"/>
  <c r="O63" i="3"/>
  <c r="P63" i="3"/>
  <c r="Q63" i="3"/>
  <c r="R63" i="3"/>
  <c r="S63" i="3"/>
  <c r="N76" i="3"/>
  <c r="O76" i="3"/>
  <c r="P76" i="3"/>
  <c r="Q76" i="3"/>
  <c r="R76" i="3"/>
  <c r="S76" i="3"/>
  <c r="N94" i="3"/>
  <c r="O94" i="3"/>
  <c r="P94" i="3"/>
  <c r="Q94" i="3"/>
  <c r="R94" i="3"/>
  <c r="S94" i="3"/>
  <c r="N50" i="3"/>
  <c r="O50" i="3"/>
  <c r="P50" i="3"/>
  <c r="Q50" i="3"/>
  <c r="R50" i="3"/>
  <c r="S50" i="3"/>
  <c r="N19" i="4"/>
  <c r="O19" i="4"/>
  <c r="P19" i="4"/>
  <c r="Q19" i="4"/>
  <c r="R19" i="4"/>
  <c r="S19" i="4"/>
  <c r="N78" i="4"/>
  <c r="O78" i="4"/>
  <c r="P78" i="4"/>
  <c r="Q78" i="4"/>
  <c r="R78" i="4"/>
  <c r="S78" i="4"/>
  <c r="B66" i="8" l="1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J79" i="8"/>
  <c r="J80" i="8"/>
  <c r="H61" i="8"/>
  <c r="H62" i="8"/>
  <c r="H63" i="8"/>
  <c r="H64" i="8"/>
  <c r="H65" i="8"/>
  <c r="H66" i="8"/>
  <c r="H67" i="8"/>
  <c r="H68" i="8"/>
  <c r="H69" i="8"/>
  <c r="H70" i="8"/>
  <c r="F61" i="8"/>
  <c r="F62" i="8"/>
  <c r="F63" i="8"/>
  <c r="F64" i="8"/>
  <c r="F65" i="8"/>
  <c r="F66" i="8"/>
  <c r="F67" i="8"/>
  <c r="F68" i="8"/>
  <c r="F69" i="8"/>
  <c r="F70" i="8"/>
  <c r="N107" i="6"/>
  <c r="O107" i="6"/>
  <c r="P107" i="6"/>
  <c r="Q107" i="6"/>
  <c r="R107" i="6"/>
  <c r="S107" i="6"/>
  <c r="N12" i="6"/>
  <c r="O12" i="6"/>
  <c r="P12" i="6"/>
  <c r="Q12" i="6"/>
  <c r="R12" i="6"/>
  <c r="S12" i="6"/>
  <c r="N139" i="6"/>
  <c r="O139" i="6"/>
  <c r="P139" i="6"/>
  <c r="Q139" i="6"/>
  <c r="R139" i="6"/>
  <c r="S139" i="6"/>
  <c r="N112" i="6"/>
  <c r="O112" i="6"/>
  <c r="P112" i="6"/>
  <c r="Q112" i="6"/>
  <c r="R112" i="6"/>
  <c r="S112" i="6"/>
  <c r="N94" i="6"/>
  <c r="O94" i="6"/>
  <c r="P94" i="6"/>
  <c r="Q94" i="6"/>
  <c r="R94" i="6"/>
  <c r="S94" i="6"/>
  <c r="N63" i="6"/>
  <c r="O63" i="6"/>
  <c r="P63" i="6"/>
  <c r="Q63" i="6"/>
  <c r="R63" i="6"/>
  <c r="S63" i="6"/>
  <c r="N36" i="6"/>
  <c r="O36" i="6"/>
  <c r="P36" i="6"/>
  <c r="Q36" i="6"/>
  <c r="R36" i="6"/>
  <c r="S36" i="6"/>
  <c r="B56" i="8" l="1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D81" i="8"/>
  <c r="D82" i="8"/>
  <c r="D83" i="8"/>
  <c r="D84" i="8"/>
  <c r="D85" i="8"/>
  <c r="D86" i="8"/>
  <c r="D87" i="8"/>
  <c r="D88" i="8"/>
  <c r="D89" i="8"/>
  <c r="D9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F56" i="8"/>
  <c r="F57" i="8"/>
  <c r="F58" i="8"/>
  <c r="F59" i="8"/>
  <c r="F60" i="8"/>
  <c r="H56" i="8"/>
  <c r="H57" i="8"/>
  <c r="H58" i="8"/>
  <c r="H59" i="8"/>
  <c r="H60" i="8"/>
  <c r="H51" i="8"/>
  <c r="H52" i="8"/>
  <c r="H53" i="8"/>
  <c r="H54" i="8"/>
  <c r="H55" i="8"/>
  <c r="N28" i="5"/>
  <c r="O28" i="5"/>
  <c r="P28" i="5"/>
  <c r="Q28" i="5"/>
  <c r="R28" i="5"/>
  <c r="S28" i="5"/>
  <c r="N89" i="5"/>
  <c r="O89" i="5"/>
  <c r="P89" i="5"/>
  <c r="Q89" i="5"/>
  <c r="R89" i="5"/>
  <c r="S89" i="5"/>
  <c r="N126" i="5"/>
  <c r="O126" i="5"/>
  <c r="P126" i="5"/>
  <c r="Q126" i="5"/>
  <c r="R126" i="5"/>
  <c r="S126" i="5"/>
  <c r="N106" i="5"/>
  <c r="O106" i="5"/>
  <c r="P106" i="5"/>
  <c r="Q106" i="5"/>
  <c r="R106" i="5"/>
  <c r="S106" i="5"/>
  <c r="N9" i="6"/>
  <c r="O9" i="6"/>
  <c r="P9" i="6"/>
  <c r="Q9" i="6"/>
  <c r="R9" i="6"/>
  <c r="S9" i="6"/>
  <c r="N25" i="6" l="1"/>
  <c r="O25" i="6"/>
  <c r="P25" i="6"/>
  <c r="Q25" i="6"/>
  <c r="R25" i="6"/>
  <c r="S25" i="6"/>
  <c r="N39" i="5"/>
  <c r="O39" i="5"/>
  <c r="P39" i="5"/>
  <c r="Q39" i="5"/>
  <c r="R39" i="5"/>
  <c r="S39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" i="8"/>
  <c r="C7" i="8"/>
  <c r="C8" i="8"/>
  <c r="C9" i="8"/>
  <c r="C10" i="8"/>
  <c r="C2" i="8"/>
  <c r="C3" i="8"/>
  <c r="C4" i="8"/>
  <c r="C5" i="8"/>
  <c r="C1" i="8"/>
  <c r="N115" i="6"/>
  <c r="O115" i="6"/>
  <c r="P115" i="6"/>
  <c r="Q115" i="6"/>
  <c r="R115" i="6"/>
  <c r="S115" i="6"/>
  <c r="N110" i="6"/>
  <c r="O110" i="6"/>
  <c r="P110" i="6"/>
  <c r="Q110" i="6"/>
  <c r="R110" i="6"/>
  <c r="S110" i="6"/>
  <c r="N138" i="6"/>
  <c r="O138" i="6"/>
  <c r="P138" i="6"/>
  <c r="Q138" i="6"/>
  <c r="R138" i="6"/>
  <c r="S138" i="6"/>
  <c r="N76" i="6"/>
  <c r="O76" i="6"/>
  <c r="P76" i="6"/>
  <c r="Q76" i="6"/>
  <c r="R76" i="6"/>
  <c r="S76" i="6"/>
  <c r="N69" i="6"/>
  <c r="O69" i="6"/>
  <c r="P69" i="6"/>
  <c r="Q69" i="6"/>
  <c r="R69" i="6"/>
  <c r="S69" i="6"/>
  <c r="N121" i="6"/>
  <c r="O121" i="6"/>
  <c r="P121" i="6"/>
  <c r="Q121" i="6"/>
  <c r="R121" i="6"/>
  <c r="S121" i="6"/>
  <c r="N30" i="6"/>
  <c r="O30" i="6"/>
  <c r="P30" i="6"/>
  <c r="Q30" i="6"/>
  <c r="R30" i="6"/>
  <c r="S30" i="6"/>
  <c r="F71" i="8"/>
  <c r="F72" i="8"/>
  <c r="F73" i="8"/>
  <c r="F74" i="8"/>
  <c r="F75" i="8"/>
  <c r="F76" i="8"/>
  <c r="F77" i="8"/>
  <c r="F78" i="8"/>
  <c r="F79" i="8"/>
  <c r="F80" i="8"/>
  <c r="N133" i="4"/>
  <c r="O133" i="4"/>
  <c r="P133" i="4"/>
  <c r="Q133" i="4"/>
  <c r="R133" i="4"/>
  <c r="S133" i="4"/>
  <c r="N134" i="3"/>
  <c r="O134" i="3"/>
  <c r="P134" i="3"/>
  <c r="Q134" i="3"/>
  <c r="R134" i="3"/>
  <c r="S134" i="3"/>
  <c r="N137" i="3"/>
  <c r="N206" i="3"/>
  <c r="N72" i="3"/>
  <c r="N155" i="3"/>
  <c r="N214" i="3"/>
  <c r="N24" i="3"/>
  <c r="N143" i="3"/>
  <c r="N83" i="3"/>
  <c r="N39" i="3"/>
  <c r="N99" i="3"/>
  <c r="N58" i="3"/>
  <c r="N53" i="3"/>
  <c r="N167" i="3"/>
  <c r="N121" i="3"/>
  <c r="N23" i="3"/>
  <c r="N207" i="3"/>
  <c r="N202" i="3"/>
  <c r="N13" i="3"/>
  <c r="N184" i="3"/>
  <c r="N192" i="3"/>
  <c r="N44" i="3"/>
  <c r="N203" i="3"/>
  <c r="N185" i="3"/>
  <c r="N133" i="3"/>
  <c r="N125" i="3"/>
  <c r="N49" i="3"/>
  <c r="N65" i="3"/>
  <c r="N171" i="3"/>
  <c r="N177" i="3"/>
  <c r="N213" i="3"/>
  <c r="N197" i="3"/>
  <c r="N154" i="3"/>
  <c r="N223" i="3"/>
  <c r="N186" i="3"/>
  <c r="N62" i="3"/>
  <c r="N89" i="3"/>
  <c r="N204" i="3"/>
  <c r="N81" i="3"/>
  <c r="N159" i="3"/>
  <c r="N226" i="3"/>
  <c r="N112" i="3"/>
  <c r="N90" i="3"/>
  <c r="N162" i="3"/>
  <c r="N211" i="3"/>
  <c r="N86" i="3"/>
  <c r="N200" i="3"/>
  <c r="N212" i="3"/>
  <c r="N178" i="3"/>
  <c r="N228" i="3"/>
  <c r="N42" i="3"/>
  <c r="N172" i="3"/>
  <c r="N14" i="3"/>
  <c r="N145" i="3"/>
  <c r="N43" i="3"/>
  <c r="N10" i="3"/>
  <c r="N93" i="3"/>
  <c r="N142" i="3"/>
  <c r="N225" i="3"/>
  <c r="N109" i="3"/>
  <c r="N55" i="3"/>
  <c r="N111" i="3"/>
  <c r="N136" i="3"/>
  <c r="N87" i="3"/>
  <c r="N51" i="3"/>
  <c r="N222" i="3"/>
  <c r="N78" i="3"/>
  <c r="N208" i="3"/>
  <c r="N230" i="3"/>
  <c r="N70" i="3"/>
  <c r="N5" i="3"/>
  <c r="N107" i="3"/>
  <c r="N132" i="3"/>
  <c r="N215" i="3"/>
  <c r="N123" i="3"/>
  <c r="N101" i="3"/>
  <c r="N199" i="3"/>
  <c r="N15" i="3"/>
  <c r="N157" i="3"/>
  <c r="N80" i="3"/>
  <c r="N160" i="3"/>
  <c r="N140" i="3"/>
  <c r="N183" i="3"/>
  <c r="N227" i="3"/>
  <c r="N106" i="3"/>
  <c r="N147" i="3"/>
  <c r="O137" i="3"/>
  <c r="O206" i="3"/>
  <c r="O72" i="3"/>
  <c r="O155" i="3"/>
  <c r="O214" i="3"/>
  <c r="O24" i="3"/>
  <c r="O143" i="3"/>
  <c r="O83" i="3"/>
  <c r="O39" i="3"/>
  <c r="O99" i="3"/>
  <c r="O58" i="3"/>
  <c r="O53" i="3"/>
  <c r="O167" i="3"/>
  <c r="O121" i="3"/>
  <c r="O23" i="3"/>
  <c r="O207" i="3"/>
  <c r="O202" i="3"/>
  <c r="O13" i="3"/>
  <c r="O184" i="3"/>
  <c r="O192" i="3"/>
  <c r="O44" i="3"/>
  <c r="O203" i="3"/>
  <c r="O185" i="3"/>
  <c r="O133" i="3"/>
  <c r="O125" i="3"/>
  <c r="O49" i="3"/>
  <c r="O65" i="3"/>
  <c r="O171" i="3"/>
  <c r="O177" i="3"/>
  <c r="O213" i="3"/>
  <c r="O197" i="3"/>
  <c r="O154" i="3"/>
  <c r="O223" i="3"/>
  <c r="O186" i="3"/>
  <c r="O62" i="3"/>
  <c r="O89" i="3"/>
  <c r="O204" i="3"/>
  <c r="O81" i="3"/>
  <c r="O159" i="3"/>
  <c r="O226" i="3"/>
  <c r="O112" i="3"/>
  <c r="O90" i="3"/>
  <c r="O162" i="3"/>
  <c r="O211" i="3"/>
  <c r="O86" i="3"/>
  <c r="O200" i="3"/>
  <c r="O212" i="3"/>
  <c r="O178" i="3"/>
  <c r="O228" i="3"/>
  <c r="O42" i="3"/>
  <c r="O172" i="3"/>
  <c r="O14" i="3"/>
  <c r="O145" i="3"/>
  <c r="O43" i="3"/>
  <c r="O10" i="3"/>
  <c r="O93" i="3"/>
  <c r="O142" i="3"/>
  <c r="O225" i="3"/>
  <c r="O109" i="3"/>
  <c r="O55" i="3"/>
  <c r="O111" i="3"/>
  <c r="O136" i="3"/>
  <c r="O87" i="3"/>
  <c r="O51" i="3"/>
  <c r="O222" i="3"/>
  <c r="O78" i="3"/>
  <c r="O208" i="3"/>
  <c r="O230" i="3"/>
  <c r="O70" i="3"/>
  <c r="O5" i="3"/>
  <c r="W88" i="3" s="1"/>
  <c r="O107" i="3"/>
  <c r="O132" i="3"/>
  <c r="O215" i="3"/>
  <c r="O123" i="3"/>
  <c r="O101" i="3"/>
  <c r="O199" i="3"/>
  <c r="O15" i="3"/>
  <c r="O157" i="3"/>
  <c r="O80" i="3"/>
  <c r="O160" i="3"/>
  <c r="O140" i="3"/>
  <c r="O183" i="3"/>
  <c r="O227" i="3"/>
  <c r="O106" i="3"/>
  <c r="O147" i="3"/>
  <c r="P137" i="3"/>
  <c r="P206" i="3"/>
  <c r="P72" i="3"/>
  <c r="P155" i="3"/>
  <c r="P214" i="3"/>
  <c r="P24" i="3"/>
  <c r="P143" i="3"/>
  <c r="P83" i="3"/>
  <c r="P39" i="3"/>
  <c r="P99" i="3"/>
  <c r="P58" i="3"/>
  <c r="P53" i="3"/>
  <c r="P167" i="3"/>
  <c r="P121" i="3"/>
  <c r="P23" i="3"/>
  <c r="P207" i="3"/>
  <c r="P202" i="3"/>
  <c r="P13" i="3"/>
  <c r="P184" i="3"/>
  <c r="P192" i="3"/>
  <c r="P44" i="3"/>
  <c r="P203" i="3"/>
  <c r="P185" i="3"/>
  <c r="P133" i="3"/>
  <c r="P125" i="3"/>
  <c r="P49" i="3"/>
  <c r="P65" i="3"/>
  <c r="P171" i="3"/>
  <c r="P177" i="3"/>
  <c r="P213" i="3"/>
  <c r="P197" i="3"/>
  <c r="P154" i="3"/>
  <c r="P223" i="3"/>
  <c r="P186" i="3"/>
  <c r="P62" i="3"/>
  <c r="P89" i="3"/>
  <c r="P204" i="3"/>
  <c r="P81" i="3"/>
  <c r="P159" i="3"/>
  <c r="P226" i="3"/>
  <c r="P112" i="3"/>
  <c r="P90" i="3"/>
  <c r="P162" i="3"/>
  <c r="P211" i="3"/>
  <c r="P86" i="3"/>
  <c r="P200" i="3"/>
  <c r="P212" i="3"/>
  <c r="P178" i="3"/>
  <c r="P228" i="3"/>
  <c r="P42" i="3"/>
  <c r="P172" i="3"/>
  <c r="P14" i="3"/>
  <c r="P145" i="3"/>
  <c r="P43" i="3"/>
  <c r="P10" i="3"/>
  <c r="P93" i="3"/>
  <c r="P142" i="3"/>
  <c r="P225" i="3"/>
  <c r="P109" i="3"/>
  <c r="P55" i="3"/>
  <c r="P111" i="3"/>
  <c r="P136" i="3"/>
  <c r="P87" i="3"/>
  <c r="P51" i="3"/>
  <c r="P222" i="3"/>
  <c r="P78" i="3"/>
  <c r="P208" i="3"/>
  <c r="P230" i="3"/>
  <c r="P70" i="3"/>
  <c r="P5" i="3"/>
  <c r="P107" i="3"/>
  <c r="P132" i="3"/>
  <c r="P215" i="3"/>
  <c r="P123" i="3"/>
  <c r="P101" i="3"/>
  <c r="P199" i="3"/>
  <c r="P15" i="3"/>
  <c r="P157" i="3"/>
  <c r="P80" i="3"/>
  <c r="P160" i="3"/>
  <c r="P140" i="3"/>
  <c r="P183" i="3"/>
  <c r="P227" i="3"/>
  <c r="P106" i="3"/>
  <c r="P147" i="3"/>
  <c r="Q137" i="3"/>
  <c r="Q206" i="3"/>
  <c r="Q72" i="3"/>
  <c r="Q155" i="3"/>
  <c r="Q214" i="3"/>
  <c r="Q24" i="3"/>
  <c r="Q143" i="3"/>
  <c r="Q83" i="3"/>
  <c r="Q39" i="3"/>
  <c r="Q99" i="3"/>
  <c r="Q58" i="3"/>
  <c r="Q53" i="3"/>
  <c r="Q167" i="3"/>
  <c r="Q121" i="3"/>
  <c r="Q23" i="3"/>
  <c r="Q207" i="3"/>
  <c r="Q202" i="3"/>
  <c r="Q13" i="3"/>
  <c r="Q184" i="3"/>
  <c r="Q192" i="3"/>
  <c r="Q44" i="3"/>
  <c r="Q203" i="3"/>
  <c r="Q185" i="3"/>
  <c r="Q133" i="3"/>
  <c r="Q125" i="3"/>
  <c r="Q49" i="3"/>
  <c r="Q65" i="3"/>
  <c r="Q171" i="3"/>
  <c r="Q177" i="3"/>
  <c r="Q213" i="3"/>
  <c r="Q197" i="3"/>
  <c r="Q154" i="3"/>
  <c r="Q223" i="3"/>
  <c r="Q186" i="3"/>
  <c r="Q62" i="3"/>
  <c r="Q89" i="3"/>
  <c r="Q204" i="3"/>
  <c r="Q81" i="3"/>
  <c r="Q159" i="3"/>
  <c r="Q226" i="3"/>
  <c r="Q112" i="3"/>
  <c r="Q90" i="3"/>
  <c r="Q162" i="3"/>
  <c r="Q211" i="3"/>
  <c r="Q86" i="3"/>
  <c r="Q200" i="3"/>
  <c r="Q212" i="3"/>
  <c r="Q178" i="3"/>
  <c r="Q228" i="3"/>
  <c r="Q42" i="3"/>
  <c r="Q172" i="3"/>
  <c r="Q14" i="3"/>
  <c r="Q145" i="3"/>
  <c r="Q43" i="3"/>
  <c r="Q10" i="3"/>
  <c r="Q93" i="3"/>
  <c r="Q142" i="3"/>
  <c r="Q225" i="3"/>
  <c r="Q109" i="3"/>
  <c r="Q55" i="3"/>
  <c r="Q111" i="3"/>
  <c r="Q136" i="3"/>
  <c r="Q87" i="3"/>
  <c r="Q51" i="3"/>
  <c r="Q222" i="3"/>
  <c r="Q78" i="3"/>
  <c r="Q208" i="3"/>
  <c r="Q230" i="3"/>
  <c r="Q70" i="3"/>
  <c r="Q5" i="3"/>
  <c r="Q107" i="3"/>
  <c r="Q132" i="3"/>
  <c r="Q215" i="3"/>
  <c r="Q123" i="3"/>
  <c r="Q101" i="3"/>
  <c r="Q199" i="3"/>
  <c r="Q15" i="3"/>
  <c r="Q157" i="3"/>
  <c r="Q80" i="3"/>
  <c r="Q160" i="3"/>
  <c r="Q140" i="3"/>
  <c r="Q183" i="3"/>
  <c r="Q227" i="3"/>
  <c r="Q106" i="3"/>
  <c r="Q147" i="3"/>
  <c r="R137" i="3"/>
  <c r="R206" i="3"/>
  <c r="R72" i="3"/>
  <c r="R155" i="3"/>
  <c r="R214" i="3"/>
  <c r="R24" i="3"/>
  <c r="R143" i="3"/>
  <c r="R83" i="3"/>
  <c r="R39" i="3"/>
  <c r="R99" i="3"/>
  <c r="R58" i="3"/>
  <c r="R53" i="3"/>
  <c r="R167" i="3"/>
  <c r="R121" i="3"/>
  <c r="R23" i="3"/>
  <c r="R207" i="3"/>
  <c r="R202" i="3"/>
  <c r="R13" i="3"/>
  <c r="R184" i="3"/>
  <c r="R192" i="3"/>
  <c r="R44" i="3"/>
  <c r="R203" i="3"/>
  <c r="R185" i="3"/>
  <c r="R133" i="3"/>
  <c r="R125" i="3"/>
  <c r="R49" i="3"/>
  <c r="R65" i="3"/>
  <c r="R171" i="3"/>
  <c r="R177" i="3"/>
  <c r="R213" i="3"/>
  <c r="R197" i="3"/>
  <c r="R154" i="3"/>
  <c r="R223" i="3"/>
  <c r="R186" i="3"/>
  <c r="R62" i="3"/>
  <c r="R89" i="3"/>
  <c r="R204" i="3"/>
  <c r="R81" i="3"/>
  <c r="R159" i="3"/>
  <c r="R226" i="3"/>
  <c r="R112" i="3"/>
  <c r="R90" i="3"/>
  <c r="R162" i="3"/>
  <c r="R211" i="3"/>
  <c r="R86" i="3"/>
  <c r="R200" i="3"/>
  <c r="R212" i="3"/>
  <c r="R178" i="3"/>
  <c r="R228" i="3"/>
  <c r="R42" i="3"/>
  <c r="R172" i="3"/>
  <c r="R14" i="3"/>
  <c r="R145" i="3"/>
  <c r="R43" i="3"/>
  <c r="R10" i="3"/>
  <c r="R93" i="3"/>
  <c r="R142" i="3"/>
  <c r="R225" i="3"/>
  <c r="R109" i="3"/>
  <c r="R55" i="3"/>
  <c r="R111" i="3"/>
  <c r="R136" i="3"/>
  <c r="R87" i="3"/>
  <c r="R51" i="3"/>
  <c r="R222" i="3"/>
  <c r="R78" i="3"/>
  <c r="R208" i="3"/>
  <c r="R230" i="3"/>
  <c r="R70" i="3"/>
  <c r="R5" i="3"/>
  <c r="R107" i="3"/>
  <c r="R132" i="3"/>
  <c r="R215" i="3"/>
  <c r="R123" i="3"/>
  <c r="R101" i="3"/>
  <c r="R199" i="3"/>
  <c r="R15" i="3"/>
  <c r="R157" i="3"/>
  <c r="R80" i="3"/>
  <c r="R160" i="3"/>
  <c r="R140" i="3"/>
  <c r="R183" i="3"/>
  <c r="R227" i="3"/>
  <c r="R106" i="3"/>
  <c r="R147" i="3"/>
  <c r="S137" i="3"/>
  <c r="S206" i="3"/>
  <c r="S72" i="3"/>
  <c r="S155" i="3"/>
  <c r="S214" i="3"/>
  <c r="S24" i="3"/>
  <c r="S143" i="3"/>
  <c r="S83" i="3"/>
  <c r="S39" i="3"/>
  <c r="S99" i="3"/>
  <c r="S58" i="3"/>
  <c r="S53" i="3"/>
  <c r="S167" i="3"/>
  <c r="S121" i="3"/>
  <c r="S23" i="3"/>
  <c r="S207" i="3"/>
  <c r="S202" i="3"/>
  <c r="S13" i="3"/>
  <c r="S184" i="3"/>
  <c r="S192" i="3"/>
  <c r="S44" i="3"/>
  <c r="S203" i="3"/>
  <c r="S185" i="3"/>
  <c r="S133" i="3"/>
  <c r="S125" i="3"/>
  <c r="S49" i="3"/>
  <c r="S65" i="3"/>
  <c r="S171" i="3"/>
  <c r="S177" i="3"/>
  <c r="S213" i="3"/>
  <c r="S197" i="3"/>
  <c r="S154" i="3"/>
  <c r="S223" i="3"/>
  <c r="S186" i="3"/>
  <c r="S62" i="3"/>
  <c r="S89" i="3"/>
  <c r="S204" i="3"/>
  <c r="S81" i="3"/>
  <c r="S159" i="3"/>
  <c r="S226" i="3"/>
  <c r="S112" i="3"/>
  <c r="S90" i="3"/>
  <c r="S162" i="3"/>
  <c r="S211" i="3"/>
  <c r="S86" i="3"/>
  <c r="S200" i="3"/>
  <c r="S212" i="3"/>
  <c r="S178" i="3"/>
  <c r="S228" i="3"/>
  <c r="S42" i="3"/>
  <c r="S172" i="3"/>
  <c r="S14" i="3"/>
  <c r="S145" i="3"/>
  <c r="S43" i="3"/>
  <c r="S10" i="3"/>
  <c r="S93" i="3"/>
  <c r="S142" i="3"/>
  <c r="S225" i="3"/>
  <c r="S109" i="3"/>
  <c r="S55" i="3"/>
  <c r="S111" i="3"/>
  <c r="S136" i="3"/>
  <c r="S87" i="3"/>
  <c r="S51" i="3"/>
  <c r="S222" i="3"/>
  <c r="S78" i="3"/>
  <c r="S208" i="3"/>
  <c r="S230" i="3"/>
  <c r="S70" i="3"/>
  <c r="S5" i="3"/>
  <c r="S107" i="3"/>
  <c r="S132" i="3"/>
  <c r="S215" i="3"/>
  <c r="S123" i="3"/>
  <c r="S101" i="3"/>
  <c r="S199" i="3"/>
  <c r="S15" i="3"/>
  <c r="S157" i="3"/>
  <c r="S80" i="3"/>
  <c r="S160" i="3"/>
  <c r="S140" i="3"/>
  <c r="S183" i="3"/>
  <c r="S227" i="3"/>
  <c r="S106" i="3"/>
  <c r="S147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81" i="5"/>
  <c r="O81" i="5"/>
  <c r="P81" i="5"/>
  <c r="Q81" i="5"/>
  <c r="R81" i="5"/>
  <c r="S81" i="5"/>
  <c r="N67" i="5"/>
  <c r="O67" i="5"/>
  <c r="P67" i="5"/>
  <c r="Q67" i="5"/>
  <c r="R67" i="5"/>
  <c r="S67" i="5"/>
  <c r="N21" i="5"/>
  <c r="O21" i="5"/>
  <c r="P21" i="5"/>
  <c r="Q21" i="5"/>
  <c r="R21" i="5"/>
  <c r="S21" i="5"/>
  <c r="N4" i="5"/>
  <c r="O4" i="5"/>
  <c r="P4" i="5"/>
  <c r="Q4" i="5"/>
  <c r="R4" i="5"/>
  <c r="S4" i="5"/>
  <c r="N118" i="6"/>
  <c r="O118" i="6"/>
  <c r="P118" i="6"/>
  <c r="Q118" i="6"/>
  <c r="R118" i="6"/>
  <c r="S118" i="6"/>
  <c r="N87" i="6"/>
  <c r="O87" i="6"/>
  <c r="P87" i="6"/>
  <c r="Q87" i="6"/>
  <c r="R87" i="6"/>
  <c r="S87" i="6"/>
  <c r="N141" i="6"/>
  <c r="O141" i="6"/>
  <c r="P141" i="6"/>
  <c r="Q141" i="6"/>
  <c r="R141" i="6"/>
  <c r="S141" i="6"/>
  <c r="N117" i="6"/>
  <c r="O117" i="6"/>
  <c r="P117" i="6"/>
  <c r="Q117" i="6"/>
  <c r="R117" i="6"/>
  <c r="S117" i="6"/>
  <c r="N56" i="6"/>
  <c r="O56" i="6"/>
  <c r="P56" i="6"/>
  <c r="Q56" i="6"/>
  <c r="R56" i="6"/>
  <c r="S56" i="6"/>
  <c r="N62" i="6"/>
  <c r="O62" i="6"/>
  <c r="P62" i="6"/>
  <c r="Q62" i="6"/>
  <c r="R62" i="6"/>
  <c r="S62" i="6"/>
  <c r="N31" i="6"/>
  <c r="O31" i="6"/>
  <c r="P31" i="6"/>
  <c r="Q31" i="6"/>
  <c r="R31" i="6"/>
  <c r="S31" i="6"/>
  <c r="N80" i="4"/>
  <c r="O80" i="4"/>
  <c r="P80" i="4"/>
  <c r="Q80" i="4"/>
  <c r="R80" i="4"/>
  <c r="S80" i="4"/>
  <c r="N139" i="4"/>
  <c r="O139" i="4"/>
  <c r="P139" i="4"/>
  <c r="Q139" i="4"/>
  <c r="R139" i="4"/>
  <c r="S139" i="4"/>
  <c r="N8" i="4"/>
  <c r="O8" i="4"/>
  <c r="P8" i="4"/>
  <c r="Q8" i="4"/>
  <c r="R8" i="4"/>
  <c r="S8" i="4"/>
  <c r="N61" i="4"/>
  <c r="O61" i="4"/>
  <c r="P61" i="4"/>
  <c r="Q61" i="4"/>
  <c r="R61" i="4"/>
  <c r="S61" i="4"/>
  <c r="N3" i="6"/>
  <c r="O3" i="6"/>
  <c r="P3" i="6"/>
  <c r="Q3" i="6"/>
  <c r="R3" i="6"/>
  <c r="S3" i="6"/>
  <c r="N77" i="4"/>
  <c r="O77" i="4"/>
  <c r="P77" i="4"/>
  <c r="Q77" i="4"/>
  <c r="R77" i="4"/>
  <c r="S77" i="4"/>
  <c r="N26" i="4"/>
  <c r="O26" i="4"/>
  <c r="P26" i="4"/>
  <c r="Q26" i="4"/>
  <c r="R26" i="4"/>
  <c r="S26" i="4"/>
  <c r="N104" i="4"/>
  <c r="O104" i="4"/>
  <c r="P104" i="4"/>
  <c r="Q104" i="4"/>
  <c r="R104" i="4"/>
  <c r="S104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4" i="8"/>
  <c r="F5" i="8"/>
  <c r="F3" i="8"/>
  <c r="F2" i="8"/>
  <c r="F1" i="8"/>
  <c r="N116" i="4"/>
  <c r="O116" i="4"/>
  <c r="P116" i="4"/>
  <c r="Q116" i="4"/>
  <c r="R116" i="4"/>
  <c r="S116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3" i="8"/>
  <c r="H4" i="8"/>
  <c r="H5" i="8"/>
  <c r="H2" i="8"/>
  <c r="H1" i="8"/>
  <c r="N127" i="4"/>
  <c r="O127" i="4"/>
  <c r="P127" i="4"/>
  <c r="Q127" i="4"/>
  <c r="R127" i="4"/>
  <c r="S127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41" i="5"/>
  <c r="O41" i="5"/>
  <c r="P41" i="5"/>
  <c r="Q41" i="5"/>
  <c r="R41" i="5"/>
  <c r="S41" i="5"/>
  <c r="N55" i="5"/>
  <c r="O55" i="5"/>
  <c r="P55" i="5"/>
  <c r="Q55" i="5"/>
  <c r="R55" i="5"/>
  <c r="S55" i="5"/>
  <c r="N43" i="5"/>
  <c r="O43" i="5"/>
  <c r="P43" i="5"/>
  <c r="Q43" i="5"/>
  <c r="R43" i="5"/>
  <c r="S43" i="5"/>
  <c r="N25" i="5"/>
  <c r="O25" i="5"/>
  <c r="P25" i="5"/>
  <c r="Q25" i="5"/>
  <c r="R25" i="5"/>
  <c r="S25" i="5"/>
  <c r="N144" i="4"/>
  <c r="O144" i="4"/>
  <c r="P144" i="4"/>
  <c r="R144" i="4"/>
  <c r="Q144" i="4"/>
  <c r="S144" i="4"/>
  <c r="N60" i="5"/>
  <c r="O60" i="5"/>
  <c r="P60" i="5"/>
  <c r="R60" i="5"/>
  <c r="Q60" i="5"/>
  <c r="S60" i="5"/>
  <c r="N83" i="6"/>
  <c r="O83" i="6"/>
  <c r="P83" i="6"/>
  <c r="R83" i="6"/>
  <c r="Q83" i="6"/>
  <c r="S83" i="6"/>
  <c r="N53" i="6"/>
  <c r="O53" i="6"/>
  <c r="P53" i="6"/>
  <c r="R53" i="6"/>
  <c r="Q53" i="6"/>
  <c r="S53" i="6"/>
  <c r="N130" i="6"/>
  <c r="O130" i="6"/>
  <c r="P130" i="6"/>
  <c r="R130" i="6"/>
  <c r="Q130" i="6"/>
  <c r="S130" i="6"/>
  <c r="N75" i="6"/>
  <c r="O75" i="6"/>
  <c r="P75" i="6"/>
  <c r="R75" i="6"/>
  <c r="Q75" i="6"/>
  <c r="S75" i="6"/>
  <c r="N77" i="5"/>
  <c r="O77" i="5"/>
  <c r="P77" i="5"/>
  <c r="R77" i="5"/>
  <c r="Q77" i="5"/>
  <c r="S77" i="5"/>
  <c r="N122" i="4"/>
  <c r="O122" i="4"/>
  <c r="P122" i="4"/>
  <c r="R122" i="4"/>
  <c r="Q122" i="4"/>
  <c r="S122" i="4"/>
  <c r="N19" i="5"/>
  <c r="N49" i="5"/>
  <c r="N108" i="5"/>
  <c r="N48" i="5"/>
  <c r="N123" i="5"/>
  <c r="N93" i="5"/>
  <c r="N68" i="5"/>
  <c r="N76" i="5"/>
  <c r="N8" i="5"/>
  <c r="N54" i="5"/>
  <c r="N37" i="5"/>
  <c r="N101" i="5"/>
  <c r="N11" i="5"/>
  <c r="N103" i="5"/>
  <c r="N80" i="5"/>
  <c r="N65" i="5"/>
  <c r="N5" i="5"/>
  <c r="N40" i="5"/>
  <c r="N78" i="5"/>
  <c r="N98" i="5"/>
  <c r="N26" i="5"/>
  <c r="N124" i="5"/>
  <c r="N13" i="5"/>
  <c r="N44" i="5"/>
  <c r="N88" i="5"/>
  <c r="N75" i="5"/>
  <c r="N119" i="5"/>
  <c r="N38" i="5"/>
  <c r="N17" i="5"/>
  <c r="N92" i="5"/>
  <c r="N64" i="5"/>
  <c r="N110" i="5"/>
  <c r="N62" i="5"/>
  <c r="N27" i="5"/>
  <c r="N117" i="5"/>
  <c r="N85" i="5"/>
  <c r="N22" i="5"/>
  <c r="N35" i="5"/>
  <c r="N113" i="5"/>
  <c r="N14" i="5"/>
  <c r="N51" i="5"/>
  <c r="N6" i="5"/>
  <c r="N45" i="5"/>
  <c r="N112" i="5"/>
  <c r="N116" i="5"/>
  <c r="O19" i="5"/>
  <c r="O49" i="5"/>
  <c r="O108" i="5"/>
  <c r="O48" i="5"/>
  <c r="O123" i="5"/>
  <c r="O93" i="5"/>
  <c r="O68" i="5"/>
  <c r="O76" i="5"/>
  <c r="O8" i="5"/>
  <c r="O54" i="5"/>
  <c r="O37" i="5"/>
  <c r="O101" i="5"/>
  <c r="O11" i="5"/>
  <c r="O103" i="5"/>
  <c r="O80" i="5"/>
  <c r="O65" i="5"/>
  <c r="O5" i="5"/>
  <c r="O40" i="5"/>
  <c r="O78" i="5"/>
  <c r="O98" i="5"/>
  <c r="O26" i="5"/>
  <c r="O124" i="5"/>
  <c r="O13" i="5"/>
  <c r="O44" i="5"/>
  <c r="O88" i="5"/>
  <c r="O75" i="5"/>
  <c r="O119" i="5"/>
  <c r="O38" i="5"/>
  <c r="O17" i="5"/>
  <c r="O92" i="5"/>
  <c r="O64" i="5"/>
  <c r="O110" i="5"/>
  <c r="O62" i="5"/>
  <c r="O27" i="5"/>
  <c r="O117" i="5"/>
  <c r="O85" i="5"/>
  <c r="O22" i="5"/>
  <c r="O35" i="5"/>
  <c r="O113" i="5"/>
  <c r="O14" i="5"/>
  <c r="O51" i="5"/>
  <c r="O6" i="5"/>
  <c r="O45" i="5"/>
  <c r="O112" i="5"/>
  <c r="O116" i="5"/>
  <c r="P19" i="5"/>
  <c r="P49" i="5"/>
  <c r="P108" i="5"/>
  <c r="P48" i="5"/>
  <c r="P123" i="5"/>
  <c r="P93" i="5"/>
  <c r="P68" i="5"/>
  <c r="P76" i="5"/>
  <c r="P8" i="5"/>
  <c r="P54" i="5"/>
  <c r="P37" i="5"/>
  <c r="P101" i="5"/>
  <c r="P11" i="5"/>
  <c r="P103" i="5"/>
  <c r="P80" i="5"/>
  <c r="P65" i="5"/>
  <c r="P5" i="5"/>
  <c r="P40" i="5"/>
  <c r="P78" i="5"/>
  <c r="P98" i="5"/>
  <c r="P26" i="5"/>
  <c r="P124" i="5"/>
  <c r="P13" i="5"/>
  <c r="P44" i="5"/>
  <c r="P88" i="5"/>
  <c r="P75" i="5"/>
  <c r="P119" i="5"/>
  <c r="P38" i="5"/>
  <c r="P17" i="5"/>
  <c r="P92" i="5"/>
  <c r="P64" i="5"/>
  <c r="P110" i="5"/>
  <c r="P62" i="5"/>
  <c r="P27" i="5"/>
  <c r="P117" i="5"/>
  <c r="P85" i="5"/>
  <c r="P22" i="5"/>
  <c r="P35" i="5"/>
  <c r="P113" i="5"/>
  <c r="P14" i="5"/>
  <c r="P51" i="5"/>
  <c r="P6" i="5"/>
  <c r="P45" i="5"/>
  <c r="P112" i="5"/>
  <c r="P116" i="5"/>
  <c r="R19" i="5"/>
  <c r="R49" i="5"/>
  <c r="R108" i="5"/>
  <c r="R48" i="5"/>
  <c r="R123" i="5"/>
  <c r="R93" i="5"/>
  <c r="R68" i="5"/>
  <c r="R76" i="5"/>
  <c r="R8" i="5"/>
  <c r="R54" i="5"/>
  <c r="R37" i="5"/>
  <c r="R101" i="5"/>
  <c r="R11" i="5"/>
  <c r="R103" i="5"/>
  <c r="R80" i="5"/>
  <c r="R65" i="5"/>
  <c r="R5" i="5"/>
  <c r="R40" i="5"/>
  <c r="R78" i="5"/>
  <c r="R98" i="5"/>
  <c r="R26" i="5"/>
  <c r="R124" i="5"/>
  <c r="R13" i="5"/>
  <c r="R44" i="5"/>
  <c r="R88" i="5"/>
  <c r="R75" i="5"/>
  <c r="R119" i="5"/>
  <c r="R38" i="5"/>
  <c r="R17" i="5"/>
  <c r="R92" i="5"/>
  <c r="R64" i="5"/>
  <c r="R110" i="5"/>
  <c r="R62" i="5"/>
  <c r="R27" i="5"/>
  <c r="R117" i="5"/>
  <c r="R85" i="5"/>
  <c r="R22" i="5"/>
  <c r="R35" i="5"/>
  <c r="R113" i="5"/>
  <c r="R14" i="5"/>
  <c r="R51" i="5"/>
  <c r="R6" i="5"/>
  <c r="R45" i="5"/>
  <c r="R112" i="5"/>
  <c r="R116" i="5"/>
  <c r="Q19" i="5"/>
  <c r="Q49" i="5"/>
  <c r="Q108" i="5"/>
  <c r="Q48" i="5"/>
  <c r="Q123" i="5"/>
  <c r="Q93" i="5"/>
  <c r="Q68" i="5"/>
  <c r="Q76" i="5"/>
  <c r="Q8" i="5"/>
  <c r="Q54" i="5"/>
  <c r="Q37" i="5"/>
  <c r="Q101" i="5"/>
  <c r="Q11" i="5"/>
  <c r="Q103" i="5"/>
  <c r="Q80" i="5"/>
  <c r="Q65" i="5"/>
  <c r="Q5" i="5"/>
  <c r="Q40" i="5"/>
  <c r="Q78" i="5"/>
  <c r="Q98" i="5"/>
  <c r="Q26" i="5"/>
  <c r="Q124" i="5"/>
  <c r="Q13" i="5"/>
  <c r="Q44" i="5"/>
  <c r="Q88" i="5"/>
  <c r="Q75" i="5"/>
  <c r="Q119" i="5"/>
  <c r="Q38" i="5"/>
  <c r="Q17" i="5"/>
  <c r="Q92" i="5"/>
  <c r="Q64" i="5"/>
  <c r="Q110" i="5"/>
  <c r="Q62" i="5"/>
  <c r="Q27" i="5"/>
  <c r="Q117" i="5"/>
  <c r="Q85" i="5"/>
  <c r="Q22" i="5"/>
  <c r="Q35" i="5"/>
  <c r="Q113" i="5"/>
  <c r="Q14" i="5"/>
  <c r="Q51" i="5"/>
  <c r="Q6" i="5"/>
  <c r="Q45" i="5"/>
  <c r="Q112" i="5"/>
  <c r="Q116" i="5"/>
  <c r="S19" i="5"/>
  <c r="S49" i="5"/>
  <c r="S108" i="5"/>
  <c r="S48" i="5"/>
  <c r="S123" i="5"/>
  <c r="S93" i="5"/>
  <c r="S68" i="5"/>
  <c r="S76" i="5"/>
  <c r="S8" i="5"/>
  <c r="S54" i="5"/>
  <c r="S37" i="5"/>
  <c r="S101" i="5"/>
  <c r="S11" i="5"/>
  <c r="S103" i="5"/>
  <c r="S80" i="5"/>
  <c r="S65" i="5"/>
  <c r="S5" i="5"/>
  <c r="S40" i="5"/>
  <c r="S78" i="5"/>
  <c r="S98" i="5"/>
  <c r="S26" i="5"/>
  <c r="S124" i="5"/>
  <c r="S13" i="5"/>
  <c r="S44" i="5"/>
  <c r="S88" i="5"/>
  <c r="S75" i="5"/>
  <c r="S119" i="5"/>
  <c r="S38" i="5"/>
  <c r="S17" i="5"/>
  <c r="S92" i="5"/>
  <c r="S64" i="5"/>
  <c r="S110" i="5"/>
  <c r="S62" i="5"/>
  <c r="S27" i="5"/>
  <c r="S117" i="5"/>
  <c r="S85" i="5"/>
  <c r="S22" i="5"/>
  <c r="S35" i="5"/>
  <c r="S113" i="5"/>
  <c r="S14" i="5"/>
  <c r="S51" i="5"/>
  <c r="S6" i="5"/>
  <c r="S45" i="5"/>
  <c r="S112" i="5"/>
  <c r="S116" i="5"/>
  <c r="N115" i="4"/>
  <c r="O115" i="4"/>
  <c r="P115" i="4"/>
  <c r="R115" i="4"/>
  <c r="Q115" i="4"/>
  <c r="S115" i="4"/>
  <c r="N101" i="4"/>
  <c r="N125" i="4"/>
  <c r="N40" i="4"/>
  <c r="N18" i="4"/>
  <c r="N74" i="4"/>
  <c r="N24" i="4"/>
  <c r="N142" i="4"/>
  <c r="N38" i="4"/>
  <c r="N158" i="4"/>
  <c r="N66" i="4"/>
  <c r="N90" i="4"/>
  <c r="N106" i="4"/>
  <c r="N155" i="4"/>
  <c r="N73" i="4"/>
  <c r="N53" i="4"/>
  <c r="N14" i="4"/>
  <c r="N149" i="4"/>
  <c r="N99" i="4"/>
  <c r="N9" i="4"/>
  <c r="N16" i="4"/>
  <c r="N34" i="4"/>
  <c r="N82" i="4"/>
  <c r="N32" i="4"/>
  <c r="N147" i="4"/>
  <c r="N85" i="4"/>
  <c r="N10" i="4"/>
  <c r="N39" i="4"/>
  <c r="N121" i="4"/>
  <c r="N72" i="4"/>
  <c r="N6" i="4"/>
  <c r="N167" i="4"/>
  <c r="N162" i="4"/>
  <c r="N3" i="4"/>
  <c r="N21" i="4"/>
  <c r="N130" i="4"/>
  <c r="N22" i="4"/>
  <c r="N81" i="4"/>
  <c r="N23" i="4"/>
  <c r="N33" i="4"/>
  <c r="N119" i="4"/>
  <c r="N88" i="4"/>
  <c r="N128" i="4"/>
  <c r="N103" i="4"/>
  <c r="N141" i="4"/>
  <c r="N45" i="4"/>
  <c r="N51" i="4"/>
  <c r="N13" i="4"/>
  <c r="N92" i="4"/>
  <c r="N30" i="4"/>
  <c r="N137" i="4"/>
  <c r="O101" i="4"/>
  <c r="O125" i="4"/>
  <c r="O40" i="4"/>
  <c r="O18" i="4"/>
  <c r="O74" i="4"/>
  <c r="O24" i="4"/>
  <c r="O142" i="4"/>
  <c r="O38" i="4"/>
  <c r="O158" i="4"/>
  <c r="O66" i="4"/>
  <c r="O90" i="4"/>
  <c r="O106" i="4"/>
  <c r="O155" i="4"/>
  <c r="O73" i="4"/>
  <c r="O53" i="4"/>
  <c r="O14" i="4"/>
  <c r="O149" i="4"/>
  <c r="O99" i="4"/>
  <c r="O9" i="4"/>
  <c r="O16" i="4"/>
  <c r="O34" i="4"/>
  <c r="O82" i="4"/>
  <c r="O32" i="4"/>
  <c r="O147" i="4"/>
  <c r="O85" i="4"/>
  <c r="O10" i="4"/>
  <c r="O39" i="4"/>
  <c r="O121" i="4"/>
  <c r="O72" i="4"/>
  <c r="O6" i="4"/>
  <c r="O167" i="4"/>
  <c r="O162" i="4"/>
  <c r="O3" i="4"/>
  <c r="O21" i="4"/>
  <c r="O130" i="4"/>
  <c r="O22" i="4"/>
  <c r="O81" i="4"/>
  <c r="O23" i="4"/>
  <c r="O33" i="4"/>
  <c r="O119" i="4"/>
  <c r="O88" i="4"/>
  <c r="O128" i="4"/>
  <c r="O103" i="4"/>
  <c r="O141" i="4"/>
  <c r="O45" i="4"/>
  <c r="O51" i="4"/>
  <c r="O13" i="4"/>
  <c r="O92" i="4"/>
  <c r="O30" i="4"/>
  <c r="O137" i="4"/>
  <c r="P101" i="4"/>
  <c r="P125" i="4"/>
  <c r="P40" i="4"/>
  <c r="P18" i="4"/>
  <c r="P74" i="4"/>
  <c r="P24" i="4"/>
  <c r="P142" i="4"/>
  <c r="P38" i="4"/>
  <c r="P158" i="4"/>
  <c r="P66" i="4"/>
  <c r="P90" i="4"/>
  <c r="P106" i="4"/>
  <c r="P155" i="4"/>
  <c r="P73" i="4"/>
  <c r="P53" i="4"/>
  <c r="P14" i="4"/>
  <c r="P149" i="4"/>
  <c r="P99" i="4"/>
  <c r="P9" i="4"/>
  <c r="P16" i="4"/>
  <c r="P34" i="4"/>
  <c r="P82" i="4"/>
  <c r="P32" i="4"/>
  <c r="P147" i="4"/>
  <c r="P85" i="4"/>
  <c r="P10" i="4"/>
  <c r="P39" i="4"/>
  <c r="P121" i="4"/>
  <c r="P72" i="4"/>
  <c r="P6" i="4"/>
  <c r="P167" i="4"/>
  <c r="P162" i="4"/>
  <c r="P3" i="4"/>
  <c r="P21" i="4"/>
  <c r="P130" i="4"/>
  <c r="P22" i="4"/>
  <c r="P81" i="4"/>
  <c r="P23" i="4"/>
  <c r="P33" i="4"/>
  <c r="P119" i="4"/>
  <c r="P88" i="4"/>
  <c r="P128" i="4"/>
  <c r="P103" i="4"/>
  <c r="P141" i="4"/>
  <c r="P45" i="4"/>
  <c r="P51" i="4"/>
  <c r="P13" i="4"/>
  <c r="P92" i="4"/>
  <c r="P30" i="4"/>
  <c r="P137" i="4"/>
  <c r="R101" i="4"/>
  <c r="R125" i="4"/>
  <c r="R40" i="4"/>
  <c r="R18" i="4"/>
  <c r="R74" i="4"/>
  <c r="R24" i="4"/>
  <c r="R142" i="4"/>
  <c r="R38" i="4"/>
  <c r="R158" i="4"/>
  <c r="R66" i="4"/>
  <c r="R90" i="4"/>
  <c r="R106" i="4"/>
  <c r="R155" i="4"/>
  <c r="R73" i="4"/>
  <c r="R53" i="4"/>
  <c r="R14" i="4"/>
  <c r="R149" i="4"/>
  <c r="R99" i="4"/>
  <c r="R9" i="4"/>
  <c r="R16" i="4"/>
  <c r="R34" i="4"/>
  <c r="R82" i="4"/>
  <c r="R32" i="4"/>
  <c r="R147" i="4"/>
  <c r="R85" i="4"/>
  <c r="R10" i="4"/>
  <c r="R39" i="4"/>
  <c r="R121" i="4"/>
  <c r="R72" i="4"/>
  <c r="R6" i="4"/>
  <c r="R167" i="4"/>
  <c r="R162" i="4"/>
  <c r="R3" i="4"/>
  <c r="R21" i="4"/>
  <c r="R130" i="4"/>
  <c r="R22" i="4"/>
  <c r="R81" i="4"/>
  <c r="R23" i="4"/>
  <c r="R33" i="4"/>
  <c r="R119" i="4"/>
  <c r="R88" i="4"/>
  <c r="R128" i="4"/>
  <c r="R103" i="4"/>
  <c r="R141" i="4"/>
  <c r="R45" i="4"/>
  <c r="R51" i="4"/>
  <c r="R13" i="4"/>
  <c r="R92" i="4"/>
  <c r="R30" i="4"/>
  <c r="R137" i="4"/>
  <c r="Q101" i="4"/>
  <c r="Q125" i="4"/>
  <c r="Q40" i="4"/>
  <c r="Q18" i="4"/>
  <c r="Q74" i="4"/>
  <c r="Q24" i="4"/>
  <c r="Q142" i="4"/>
  <c r="Q38" i="4"/>
  <c r="Q158" i="4"/>
  <c r="Q66" i="4"/>
  <c r="Q90" i="4"/>
  <c r="Q106" i="4"/>
  <c r="Q155" i="4"/>
  <c r="Q73" i="4"/>
  <c r="Q53" i="4"/>
  <c r="Q14" i="4"/>
  <c r="Q149" i="4"/>
  <c r="Q99" i="4"/>
  <c r="Q9" i="4"/>
  <c r="Q16" i="4"/>
  <c r="Q34" i="4"/>
  <c r="Q82" i="4"/>
  <c r="Q32" i="4"/>
  <c r="Q147" i="4"/>
  <c r="Q85" i="4"/>
  <c r="Q10" i="4"/>
  <c r="Q39" i="4"/>
  <c r="Q121" i="4"/>
  <c r="Q72" i="4"/>
  <c r="Q6" i="4"/>
  <c r="Q167" i="4"/>
  <c r="Q162" i="4"/>
  <c r="Q3" i="4"/>
  <c r="Q21" i="4"/>
  <c r="Q130" i="4"/>
  <c r="Q22" i="4"/>
  <c r="Q81" i="4"/>
  <c r="Q23" i="4"/>
  <c r="Q33" i="4"/>
  <c r="Q119" i="4"/>
  <c r="Q88" i="4"/>
  <c r="Q128" i="4"/>
  <c r="Q103" i="4"/>
  <c r="Q141" i="4"/>
  <c r="Q45" i="4"/>
  <c r="Q51" i="4"/>
  <c r="Q13" i="4"/>
  <c r="Q92" i="4"/>
  <c r="Q30" i="4"/>
  <c r="Q137" i="4"/>
  <c r="S101" i="4"/>
  <c r="S125" i="4"/>
  <c r="S40" i="4"/>
  <c r="S18" i="4"/>
  <c r="S74" i="4"/>
  <c r="S24" i="4"/>
  <c r="S142" i="4"/>
  <c r="S38" i="4"/>
  <c r="S158" i="4"/>
  <c r="S66" i="4"/>
  <c r="S90" i="4"/>
  <c r="S106" i="4"/>
  <c r="S155" i="4"/>
  <c r="S73" i="4"/>
  <c r="S53" i="4"/>
  <c r="S14" i="4"/>
  <c r="S149" i="4"/>
  <c r="S99" i="4"/>
  <c r="S9" i="4"/>
  <c r="S16" i="4"/>
  <c r="S34" i="4"/>
  <c r="S82" i="4"/>
  <c r="S32" i="4"/>
  <c r="S147" i="4"/>
  <c r="S85" i="4"/>
  <c r="S10" i="4"/>
  <c r="S39" i="4"/>
  <c r="S121" i="4"/>
  <c r="S72" i="4"/>
  <c r="S6" i="4"/>
  <c r="S167" i="4"/>
  <c r="S162" i="4"/>
  <c r="S3" i="4"/>
  <c r="S21" i="4"/>
  <c r="S130" i="4"/>
  <c r="S22" i="4"/>
  <c r="S81" i="4"/>
  <c r="S23" i="4"/>
  <c r="S33" i="4"/>
  <c r="S119" i="4"/>
  <c r="S88" i="4"/>
  <c r="S128" i="4"/>
  <c r="S103" i="4"/>
  <c r="S141" i="4"/>
  <c r="S45" i="4"/>
  <c r="S51" i="4"/>
  <c r="S13" i="4"/>
  <c r="S92" i="4"/>
  <c r="S30" i="4"/>
  <c r="S137" i="4"/>
  <c r="N77" i="6"/>
  <c r="O77" i="6"/>
  <c r="P77" i="6"/>
  <c r="R77" i="6"/>
  <c r="Q77" i="6"/>
  <c r="S77" i="6"/>
  <c r="N46" i="6"/>
  <c r="N78" i="6"/>
  <c r="N60" i="6"/>
  <c r="N51" i="6"/>
  <c r="N57" i="6"/>
  <c r="N122" i="6"/>
  <c r="N89" i="6"/>
  <c r="N99" i="6"/>
  <c r="N119" i="6"/>
  <c r="N105" i="6"/>
  <c r="N135" i="6"/>
  <c r="N37" i="6"/>
  <c r="N67" i="6"/>
  <c r="N133" i="6"/>
  <c r="N126" i="6"/>
  <c r="N14" i="6"/>
  <c r="N8" i="6"/>
  <c r="N47" i="6"/>
  <c r="N120" i="6"/>
  <c r="N102" i="6"/>
  <c r="N64" i="6"/>
  <c r="N109" i="6"/>
  <c r="N7" i="6"/>
  <c r="N86" i="6"/>
  <c r="N33" i="6"/>
  <c r="N65" i="6"/>
  <c r="N88" i="6"/>
  <c r="N116" i="6"/>
  <c r="N92" i="6"/>
  <c r="N27" i="6"/>
  <c r="N26" i="6"/>
  <c r="N44" i="6"/>
  <c r="N136" i="6"/>
  <c r="N127" i="6"/>
  <c r="N132" i="6"/>
  <c r="N108" i="6"/>
  <c r="N42" i="6"/>
  <c r="N74" i="6"/>
  <c r="N48" i="6"/>
  <c r="N34" i="6"/>
  <c r="N35" i="6"/>
  <c r="N18" i="6"/>
  <c r="N22" i="6"/>
  <c r="N19" i="6"/>
  <c r="N24" i="6"/>
  <c r="N59" i="6"/>
  <c r="N106" i="6"/>
  <c r="N4" i="6"/>
  <c r="N91" i="6"/>
  <c r="O46" i="6"/>
  <c r="O78" i="6"/>
  <c r="O60" i="6"/>
  <c r="O51" i="6"/>
  <c r="O57" i="6"/>
  <c r="O122" i="6"/>
  <c r="O89" i="6"/>
  <c r="O99" i="6"/>
  <c r="O119" i="6"/>
  <c r="O105" i="6"/>
  <c r="O135" i="6"/>
  <c r="O37" i="6"/>
  <c r="O67" i="6"/>
  <c r="O133" i="6"/>
  <c r="O126" i="6"/>
  <c r="O14" i="6"/>
  <c r="O8" i="6"/>
  <c r="O47" i="6"/>
  <c r="O120" i="6"/>
  <c r="O102" i="6"/>
  <c r="O64" i="6"/>
  <c r="O109" i="6"/>
  <c r="O7" i="6"/>
  <c r="O86" i="6"/>
  <c r="O33" i="6"/>
  <c r="O65" i="6"/>
  <c r="O88" i="6"/>
  <c r="O116" i="6"/>
  <c r="O92" i="6"/>
  <c r="O27" i="6"/>
  <c r="O26" i="6"/>
  <c r="O44" i="6"/>
  <c r="O136" i="6"/>
  <c r="O127" i="6"/>
  <c r="O132" i="6"/>
  <c r="O108" i="6"/>
  <c r="O42" i="6"/>
  <c r="O74" i="6"/>
  <c r="O48" i="6"/>
  <c r="O34" i="6"/>
  <c r="O35" i="6"/>
  <c r="O18" i="6"/>
  <c r="O22" i="6"/>
  <c r="O19" i="6"/>
  <c r="O24" i="6"/>
  <c r="O59" i="6"/>
  <c r="O106" i="6"/>
  <c r="O4" i="6"/>
  <c r="O91" i="6"/>
  <c r="P46" i="6"/>
  <c r="P78" i="6"/>
  <c r="P60" i="6"/>
  <c r="P51" i="6"/>
  <c r="P57" i="6"/>
  <c r="P122" i="6"/>
  <c r="P89" i="6"/>
  <c r="P99" i="6"/>
  <c r="P119" i="6"/>
  <c r="P105" i="6"/>
  <c r="P135" i="6"/>
  <c r="P37" i="6"/>
  <c r="P67" i="6"/>
  <c r="P133" i="6"/>
  <c r="P126" i="6"/>
  <c r="P14" i="6"/>
  <c r="P8" i="6"/>
  <c r="P47" i="6"/>
  <c r="P120" i="6"/>
  <c r="P102" i="6"/>
  <c r="P64" i="6"/>
  <c r="P109" i="6"/>
  <c r="P7" i="6"/>
  <c r="P86" i="6"/>
  <c r="P33" i="6"/>
  <c r="P65" i="6"/>
  <c r="P88" i="6"/>
  <c r="P116" i="6"/>
  <c r="P92" i="6"/>
  <c r="P27" i="6"/>
  <c r="P26" i="6"/>
  <c r="P44" i="6"/>
  <c r="P136" i="6"/>
  <c r="P127" i="6"/>
  <c r="P132" i="6"/>
  <c r="P108" i="6"/>
  <c r="P42" i="6"/>
  <c r="P74" i="6"/>
  <c r="P48" i="6"/>
  <c r="P34" i="6"/>
  <c r="P35" i="6"/>
  <c r="P18" i="6"/>
  <c r="P22" i="6"/>
  <c r="P19" i="6"/>
  <c r="P24" i="6"/>
  <c r="P59" i="6"/>
  <c r="P106" i="6"/>
  <c r="P4" i="6"/>
  <c r="P91" i="6"/>
  <c r="R46" i="6"/>
  <c r="R78" i="6"/>
  <c r="R60" i="6"/>
  <c r="R51" i="6"/>
  <c r="R57" i="6"/>
  <c r="R122" i="6"/>
  <c r="R89" i="6"/>
  <c r="R99" i="6"/>
  <c r="R119" i="6"/>
  <c r="R105" i="6"/>
  <c r="R135" i="6"/>
  <c r="R37" i="6"/>
  <c r="R67" i="6"/>
  <c r="R133" i="6"/>
  <c r="R126" i="6"/>
  <c r="R14" i="6"/>
  <c r="R8" i="6"/>
  <c r="R47" i="6"/>
  <c r="R120" i="6"/>
  <c r="R102" i="6"/>
  <c r="R64" i="6"/>
  <c r="R109" i="6"/>
  <c r="R7" i="6"/>
  <c r="R86" i="6"/>
  <c r="R33" i="6"/>
  <c r="R65" i="6"/>
  <c r="R88" i="6"/>
  <c r="R116" i="6"/>
  <c r="R92" i="6"/>
  <c r="R27" i="6"/>
  <c r="R26" i="6"/>
  <c r="R44" i="6"/>
  <c r="R136" i="6"/>
  <c r="R127" i="6"/>
  <c r="R132" i="6"/>
  <c r="R108" i="6"/>
  <c r="R42" i="6"/>
  <c r="R74" i="6"/>
  <c r="R48" i="6"/>
  <c r="R34" i="6"/>
  <c r="R35" i="6"/>
  <c r="R18" i="6"/>
  <c r="R22" i="6"/>
  <c r="R19" i="6"/>
  <c r="R24" i="6"/>
  <c r="R59" i="6"/>
  <c r="R106" i="6"/>
  <c r="R4" i="6"/>
  <c r="R91" i="6"/>
  <c r="Q46" i="6"/>
  <c r="Q78" i="6"/>
  <c r="Q60" i="6"/>
  <c r="Q51" i="6"/>
  <c r="Q57" i="6"/>
  <c r="Q122" i="6"/>
  <c r="Q89" i="6"/>
  <c r="Q99" i="6"/>
  <c r="Q119" i="6"/>
  <c r="Q105" i="6"/>
  <c r="Q135" i="6"/>
  <c r="Q37" i="6"/>
  <c r="Q67" i="6"/>
  <c r="Q133" i="6"/>
  <c r="Q126" i="6"/>
  <c r="Q14" i="6"/>
  <c r="Q8" i="6"/>
  <c r="Q47" i="6"/>
  <c r="Q120" i="6"/>
  <c r="Q102" i="6"/>
  <c r="Q64" i="6"/>
  <c r="Q109" i="6"/>
  <c r="Q7" i="6"/>
  <c r="Q86" i="6"/>
  <c r="Q33" i="6"/>
  <c r="Q65" i="6"/>
  <c r="Q88" i="6"/>
  <c r="Q116" i="6"/>
  <c r="Q92" i="6"/>
  <c r="Q27" i="6"/>
  <c r="Q26" i="6"/>
  <c r="Q44" i="6"/>
  <c r="Q136" i="6"/>
  <c r="Q127" i="6"/>
  <c r="Q132" i="6"/>
  <c r="Q108" i="6"/>
  <c r="Q42" i="6"/>
  <c r="Q74" i="6"/>
  <c r="Q48" i="6"/>
  <c r="Q34" i="6"/>
  <c r="Q35" i="6"/>
  <c r="Q18" i="6"/>
  <c r="Q22" i="6"/>
  <c r="Q19" i="6"/>
  <c r="Q24" i="6"/>
  <c r="Q59" i="6"/>
  <c r="Q106" i="6"/>
  <c r="Q4" i="6"/>
  <c r="Q91" i="6"/>
  <c r="S46" i="6"/>
  <c r="S78" i="6"/>
  <c r="S60" i="6"/>
  <c r="S51" i="6"/>
  <c r="S57" i="6"/>
  <c r="S122" i="6"/>
  <c r="S89" i="6"/>
  <c r="S99" i="6"/>
  <c r="S119" i="6"/>
  <c r="S105" i="6"/>
  <c r="S135" i="6"/>
  <c r="S37" i="6"/>
  <c r="S67" i="6"/>
  <c r="S133" i="6"/>
  <c r="S126" i="6"/>
  <c r="S14" i="6"/>
  <c r="S8" i="6"/>
  <c r="S47" i="6"/>
  <c r="S120" i="6"/>
  <c r="S102" i="6"/>
  <c r="S64" i="6"/>
  <c r="S109" i="6"/>
  <c r="S7" i="6"/>
  <c r="S86" i="6"/>
  <c r="S33" i="6"/>
  <c r="S65" i="6"/>
  <c r="S88" i="6"/>
  <c r="S116" i="6"/>
  <c r="S92" i="6"/>
  <c r="S27" i="6"/>
  <c r="S26" i="6"/>
  <c r="S44" i="6"/>
  <c r="S136" i="6"/>
  <c r="S127" i="6"/>
  <c r="S132" i="6"/>
  <c r="S108" i="6"/>
  <c r="S42" i="6"/>
  <c r="S74" i="6"/>
  <c r="S48" i="6"/>
  <c r="S34" i="6"/>
  <c r="S35" i="6"/>
  <c r="S18" i="6"/>
  <c r="S22" i="6"/>
  <c r="S19" i="6"/>
  <c r="S24" i="6"/>
  <c r="S59" i="6"/>
  <c r="S106" i="6"/>
  <c r="S4" i="6"/>
  <c r="S91" i="6"/>
  <c r="V32" i="5" l="1"/>
  <c r="V107" i="5"/>
  <c r="V33" i="5"/>
  <c r="V87" i="5"/>
  <c r="V42" i="5"/>
  <c r="V128" i="5"/>
  <c r="V53" i="5"/>
  <c r="V102" i="5"/>
  <c r="V72" i="5"/>
  <c r="V66" i="5"/>
  <c r="V70" i="5"/>
  <c r="V34" i="5"/>
  <c r="V29" i="5"/>
  <c r="V121" i="5"/>
  <c r="V31" i="5"/>
  <c r="V84" i="5"/>
  <c r="V52" i="5"/>
  <c r="V20" i="5"/>
  <c r="V96" i="5"/>
  <c r="V79" i="5"/>
  <c r="V10" i="5"/>
  <c r="V59" i="5"/>
  <c r="V9" i="5"/>
  <c r="V97" i="5"/>
  <c r="V24" i="5"/>
  <c r="V50" i="5"/>
  <c r="V115" i="5"/>
  <c r="V83" i="5"/>
  <c r="V7" i="5"/>
  <c r="V91" i="5"/>
  <c r="V3" i="5"/>
  <c r="V125" i="5"/>
  <c r="V57" i="5"/>
  <c r="V15" i="5"/>
  <c r="V95" i="5"/>
  <c r="V36" i="5"/>
  <c r="U36" i="5" s="1"/>
  <c r="V58" i="5"/>
  <c r="V12" i="5"/>
  <c r="V56" i="5"/>
  <c r="V109" i="5"/>
  <c r="V73" i="5"/>
  <c r="V127" i="5"/>
  <c r="V46" i="5"/>
  <c r="V111" i="5"/>
  <c r="V105" i="5"/>
  <c r="V23" i="5"/>
  <c r="V118" i="5"/>
  <c r="V104" i="5"/>
  <c r="V90" i="5"/>
  <c r="V18" i="5"/>
  <c r="V47" i="5"/>
  <c r="V99" i="5"/>
  <c r="V63" i="5"/>
  <c r="V69" i="5"/>
  <c r="V16" i="5"/>
  <c r="V82" i="5"/>
  <c r="V114" i="5"/>
  <c r="V120" i="5"/>
  <c r="AC15" i="5"/>
  <c r="AC24" i="5"/>
  <c r="AC7" i="5"/>
  <c r="AC46" i="5"/>
  <c r="AC84" i="5"/>
  <c r="AC127" i="5"/>
  <c r="AC105" i="5"/>
  <c r="AC70" i="5"/>
  <c r="AC20" i="5"/>
  <c r="AC42" i="5"/>
  <c r="AC18" i="5"/>
  <c r="AC59" i="5"/>
  <c r="AC47" i="5"/>
  <c r="AC114" i="5"/>
  <c r="AC121" i="5"/>
  <c r="AC91" i="5"/>
  <c r="AC120" i="5"/>
  <c r="AC10" i="5"/>
  <c r="AC53" i="5"/>
  <c r="AC107" i="5"/>
  <c r="AC33" i="5"/>
  <c r="AC63" i="5"/>
  <c r="AC73" i="5"/>
  <c r="AC72" i="5"/>
  <c r="AC58" i="5"/>
  <c r="AC115" i="5"/>
  <c r="AC66" i="5"/>
  <c r="AC50" i="5"/>
  <c r="AC9" i="5"/>
  <c r="AC23" i="5"/>
  <c r="AC3" i="5"/>
  <c r="AC125" i="5"/>
  <c r="AC12" i="5"/>
  <c r="AC56" i="5"/>
  <c r="AC109" i="5"/>
  <c r="AC95" i="5"/>
  <c r="AC36" i="5"/>
  <c r="AC83" i="5"/>
  <c r="AC99" i="5"/>
  <c r="AC90" i="5"/>
  <c r="AC96" i="5"/>
  <c r="AC87" i="5"/>
  <c r="AC16" i="5"/>
  <c r="AC34" i="5"/>
  <c r="AC111" i="5"/>
  <c r="AC79" i="5"/>
  <c r="AC82" i="5"/>
  <c r="AC128" i="5"/>
  <c r="AC52" i="5"/>
  <c r="AC57" i="5"/>
  <c r="AC97" i="5"/>
  <c r="AC69" i="5"/>
  <c r="AC32" i="5"/>
  <c r="AC118" i="5"/>
  <c r="AC29" i="5"/>
  <c r="AC104" i="5"/>
  <c r="AC102" i="5"/>
  <c r="AC31" i="5"/>
  <c r="AB23" i="5"/>
  <c r="AB121" i="5"/>
  <c r="AB102" i="5"/>
  <c r="AB83" i="5"/>
  <c r="AB31" i="5"/>
  <c r="AB20" i="5"/>
  <c r="AB66" i="5"/>
  <c r="AB50" i="5"/>
  <c r="AB84" i="5"/>
  <c r="AB70" i="5"/>
  <c r="AB79" i="5"/>
  <c r="AB114" i="5"/>
  <c r="AB97" i="5"/>
  <c r="AB82" i="5"/>
  <c r="AB63" i="5"/>
  <c r="AB18" i="5"/>
  <c r="AB12" i="5"/>
  <c r="AB118" i="5"/>
  <c r="AB57" i="5"/>
  <c r="AB58" i="5"/>
  <c r="AB9" i="5"/>
  <c r="AB56" i="5"/>
  <c r="AB7" i="5"/>
  <c r="AB72" i="5"/>
  <c r="AB128" i="5"/>
  <c r="AB47" i="5"/>
  <c r="AB69" i="5"/>
  <c r="AB34" i="5"/>
  <c r="AB36" i="5"/>
  <c r="AB33" i="5"/>
  <c r="AB107" i="5"/>
  <c r="AB15" i="5"/>
  <c r="AB46" i="5"/>
  <c r="AB127" i="5"/>
  <c r="AB105" i="5"/>
  <c r="AB125" i="5"/>
  <c r="AB99" i="5"/>
  <c r="AB104" i="5"/>
  <c r="AB90" i="5"/>
  <c r="AB3" i="5"/>
  <c r="AB73" i="5"/>
  <c r="AB109" i="5"/>
  <c r="AB115" i="5"/>
  <c r="AB24" i="5"/>
  <c r="AB96" i="5"/>
  <c r="AB87" i="5"/>
  <c r="AB91" i="5"/>
  <c r="AB120" i="5"/>
  <c r="AB59" i="5"/>
  <c r="AB52" i="5"/>
  <c r="AB111" i="5"/>
  <c r="AB29" i="5"/>
  <c r="AB42" i="5"/>
  <c r="AB95" i="5"/>
  <c r="AB32" i="5"/>
  <c r="AB53" i="5"/>
  <c r="AB10" i="5"/>
  <c r="AB16" i="5"/>
  <c r="W24" i="5"/>
  <c r="W18" i="5"/>
  <c r="W82" i="5"/>
  <c r="W99" i="5"/>
  <c r="W3" i="5"/>
  <c r="W15" i="5"/>
  <c r="W7" i="5"/>
  <c r="W125" i="5"/>
  <c r="W50" i="5"/>
  <c r="W96" i="5"/>
  <c r="W58" i="5"/>
  <c r="W104" i="5"/>
  <c r="W32" i="5"/>
  <c r="W87" i="5"/>
  <c r="W79" i="5"/>
  <c r="W20" i="5"/>
  <c r="W91" i="5"/>
  <c r="W84" i="5"/>
  <c r="W12" i="5"/>
  <c r="W52" i="5"/>
  <c r="W56" i="5"/>
  <c r="W73" i="5"/>
  <c r="W72" i="5"/>
  <c r="W9" i="5"/>
  <c r="W118" i="5"/>
  <c r="W128" i="5"/>
  <c r="W36" i="5"/>
  <c r="W114" i="5"/>
  <c r="W23" i="5"/>
  <c r="W83" i="5"/>
  <c r="W90" i="5"/>
  <c r="W111" i="5"/>
  <c r="W57" i="5"/>
  <c r="W16" i="5"/>
  <c r="W47" i="5"/>
  <c r="W97" i="5"/>
  <c r="W53" i="5"/>
  <c r="W66" i="5"/>
  <c r="W115" i="5"/>
  <c r="W10" i="5"/>
  <c r="W120" i="5"/>
  <c r="W69" i="5"/>
  <c r="W95" i="5"/>
  <c r="W33" i="5"/>
  <c r="W46" i="5"/>
  <c r="W31" i="5"/>
  <c r="W34" i="5"/>
  <c r="W109" i="5"/>
  <c r="W29" i="5"/>
  <c r="W102" i="5"/>
  <c r="W63" i="5"/>
  <c r="W59" i="5"/>
  <c r="W107" i="5"/>
  <c r="W105" i="5"/>
  <c r="W70" i="5"/>
  <c r="W42" i="5"/>
  <c r="W127" i="5"/>
  <c r="W121" i="5"/>
  <c r="AA24" i="5"/>
  <c r="AA57" i="5"/>
  <c r="AA15" i="5"/>
  <c r="AA105" i="5"/>
  <c r="AA33" i="5"/>
  <c r="AA32" i="5"/>
  <c r="AA118" i="5"/>
  <c r="AA91" i="5"/>
  <c r="AA29" i="5"/>
  <c r="AA50" i="5"/>
  <c r="AA10" i="5"/>
  <c r="AA20" i="5"/>
  <c r="AA95" i="5"/>
  <c r="AA79" i="5"/>
  <c r="X79" i="5" s="1"/>
  <c r="Y79" i="5" s="1"/>
  <c r="AA23" i="5"/>
  <c r="AA109" i="5"/>
  <c r="AA12" i="5"/>
  <c r="AA16" i="5"/>
  <c r="AA70" i="5"/>
  <c r="AA97" i="5"/>
  <c r="AA53" i="5"/>
  <c r="AA114" i="5"/>
  <c r="AA7" i="5"/>
  <c r="AA63" i="5"/>
  <c r="AA31" i="5"/>
  <c r="AA69" i="5"/>
  <c r="AA102" i="5"/>
  <c r="AA96" i="5"/>
  <c r="AA52" i="5"/>
  <c r="AA18" i="5"/>
  <c r="AA82" i="5"/>
  <c r="AA66" i="5"/>
  <c r="AA120" i="5"/>
  <c r="AA104" i="5"/>
  <c r="AA56" i="5"/>
  <c r="AA47" i="5"/>
  <c r="AA36" i="5"/>
  <c r="AA128" i="5"/>
  <c r="AA73" i="5"/>
  <c r="AA111" i="5"/>
  <c r="AA42" i="5"/>
  <c r="AA3" i="5"/>
  <c r="AA58" i="5"/>
  <c r="AA115" i="5"/>
  <c r="AA125" i="5"/>
  <c r="AA83" i="5"/>
  <c r="AA99" i="5"/>
  <c r="AA127" i="5"/>
  <c r="AA107" i="5"/>
  <c r="AA34" i="5"/>
  <c r="AA72" i="5"/>
  <c r="AA9" i="5"/>
  <c r="AA46" i="5"/>
  <c r="AA121" i="5"/>
  <c r="AA90" i="5"/>
  <c r="AA84" i="5"/>
  <c r="AA87" i="5"/>
  <c r="AA59" i="5"/>
  <c r="Z125" i="5"/>
  <c r="Z31" i="5"/>
  <c r="X31" i="5" s="1"/>
  <c r="Y31" i="5" s="1"/>
  <c r="Z52" i="5"/>
  <c r="X52" i="5" s="1"/>
  <c r="Y52" i="5" s="1"/>
  <c r="Z47" i="5"/>
  <c r="X47" i="5" s="1"/>
  <c r="Y47" i="5" s="1"/>
  <c r="Z72" i="5"/>
  <c r="X72" i="5" s="1"/>
  <c r="Y72" i="5" s="1"/>
  <c r="Z9" i="5"/>
  <c r="X9" i="5" s="1"/>
  <c r="Y9" i="5" s="1"/>
  <c r="Z84" i="5"/>
  <c r="Z18" i="5"/>
  <c r="Z97" i="5"/>
  <c r="Z96" i="5"/>
  <c r="X96" i="5" s="1"/>
  <c r="Y96" i="5" s="1"/>
  <c r="Z69" i="5"/>
  <c r="Z3" i="5"/>
  <c r="Z23" i="5"/>
  <c r="X23" i="5" s="1"/>
  <c r="Y23" i="5" s="1"/>
  <c r="Z57" i="5"/>
  <c r="Z15" i="5"/>
  <c r="X15" i="5" s="1"/>
  <c r="Y15" i="5" s="1"/>
  <c r="Z66" i="5"/>
  <c r="X66" i="5" s="1"/>
  <c r="Y66" i="5" s="1"/>
  <c r="Z50" i="5"/>
  <c r="X50" i="5" s="1"/>
  <c r="Y50" i="5" s="1"/>
  <c r="Z107" i="5"/>
  <c r="Z87" i="5"/>
  <c r="Z32" i="5"/>
  <c r="X32" i="5" s="1"/>
  <c r="Y32" i="5" s="1"/>
  <c r="Z59" i="5"/>
  <c r="Z90" i="5"/>
  <c r="X90" i="5" s="1"/>
  <c r="Y90" i="5" s="1"/>
  <c r="Z111" i="5"/>
  <c r="X111" i="5" s="1"/>
  <c r="Y111" i="5" s="1"/>
  <c r="Z95" i="5"/>
  <c r="X95" i="5" s="1"/>
  <c r="Y95" i="5" s="1"/>
  <c r="Z53" i="5"/>
  <c r="X53" i="5" s="1"/>
  <c r="Y53" i="5" s="1"/>
  <c r="Z7" i="5"/>
  <c r="X7" i="5" s="1"/>
  <c r="Y7" i="5" s="1"/>
  <c r="Z56" i="5"/>
  <c r="Z34" i="5"/>
  <c r="X34" i="5" s="1"/>
  <c r="Y34" i="5" s="1"/>
  <c r="Z109" i="5"/>
  <c r="X109" i="5" s="1"/>
  <c r="Y109" i="5" s="1"/>
  <c r="Z73" i="5"/>
  <c r="X73" i="5" s="1"/>
  <c r="Y73" i="5" s="1"/>
  <c r="Z118" i="5"/>
  <c r="X118" i="5" s="1"/>
  <c r="Y118" i="5" s="1"/>
  <c r="Z29" i="5"/>
  <c r="Z104" i="5"/>
  <c r="Z63" i="5"/>
  <c r="X63" i="5" s="1"/>
  <c r="Y63" i="5" s="1"/>
  <c r="Z121" i="5"/>
  <c r="X121" i="5" s="1"/>
  <c r="Y121" i="5" s="1"/>
  <c r="Z120" i="5"/>
  <c r="X120" i="5" s="1"/>
  <c r="Y120" i="5" s="1"/>
  <c r="Z79" i="5"/>
  <c r="Z36" i="5"/>
  <c r="X36" i="5" s="1"/>
  <c r="Y36" i="5" s="1"/>
  <c r="Z105" i="5"/>
  <c r="X105" i="5" s="1"/>
  <c r="Y105" i="5" s="1"/>
  <c r="Z70" i="5"/>
  <c r="X70" i="5" s="1"/>
  <c r="Y70" i="5" s="1"/>
  <c r="Z46" i="5"/>
  <c r="X46" i="5" s="1"/>
  <c r="Y46" i="5" s="1"/>
  <c r="Z82" i="5"/>
  <c r="X82" i="5" s="1"/>
  <c r="Y82" i="5" s="1"/>
  <c r="Z102" i="5"/>
  <c r="X102" i="5" s="1"/>
  <c r="Y102" i="5" s="1"/>
  <c r="Z114" i="5"/>
  <c r="Z99" i="5"/>
  <c r="X99" i="5" s="1"/>
  <c r="Y99" i="5" s="1"/>
  <c r="Z128" i="5"/>
  <c r="X128" i="5" s="1"/>
  <c r="Y128" i="5" s="1"/>
  <c r="Z127" i="5"/>
  <c r="Z10" i="5"/>
  <c r="X10" i="5" s="1"/>
  <c r="Y10" i="5" s="1"/>
  <c r="Z91" i="5"/>
  <c r="Z58" i="5"/>
  <c r="X58" i="5" s="1"/>
  <c r="Y58" i="5" s="1"/>
  <c r="Z33" i="5"/>
  <c r="X33" i="5" s="1"/>
  <c r="Y33" i="5" s="1"/>
  <c r="Z83" i="5"/>
  <c r="X83" i="5" s="1"/>
  <c r="Y83" i="5" s="1"/>
  <c r="Z12" i="5"/>
  <c r="X12" i="5" s="1"/>
  <c r="Y12" i="5" s="1"/>
  <c r="Z42" i="5"/>
  <c r="X42" i="5" s="1"/>
  <c r="Y42" i="5" s="1"/>
  <c r="Z24" i="5"/>
  <c r="Z16" i="5"/>
  <c r="Z115" i="5"/>
  <c r="Z20" i="5"/>
  <c r="X20" i="5" s="1"/>
  <c r="Y20" i="5" s="1"/>
  <c r="V124" i="6"/>
  <c r="V81" i="6"/>
  <c r="V66" i="6"/>
  <c r="V58" i="6"/>
  <c r="V73" i="6"/>
  <c r="V103" i="6"/>
  <c r="V45" i="6"/>
  <c r="V79" i="6"/>
  <c r="V10" i="6"/>
  <c r="V68" i="6"/>
  <c r="V49" i="6"/>
  <c r="V13" i="6"/>
  <c r="V29" i="6"/>
  <c r="V111" i="6"/>
  <c r="V11" i="6"/>
  <c r="V50" i="6"/>
  <c r="V28" i="6"/>
  <c r="V113" i="6"/>
  <c r="V85" i="6"/>
  <c r="V97" i="6"/>
  <c r="V32" i="6"/>
  <c r="V71" i="6"/>
  <c r="V125" i="6"/>
  <c r="V137" i="6"/>
  <c r="U137" i="6" s="1"/>
  <c r="V80" i="6"/>
  <c r="V39" i="6"/>
  <c r="V41" i="6"/>
  <c r="V114" i="6"/>
  <c r="V129" i="6"/>
  <c r="V23" i="6"/>
  <c r="V131" i="6"/>
  <c r="V16" i="6"/>
  <c r="V21" i="6"/>
  <c r="V82" i="6"/>
  <c r="V54" i="6"/>
  <c r="V38" i="6"/>
  <c r="V96" i="6"/>
  <c r="V17" i="6"/>
  <c r="V95" i="6"/>
  <c r="V140" i="6"/>
  <c r="V98" i="6"/>
  <c r="V128" i="6"/>
  <c r="V101" i="6"/>
  <c r="V61" i="6"/>
  <c r="V70" i="6"/>
  <c r="V6" i="6"/>
  <c r="V5" i="6"/>
  <c r="V40" i="6"/>
  <c r="V72" i="6"/>
  <c r="V123" i="6"/>
  <c r="V84" i="6"/>
  <c r="V43" i="6"/>
  <c r="V93" i="6"/>
  <c r="V142" i="6"/>
  <c r="V100" i="6"/>
  <c r="AC95" i="6"/>
  <c r="AC23" i="6"/>
  <c r="AC125" i="6"/>
  <c r="AC13" i="6"/>
  <c r="AC82" i="6"/>
  <c r="AC131" i="6"/>
  <c r="AC38" i="6"/>
  <c r="AC140" i="6"/>
  <c r="AC73" i="6"/>
  <c r="AC103" i="6"/>
  <c r="AC111" i="6"/>
  <c r="AC45" i="6"/>
  <c r="AC124" i="6"/>
  <c r="AC84" i="6"/>
  <c r="AC93" i="6"/>
  <c r="AC66" i="6"/>
  <c r="AC98" i="6"/>
  <c r="AC100" i="6"/>
  <c r="AC137" i="6"/>
  <c r="AC28" i="6"/>
  <c r="AC43" i="6"/>
  <c r="AC5" i="6"/>
  <c r="AC142" i="6"/>
  <c r="AC123" i="6"/>
  <c r="AC114" i="6"/>
  <c r="AC32" i="6"/>
  <c r="AC50" i="6"/>
  <c r="AC21" i="6"/>
  <c r="AC6" i="6"/>
  <c r="AC39" i="6"/>
  <c r="AC11" i="6"/>
  <c r="AC128" i="6"/>
  <c r="AC96" i="6"/>
  <c r="AC80" i="6"/>
  <c r="AC54" i="6"/>
  <c r="AC41" i="6"/>
  <c r="AC10" i="6"/>
  <c r="AC81" i="6"/>
  <c r="AC70" i="6"/>
  <c r="AC85" i="6"/>
  <c r="AC49" i="6"/>
  <c r="AC71" i="6"/>
  <c r="AC68" i="6"/>
  <c r="AC97" i="6"/>
  <c r="AC17" i="6"/>
  <c r="AC61" i="6"/>
  <c r="AC58" i="6"/>
  <c r="AC79" i="6"/>
  <c r="AC129" i="6"/>
  <c r="AC29" i="6"/>
  <c r="AC72" i="6"/>
  <c r="AC40" i="6"/>
  <c r="AC113" i="6"/>
  <c r="AC101" i="6"/>
  <c r="AC16" i="6"/>
  <c r="W13" i="6"/>
  <c r="W129" i="6"/>
  <c r="W16" i="6"/>
  <c r="W85" i="6"/>
  <c r="W123" i="6"/>
  <c r="W40" i="6"/>
  <c r="W84" i="6"/>
  <c r="W61" i="6"/>
  <c r="W80" i="6"/>
  <c r="W125" i="6"/>
  <c r="W98" i="6"/>
  <c r="W38" i="6"/>
  <c r="W72" i="6"/>
  <c r="W5" i="6"/>
  <c r="W10" i="6"/>
  <c r="W43" i="6"/>
  <c r="W29" i="6"/>
  <c r="W32" i="6"/>
  <c r="W128" i="6"/>
  <c r="W96" i="6"/>
  <c r="W50" i="6"/>
  <c r="W111" i="6"/>
  <c r="W70" i="6"/>
  <c r="W49" i="6"/>
  <c r="W79" i="6"/>
  <c r="W140" i="6"/>
  <c r="W97" i="6"/>
  <c r="W81" i="6"/>
  <c r="W21" i="6"/>
  <c r="W101" i="6"/>
  <c r="W100" i="6"/>
  <c r="W58" i="6"/>
  <c r="W41" i="6"/>
  <c r="W68" i="6"/>
  <c r="W71" i="6"/>
  <c r="W114" i="6"/>
  <c r="W39" i="6"/>
  <c r="W23" i="6"/>
  <c r="W137" i="6"/>
  <c r="W28" i="6"/>
  <c r="W142" i="6"/>
  <c r="W124" i="6"/>
  <c r="W66" i="6"/>
  <c r="W82" i="6"/>
  <c r="W17" i="6"/>
  <c r="W113" i="6"/>
  <c r="W54" i="6"/>
  <c r="W6" i="6"/>
  <c r="W45" i="6"/>
  <c r="W131" i="6"/>
  <c r="W93" i="6"/>
  <c r="W11" i="6"/>
  <c r="U11" i="6" s="1"/>
  <c r="W103" i="6"/>
  <c r="W95" i="6"/>
  <c r="W73" i="6"/>
  <c r="AB73" i="6"/>
  <c r="AB43" i="6"/>
  <c r="AB17" i="6"/>
  <c r="AB123" i="6"/>
  <c r="AB38" i="6"/>
  <c r="AB5" i="6"/>
  <c r="AB128" i="6"/>
  <c r="AB93" i="6"/>
  <c r="AB96" i="6"/>
  <c r="AB114" i="6"/>
  <c r="AB40" i="6"/>
  <c r="AB80" i="6"/>
  <c r="AB137" i="6"/>
  <c r="AB125" i="6"/>
  <c r="AB28" i="6"/>
  <c r="AB97" i="6"/>
  <c r="AB85" i="6"/>
  <c r="AB113" i="6"/>
  <c r="AB29" i="6"/>
  <c r="AB41" i="6"/>
  <c r="AB13" i="6"/>
  <c r="AB70" i="6"/>
  <c r="AB54" i="6"/>
  <c r="AB82" i="6"/>
  <c r="AB142" i="6"/>
  <c r="AB72" i="6"/>
  <c r="AB39" i="6"/>
  <c r="AB84" i="6"/>
  <c r="AB101" i="6"/>
  <c r="AB95" i="6"/>
  <c r="AB100" i="6"/>
  <c r="AB66" i="6"/>
  <c r="AB49" i="6"/>
  <c r="AB50" i="6"/>
  <c r="AB11" i="6"/>
  <c r="AB111" i="6"/>
  <c r="AB103" i="6"/>
  <c r="AB21" i="6"/>
  <c r="AB32" i="6"/>
  <c r="AB79" i="6"/>
  <c r="AB45" i="6"/>
  <c r="AB81" i="6"/>
  <c r="AB124" i="6"/>
  <c r="AB58" i="6"/>
  <c r="AB71" i="6"/>
  <c r="AB129" i="6"/>
  <c r="AB6" i="6"/>
  <c r="AB16" i="6"/>
  <c r="AB140" i="6"/>
  <c r="AB68" i="6"/>
  <c r="AB131" i="6"/>
  <c r="AB98" i="6"/>
  <c r="AB23" i="6"/>
  <c r="AB61" i="6"/>
  <c r="AB10" i="6"/>
  <c r="AA140" i="6"/>
  <c r="AA61" i="6"/>
  <c r="AA93" i="6"/>
  <c r="AA82" i="6"/>
  <c r="AA32" i="6"/>
  <c r="AA79" i="6"/>
  <c r="AA45" i="6"/>
  <c r="AA81" i="6"/>
  <c r="AA124" i="6"/>
  <c r="AA131" i="6"/>
  <c r="AA111" i="6"/>
  <c r="AA101" i="6"/>
  <c r="AA95" i="6"/>
  <c r="AA98" i="6"/>
  <c r="AA72" i="6"/>
  <c r="AA17" i="6"/>
  <c r="AA5" i="6"/>
  <c r="AA10" i="6"/>
  <c r="AA58" i="6"/>
  <c r="AA66" i="6"/>
  <c r="AA41" i="6"/>
  <c r="AA96" i="6"/>
  <c r="AA11" i="6"/>
  <c r="AA6" i="6"/>
  <c r="AA40" i="6"/>
  <c r="AA38" i="6"/>
  <c r="AA13" i="6"/>
  <c r="AA49" i="6"/>
  <c r="AA114" i="6"/>
  <c r="AA71" i="6"/>
  <c r="AA50" i="6"/>
  <c r="AA100" i="6"/>
  <c r="AA129" i="6"/>
  <c r="AA43" i="6"/>
  <c r="AA123" i="6"/>
  <c r="AA84" i="6"/>
  <c r="AA54" i="6"/>
  <c r="AA142" i="6"/>
  <c r="AA80" i="6"/>
  <c r="AA137" i="6"/>
  <c r="AA125" i="6"/>
  <c r="AA28" i="6"/>
  <c r="AA39" i="6"/>
  <c r="AA103" i="6"/>
  <c r="AA70" i="6"/>
  <c r="AA16" i="6"/>
  <c r="AA23" i="6"/>
  <c r="AA128" i="6"/>
  <c r="AA21" i="6"/>
  <c r="AA68" i="6"/>
  <c r="AA97" i="6"/>
  <c r="AA85" i="6"/>
  <c r="AA113" i="6"/>
  <c r="AA29" i="6"/>
  <c r="AA73" i="6"/>
  <c r="Z39" i="6"/>
  <c r="Z98" i="6"/>
  <c r="Z71" i="6"/>
  <c r="Z97" i="6"/>
  <c r="X97" i="6" s="1"/>
  <c r="Y97" i="6" s="1"/>
  <c r="Z40" i="6"/>
  <c r="X40" i="6" s="1"/>
  <c r="Y40" i="6" s="1"/>
  <c r="Z16" i="6"/>
  <c r="Z129" i="6"/>
  <c r="X129" i="6" s="1"/>
  <c r="Y129" i="6" s="1"/>
  <c r="Z66" i="6"/>
  <c r="Z93" i="6"/>
  <c r="X93" i="6" s="1"/>
  <c r="Y93" i="6" s="1"/>
  <c r="Z32" i="6"/>
  <c r="Z13" i="6"/>
  <c r="Z125" i="6"/>
  <c r="X125" i="6" s="1"/>
  <c r="Y125" i="6" s="1"/>
  <c r="Z84" i="6"/>
  <c r="Z5" i="6"/>
  <c r="Z72" i="6"/>
  <c r="X72" i="6" s="1"/>
  <c r="Y72" i="6" s="1"/>
  <c r="Z82" i="6"/>
  <c r="Z103" i="6"/>
  <c r="Z11" i="6"/>
  <c r="X11" i="6" s="1"/>
  <c r="Y11" i="6" s="1"/>
  <c r="Z73" i="6"/>
  <c r="X73" i="6" s="1"/>
  <c r="Y73" i="6" s="1"/>
  <c r="Z79" i="6"/>
  <c r="Z123" i="6"/>
  <c r="X123" i="6" s="1"/>
  <c r="Y123" i="6" s="1"/>
  <c r="Z81" i="6"/>
  <c r="Z68" i="6"/>
  <c r="Z38" i="6"/>
  <c r="Z17" i="6"/>
  <c r="X17" i="6" s="1"/>
  <c r="Y17" i="6" s="1"/>
  <c r="Z28" i="6"/>
  <c r="Z137" i="6"/>
  <c r="X137" i="6" s="1"/>
  <c r="Y137" i="6" s="1"/>
  <c r="Z100" i="6"/>
  <c r="Z131" i="6"/>
  <c r="Z70" i="6"/>
  <c r="Z80" i="6"/>
  <c r="X80" i="6" s="1"/>
  <c r="Y80" i="6" s="1"/>
  <c r="Z21" i="6"/>
  <c r="Z45" i="6"/>
  <c r="Z114" i="6"/>
  <c r="X114" i="6" s="1"/>
  <c r="Y114" i="6" s="1"/>
  <c r="Z10" i="6"/>
  <c r="X10" i="6" s="1"/>
  <c r="Y10" i="6" s="1"/>
  <c r="Z140" i="6"/>
  <c r="X140" i="6" s="1"/>
  <c r="Y140" i="6" s="1"/>
  <c r="Z6" i="6"/>
  <c r="X6" i="6" s="1"/>
  <c r="Y6" i="6" s="1"/>
  <c r="Z41" i="6"/>
  <c r="X41" i="6" s="1"/>
  <c r="Y41" i="6" s="1"/>
  <c r="Z58" i="6"/>
  <c r="Z96" i="6"/>
  <c r="Z124" i="6"/>
  <c r="X124" i="6" s="1"/>
  <c r="Y124" i="6" s="1"/>
  <c r="Z49" i="6"/>
  <c r="Z128" i="6"/>
  <c r="X128" i="6" s="1"/>
  <c r="Y128" i="6" s="1"/>
  <c r="Z43" i="6"/>
  <c r="X43" i="6" s="1"/>
  <c r="Y43" i="6" s="1"/>
  <c r="Z113" i="6"/>
  <c r="Z61" i="6"/>
  <c r="Z142" i="6"/>
  <c r="Z54" i="6"/>
  <c r="Z111" i="6"/>
  <c r="X111" i="6" s="1"/>
  <c r="Y111" i="6" s="1"/>
  <c r="Z50" i="6"/>
  <c r="X50" i="6" s="1"/>
  <c r="Y50" i="6" s="1"/>
  <c r="Z95" i="6"/>
  <c r="X95" i="6" s="1"/>
  <c r="Y95" i="6" s="1"/>
  <c r="Z29" i="6"/>
  <c r="X29" i="6" s="1"/>
  <c r="Y29" i="6" s="1"/>
  <c r="Z85" i="6"/>
  <c r="Z101" i="6"/>
  <c r="X101" i="6" s="1"/>
  <c r="Y101" i="6" s="1"/>
  <c r="Z23" i="6"/>
  <c r="X23" i="6" s="1"/>
  <c r="Y23" i="6" s="1"/>
  <c r="AC88" i="3"/>
  <c r="AB88" i="3"/>
  <c r="V88" i="3"/>
  <c r="AA88" i="3"/>
  <c r="Z88" i="3"/>
  <c r="X88" i="3" s="1"/>
  <c r="Y88" i="3" s="1"/>
  <c r="AC54" i="3"/>
  <c r="AC217" i="3"/>
  <c r="AC174" i="3"/>
  <c r="AC193" i="3"/>
  <c r="AC164" i="3"/>
  <c r="AC91" i="3"/>
  <c r="AC168" i="3"/>
  <c r="AC11" i="3"/>
  <c r="AC12" i="3"/>
  <c r="AC187" i="3"/>
  <c r="AC37" i="3"/>
  <c r="AC181" i="3"/>
  <c r="AC36" i="3"/>
  <c r="AC27" i="3"/>
  <c r="AC231" i="3"/>
  <c r="AC128" i="3"/>
  <c r="AC115" i="3"/>
  <c r="AC9" i="3"/>
  <c r="AC26" i="3"/>
  <c r="AC166" i="3"/>
  <c r="AC221" i="3"/>
  <c r="AC117" i="3"/>
  <c r="AC95" i="3"/>
  <c r="AC218" i="3"/>
  <c r="AC153" i="3"/>
  <c r="AC169" i="3"/>
  <c r="AC156" i="3"/>
  <c r="AC73" i="3"/>
  <c r="AC205" i="3"/>
  <c r="AC102" i="3"/>
  <c r="AC163" i="3"/>
  <c r="AC158" i="3"/>
  <c r="AC122" i="3"/>
  <c r="AC52" i="3"/>
  <c r="AC56" i="3"/>
  <c r="AC48" i="3"/>
  <c r="AC35" i="3"/>
  <c r="AC6" i="3"/>
  <c r="AC144" i="3"/>
  <c r="AC38" i="3"/>
  <c r="AC189" i="3"/>
  <c r="AC75" i="3"/>
  <c r="AC180" i="3"/>
  <c r="AC66" i="3"/>
  <c r="AC141" i="3"/>
  <c r="AC120" i="3"/>
  <c r="AC196" i="3"/>
  <c r="AC110" i="3"/>
  <c r="AC139" i="3"/>
  <c r="AC21" i="3"/>
  <c r="AC64" i="3"/>
  <c r="AC57" i="3"/>
  <c r="AC170" i="3"/>
  <c r="AC30" i="3"/>
  <c r="AC116" i="3"/>
  <c r="AC114" i="3"/>
  <c r="AC127" i="3"/>
  <c r="AC34" i="3"/>
  <c r="AC68" i="3"/>
  <c r="AC209" i="3"/>
  <c r="AC96" i="3"/>
  <c r="AC25" i="3"/>
  <c r="AC220" i="3"/>
  <c r="AC60" i="3"/>
  <c r="AC126" i="3"/>
  <c r="AC31" i="3"/>
  <c r="AC198" i="3"/>
  <c r="AC179" i="3"/>
  <c r="AC146" i="3"/>
  <c r="AC150" i="3"/>
  <c r="AC151" i="3"/>
  <c r="AC190" i="3"/>
  <c r="AC18" i="3"/>
  <c r="AC129" i="3"/>
  <c r="AC17" i="3"/>
  <c r="AC138" i="3"/>
  <c r="AC152" i="3"/>
  <c r="AC105" i="3"/>
  <c r="AC47" i="3"/>
  <c r="AC29" i="3"/>
  <c r="AC22" i="3"/>
  <c r="AC8" i="3"/>
  <c r="AC103" i="3"/>
  <c r="AC69" i="3"/>
  <c r="AC173" i="3"/>
  <c r="AC28" i="3"/>
  <c r="AC148" i="3"/>
  <c r="AC219" i="3"/>
  <c r="AC77" i="3"/>
  <c r="AC229" i="3"/>
  <c r="AC224" i="3"/>
  <c r="AC45" i="3"/>
  <c r="AC149" i="3"/>
  <c r="AC59" i="3"/>
  <c r="AC97" i="3"/>
  <c r="AC210" i="3"/>
  <c r="AC118" i="3"/>
  <c r="AC131" i="3"/>
  <c r="AC82" i="3"/>
  <c r="AC119" i="3"/>
  <c r="AC74" i="3"/>
  <c r="AC194" i="3"/>
  <c r="AC124" i="3"/>
  <c r="AC84" i="3"/>
  <c r="AC3" i="3"/>
  <c r="AC182" i="3"/>
  <c r="AC130" i="3"/>
  <c r="AC191" i="3"/>
  <c r="AC92" i="3"/>
  <c r="AC113" i="3"/>
  <c r="AC7" i="3"/>
  <c r="AC16" i="3"/>
  <c r="AC195" i="3"/>
  <c r="AC4" i="3"/>
  <c r="AC161" i="3"/>
  <c r="AC175" i="3"/>
  <c r="AC201" i="3"/>
  <c r="AC100" i="3"/>
  <c r="AC46" i="3"/>
  <c r="AC85" i="3"/>
  <c r="AC40" i="3"/>
  <c r="AC32" i="3"/>
  <c r="AC135" i="3"/>
  <c r="AC71" i="3"/>
  <c r="AC67" i="3"/>
  <c r="AC104" i="3"/>
  <c r="AC216" i="3"/>
  <c r="AC165" i="3"/>
  <c r="AC61" i="3"/>
  <c r="AC98" i="3"/>
  <c r="AC41" i="3"/>
  <c r="AC79" i="3"/>
  <c r="AC19" i="3"/>
  <c r="AC33" i="3"/>
  <c r="AC108" i="3"/>
  <c r="V85" i="3"/>
  <c r="V110" i="3"/>
  <c r="V54" i="3"/>
  <c r="V37" i="3"/>
  <c r="V152" i="3"/>
  <c r="V196" i="3"/>
  <c r="V31" i="3"/>
  <c r="V82" i="3"/>
  <c r="V216" i="3"/>
  <c r="V224" i="3"/>
  <c r="V122" i="3"/>
  <c r="V32" i="3"/>
  <c r="V47" i="3"/>
  <c r="V9" i="3"/>
  <c r="V127" i="3"/>
  <c r="V130" i="3"/>
  <c r="V168" i="3"/>
  <c r="V169" i="3"/>
  <c r="V92" i="3"/>
  <c r="V174" i="3"/>
  <c r="V103" i="3"/>
  <c r="V74" i="3"/>
  <c r="V218" i="3"/>
  <c r="V36" i="3"/>
  <c r="V22" i="3"/>
  <c r="V141" i="3"/>
  <c r="V52" i="3"/>
  <c r="V41" i="3"/>
  <c r="V61" i="3"/>
  <c r="V120" i="3"/>
  <c r="V193" i="3"/>
  <c r="V35" i="3"/>
  <c r="V96" i="3"/>
  <c r="V117" i="3"/>
  <c r="V217" i="3"/>
  <c r="V105" i="3"/>
  <c r="V95" i="3"/>
  <c r="V150" i="3"/>
  <c r="V60" i="3"/>
  <c r="V116" i="3"/>
  <c r="V102" i="3"/>
  <c r="V148" i="3"/>
  <c r="V48" i="3"/>
  <c r="V25" i="3"/>
  <c r="V115" i="3"/>
  <c r="V165" i="3"/>
  <c r="V175" i="3"/>
  <c r="V114" i="3"/>
  <c r="V124" i="3"/>
  <c r="V98" i="3"/>
  <c r="V6" i="3"/>
  <c r="V181" i="3"/>
  <c r="V164" i="3"/>
  <c r="V38" i="3"/>
  <c r="V146" i="3"/>
  <c r="V128" i="3"/>
  <c r="V151" i="3"/>
  <c r="V79" i="3"/>
  <c r="V108" i="3"/>
  <c r="V8" i="3"/>
  <c r="V29" i="3"/>
  <c r="V191" i="3"/>
  <c r="V3" i="3"/>
  <c r="V187" i="3"/>
  <c r="V100" i="3"/>
  <c r="V17" i="3"/>
  <c r="V138" i="3"/>
  <c r="V68" i="3"/>
  <c r="V59" i="3"/>
  <c r="V97" i="3"/>
  <c r="V119" i="3"/>
  <c r="V34" i="3"/>
  <c r="V158" i="3"/>
  <c r="V219" i="3"/>
  <c r="V209" i="3"/>
  <c r="V56" i="3"/>
  <c r="V28" i="3"/>
  <c r="V67" i="3"/>
  <c r="V173" i="3"/>
  <c r="V84" i="3"/>
  <c r="V201" i="3"/>
  <c r="V221" i="3"/>
  <c r="V205" i="3"/>
  <c r="V73" i="3"/>
  <c r="V71" i="3"/>
  <c r="V194" i="3"/>
  <c r="V182" i="3"/>
  <c r="V66" i="3"/>
  <c r="V26" i="3"/>
  <c r="V163" i="3"/>
  <c r="V126" i="3"/>
  <c r="V180" i="3"/>
  <c r="V21" i="3"/>
  <c r="V4" i="3"/>
  <c r="V161" i="3"/>
  <c r="V11" i="3"/>
  <c r="V69" i="3"/>
  <c r="V64" i="3"/>
  <c r="V156" i="3"/>
  <c r="V46" i="3"/>
  <c r="V131" i="3"/>
  <c r="V190" i="3"/>
  <c r="V229" i="3"/>
  <c r="V231" i="3"/>
  <c r="V7" i="3"/>
  <c r="V198" i="3"/>
  <c r="V144" i="3"/>
  <c r="V179" i="3"/>
  <c r="V91" i="3"/>
  <c r="V189" i="3"/>
  <c r="V220" i="3"/>
  <c r="V195" i="3"/>
  <c r="V104" i="3"/>
  <c r="V149" i="3"/>
  <c r="V33" i="3"/>
  <c r="V77" i="3"/>
  <c r="V12" i="3"/>
  <c r="V139" i="3"/>
  <c r="V166" i="3"/>
  <c r="V75" i="3"/>
  <c r="V40" i="3"/>
  <c r="V118" i="3"/>
  <c r="V30" i="3"/>
  <c r="V19" i="3"/>
  <c r="V16" i="3"/>
  <c r="V113" i="3"/>
  <c r="V170" i="3"/>
  <c r="V57" i="3"/>
  <c r="V153" i="3"/>
  <c r="V45" i="3"/>
  <c r="V210" i="3"/>
  <c r="V27" i="3"/>
  <c r="V135" i="3"/>
  <c r="V129" i="3"/>
  <c r="V18" i="3"/>
  <c r="AB165" i="3"/>
  <c r="AB158" i="3"/>
  <c r="AB149" i="3"/>
  <c r="AB150" i="3"/>
  <c r="AB116" i="3"/>
  <c r="AB217" i="3"/>
  <c r="AB6" i="3"/>
  <c r="AB144" i="3"/>
  <c r="AB38" i="3"/>
  <c r="AB146" i="3"/>
  <c r="AB40" i="3"/>
  <c r="AB182" i="3"/>
  <c r="AB163" i="3"/>
  <c r="AB129" i="3"/>
  <c r="AB36" i="3"/>
  <c r="AB67" i="3"/>
  <c r="AB68" i="3"/>
  <c r="AB25" i="3"/>
  <c r="AB194" i="3"/>
  <c r="AB82" i="3"/>
  <c r="AB48" i="3"/>
  <c r="AB216" i="3"/>
  <c r="AB92" i="3"/>
  <c r="AB120" i="3"/>
  <c r="AB196" i="3"/>
  <c r="AB175" i="3"/>
  <c r="AB34" i="3"/>
  <c r="AB219" i="3"/>
  <c r="AB54" i="3"/>
  <c r="AB187" i="3"/>
  <c r="AB9" i="3"/>
  <c r="AB118" i="3"/>
  <c r="AB28" i="3"/>
  <c r="AB231" i="3"/>
  <c r="AB224" i="3"/>
  <c r="AB119" i="3"/>
  <c r="AB124" i="3"/>
  <c r="AB122" i="3"/>
  <c r="AB128" i="3"/>
  <c r="AB201" i="3"/>
  <c r="AB198" i="3"/>
  <c r="AB164" i="3"/>
  <c r="AB113" i="3"/>
  <c r="AB74" i="3"/>
  <c r="AB52" i="3"/>
  <c r="AB56" i="3"/>
  <c r="AB114" i="3"/>
  <c r="AB105" i="3"/>
  <c r="AB85" i="3"/>
  <c r="AB221" i="3"/>
  <c r="AB91" i="3"/>
  <c r="AB189" i="3"/>
  <c r="AB41" i="3"/>
  <c r="AB32" i="3"/>
  <c r="AB168" i="3"/>
  <c r="AB57" i="3"/>
  <c r="AB102" i="3"/>
  <c r="AB126" i="3"/>
  <c r="AB37" i="3"/>
  <c r="AB11" i="3"/>
  <c r="AB3" i="3"/>
  <c r="AB152" i="3"/>
  <c r="AB110" i="3"/>
  <c r="AB209" i="3"/>
  <c r="AB180" i="3"/>
  <c r="AB60" i="3"/>
  <c r="AB148" i="3"/>
  <c r="AB181" i="3"/>
  <c r="AB179" i="3"/>
  <c r="AB117" i="3"/>
  <c r="AB104" i="3"/>
  <c r="AB103" i="3"/>
  <c r="AB96" i="3"/>
  <c r="AB130" i="3"/>
  <c r="AB127" i="3"/>
  <c r="AB75" i="3"/>
  <c r="AB12" i="3"/>
  <c r="AB139" i="3"/>
  <c r="AB29" i="3"/>
  <c r="AB46" i="3"/>
  <c r="AB190" i="3"/>
  <c r="AB16" i="3"/>
  <c r="AB61" i="3"/>
  <c r="AB115" i="3"/>
  <c r="AB84" i="3"/>
  <c r="AB220" i="3"/>
  <c r="AB153" i="3"/>
  <c r="AB33" i="3"/>
  <c r="AB170" i="3"/>
  <c r="AB166" i="3"/>
  <c r="AB161" i="3"/>
  <c r="AB4" i="3"/>
  <c r="AB73" i="3"/>
  <c r="AB141" i="3"/>
  <c r="AB95" i="3"/>
  <c r="AB205" i="3"/>
  <c r="AB22" i="3"/>
  <c r="AB195" i="3"/>
  <c r="AB17" i="3"/>
  <c r="AB18" i="3"/>
  <c r="AB100" i="3"/>
  <c r="AB138" i="3"/>
  <c r="AB174" i="3"/>
  <c r="AB98" i="3"/>
  <c r="AB131" i="3"/>
  <c r="AB47" i="3"/>
  <c r="AB66" i="3"/>
  <c r="AB97" i="3"/>
  <c r="AB135" i="3"/>
  <c r="AB8" i="3"/>
  <c r="AB191" i="3"/>
  <c r="AB108" i="3"/>
  <c r="AB79" i="3"/>
  <c r="AB193" i="3"/>
  <c r="AB77" i="3"/>
  <c r="AB27" i="3"/>
  <c r="AB218" i="3"/>
  <c r="AB26" i="3"/>
  <c r="AB173" i="3"/>
  <c r="AB229" i="3"/>
  <c r="AB59" i="3"/>
  <c r="AB30" i="3"/>
  <c r="AB169" i="3"/>
  <c r="AB71" i="3"/>
  <c r="AB35" i="3"/>
  <c r="AB7" i="3"/>
  <c r="AB45" i="3"/>
  <c r="AB210" i="3"/>
  <c r="AB21" i="3"/>
  <c r="AB156" i="3"/>
  <c r="AB31" i="3"/>
  <c r="AB64" i="3"/>
  <c r="AB151" i="3"/>
  <c r="AB19" i="3"/>
  <c r="AB69" i="3"/>
  <c r="AA119" i="3"/>
  <c r="AA40" i="3"/>
  <c r="AA9" i="3"/>
  <c r="AA68" i="3"/>
  <c r="AA114" i="3"/>
  <c r="AA91" i="3"/>
  <c r="AA127" i="3"/>
  <c r="AA47" i="3"/>
  <c r="AA220" i="3"/>
  <c r="AA60" i="3"/>
  <c r="AA38" i="3"/>
  <c r="AA191" i="3"/>
  <c r="AA8" i="3"/>
  <c r="AA57" i="3"/>
  <c r="AA12" i="3"/>
  <c r="AA150" i="3"/>
  <c r="AA221" i="3"/>
  <c r="AA34" i="3"/>
  <c r="AA102" i="3"/>
  <c r="AA27" i="3"/>
  <c r="AA163" i="3"/>
  <c r="AA209" i="3"/>
  <c r="AA22" i="3"/>
  <c r="AA179" i="3"/>
  <c r="AA168" i="3"/>
  <c r="AA153" i="3"/>
  <c r="AA129" i="3"/>
  <c r="AA118" i="3"/>
  <c r="AA190" i="3"/>
  <c r="AA46" i="3"/>
  <c r="AA152" i="3"/>
  <c r="AA120" i="3"/>
  <c r="AA110" i="3"/>
  <c r="AA139" i="3"/>
  <c r="AA6" i="3"/>
  <c r="AA36" i="3"/>
  <c r="AA224" i="3"/>
  <c r="AA201" i="3"/>
  <c r="AA122" i="3"/>
  <c r="AA217" i="3"/>
  <c r="AA96" i="3"/>
  <c r="AA205" i="3"/>
  <c r="AA218" i="3"/>
  <c r="AA115" i="3"/>
  <c r="AA198" i="3"/>
  <c r="AA66" i="3"/>
  <c r="AA158" i="3"/>
  <c r="AA148" i="3"/>
  <c r="AA45" i="3"/>
  <c r="AA126" i="3"/>
  <c r="AA128" i="3"/>
  <c r="AA182" i="3"/>
  <c r="AA146" i="3"/>
  <c r="AA18" i="3"/>
  <c r="AA164" i="3"/>
  <c r="AA3" i="3"/>
  <c r="AA29" i="3"/>
  <c r="AA7" i="3"/>
  <c r="AA30" i="3"/>
  <c r="AA95" i="3"/>
  <c r="AA85" i="3"/>
  <c r="AA117" i="3"/>
  <c r="AA165" i="3"/>
  <c r="AA82" i="3"/>
  <c r="AA103" i="3"/>
  <c r="AA141" i="3"/>
  <c r="AA74" i="3"/>
  <c r="AA105" i="3"/>
  <c r="AA56" i="3"/>
  <c r="AA181" i="3"/>
  <c r="AA149" i="3"/>
  <c r="AA25" i="3"/>
  <c r="AA219" i="3"/>
  <c r="AA144" i="3"/>
  <c r="AA156" i="3"/>
  <c r="AA21" i="3"/>
  <c r="AA187" i="3"/>
  <c r="AA193" i="3"/>
  <c r="AA97" i="3"/>
  <c r="AA216" i="3"/>
  <c r="AA104" i="3"/>
  <c r="AA173" i="3"/>
  <c r="AA4" i="3"/>
  <c r="AA210" i="3"/>
  <c r="AA108" i="3"/>
  <c r="AA161" i="3"/>
  <c r="AA231" i="3"/>
  <c r="AA11" i="3"/>
  <c r="AA48" i="3"/>
  <c r="AA189" i="3"/>
  <c r="AA166" i="3"/>
  <c r="AA229" i="3"/>
  <c r="AA59" i="3"/>
  <c r="AA92" i="3"/>
  <c r="AA75" i="3"/>
  <c r="AA19" i="3"/>
  <c r="AA151" i="3"/>
  <c r="AA79" i="3"/>
  <c r="AA124" i="3"/>
  <c r="AA54" i="3"/>
  <c r="AA180" i="3"/>
  <c r="AA32" i="3"/>
  <c r="AA64" i="3"/>
  <c r="AA138" i="3"/>
  <c r="AA37" i="3"/>
  <c r="AA130" i="3"/>
  <c r="AA169" i="3"/>
  <c r="AA33" i="3"/>
  <c r="AA31" i="3"/>
  <c r="AA41" i="3"/>
  <c r="AA67" i="3"/>
  <c r="AA116" i="3"/>
  <c r="AA77" i="3"/>
  <c r="AA195" i="3"/>
  <c r="AA52" i="3"/>
  <c r="AA69" i="3"/>
  <c r="AA17" i="3"/>
  <c r="AA175" i="3"/>
  <c r="AA73" i="3"/>
  <c r="AA135" i="3"/>
  <c r="AA98" i="3"/>
  <c r="AA61" i="3"/>
  <c r="AA71" i="3"/>
  <c r="AA174" i="3"/>
  <c r="AA16" i="3"/>
  <c r="AA26" i="3"/>
  <c r="AA100" i="3"/>
  <c r="AA113" i="3"/>
  <c r="AA194" i="3"/>
  <c r="AA170" i="3"/>
  <c r="AA131" i="3"/>
  <c r="AA196" i="3"/>
  <c r="AA28" i="3"/>
  <c r="AA84" i="3"/>
  <c r="AA35" i="3"/>
  <c r="Z7" i="3"/>
  <c r="Z195" i="3"/>
  <c r="Z164" i="3"/>
  <c r="Z27" i="3"/>
  <c r="Z209" i="3"/>
  <c r="Z187" i="3"/>
  <c r="X187" i="3" s="1"/>
  <c r="Y187" i="3" s="1"/>
  <c r="Z98" i="3"/>
  <c r="Z6" i="3"/>
  <c r="Z144" i="3"/>
  <c r="Z189" i="3"/>
  <c r="Z116" i="3"/>
  <c r="Z48" i="3"/>
  <c r="X48" i="3" s="1"/>
  <c r="Y48" i="3" s="1"/>
  <c r="Z21" i="3"/>
  <c r="Z150" i="3"/>
  <c r="Z91" i="3"/>
  <c r="Z151" i="3"/>
  <c r="Z34" i="3"/>
  <c r="X34" i="3" s="1"/>
  <c r="Y34" i="3" s="1"/>
  <c r="Z182" i="3"/>
  <c r="Z163" i="3"/>
  <c r="Z180" i="3"/>
  <c r="Z100" i="3"/>
  <c r="Z181" i="3"/>
  <c r="Z158" i="3"/>
  <c r="X158" i="3" s="1"/>
  <c r="Y158" i="3" s="1"/>
  <c r="Z45" i="3"/>
  <c r="Z61" i="3"/>
  <c r="Z52" i="3"/>
  <c r="Z95" i="3"/>
  <c r="Z174" i="3"/>
  <c r="Z146" i="3"/>
  <c r="X146" i="3" s="1"/>
  <c r="Y146" i="3" s="1"/>
  <c r="Z119" i="3"/>
  <c r="X119" i="3" s="1"/>
  <c r="Y119" i="3" s="1"/>
  <c r="Z59" i="3"/>
  <c r="Z37" i="3"/>
  <c r="Z26" i="3"/>
  <c r="Z36" i="3"/>
  <c r="Z82" i="3"/>
  <c r="Z201" i="3"/>
  <c r="X201" i="3" s="1"/>
  <c r="Y201" i="3" s="1"/>
  <c r="Z114" i="3"/>
  <c r="Z141" i="3"/>
  <c r="Z97" i="3"/>
  <c r="Z38" i="3"/>
  <c r="Z113" i="3"/>
  <c r="Z219" i="3"/>
  <c r="X219" i="3" s="1"/>
  <c r="Y219" i="3" s="1"/>
  <c r="Z149" i="3"/>
  <c r="Z71" i="3"/>
  <c r="Z67" i="3"/>
  <c r="Z60" i="3"/>
  <c r="Z84" i="3"/>
  <c r="Z193" i="3"/>
  <c r="X193" i="3" s="1"/>
  <c r="Y193" i="3" s="1"/>
  <c r="Z196" i="3"/>
  <c r="Z117" i="3"/>
  <c r="Z175" i="3"/>
  <c r="Z110" i="3"/>
  <c r="Z47" i="3"/>
  <c r="Z77" i="3"/>
  <c r="Z30" i="3"/>
  <c r="Z79" i="3"/>
  <c r="Z173" i="3"/>
  <c r="Z33" i="3"/>
  <c r="Z8" i="3"/>
  <c r="X8" i="3" s="1"/>
  <c r="Y8" i="3" s="1"/>
  <c r="Z152" i="3"/>
  <c r="X152" i="3" s="1"/>
  <c r="Y152" i="3" s="1"/>
  <c r="Z198" i="3"/>
  <c r="Z22" i="3"/>
  <c r="Z224" i="3"/>
  <c r="Z130" i="3"/>
  <c r="Z138" i="3"/>
  <c r="Z16" i="3"/>
  <c r="X16" i="3" s="1"/>
  <c r="Y16" i="3" s="1"/>
  <c r="Z85" i="3"/>
  <c r="Z31" i="3"/>
  <c r="Z28" i="3"/>
  <c r="Z57" i="3"/>
  <c r="Z194" i="3"/>
  <c r="Z131" i="3"/>
  <c r="X131" i="3" s="1"/>
  <c r="Y131" i="3" s="1"/>
  <c r="Z29" i="3"/>
  <c r="Z129" i="3"/>
  <c r="Z64" i="3"/>
  <c r="Z3" i="3"/>
  <c r="Z40" i="3"/>
  <c r="Z220" i="3"/>
  <c r="X220" i="3" s="1"/>
  <c r="Y220" i="3" s="1"/>
  <c r="Z66" i="3"/>
  <c r="Z25" i="3"/>
  <c r="Z221" i="3"/>
  <c r="X221" i="3" s="1"/>
  <c r="Y221" i="3" s="1"/>
  <c r="Z231" i="3"/>
  <c r="Z74" i="3"/>
  <c r="X74" i="3" s="1"/>
  <c r="Y74" i="3" s="1"/>
  <c r="Z32" i="3"/>
  <c r="X32" i="3" s="1"/>
  <c r="Y32" i="3" s="1"/>
  <c r="Z96" i="3"/>
  <c r="X96" i="3" s="1"/>
  <c r="Y96" i="3" s="1"/>
  <c r="Z168" i="3"/>
  <c r="Z210" i="3"/>
  <c r="Z35" i="3"/>
  <c r="Z115" i="3"/>
  <c r="Z18" i="3"/>
  <c r="Z19" i="3"/>
  <c r="Z153" i="3"/>
  <c r="Z11" i="3"/>
  <c r="Z190" i="3"/>
  <c r="Z148" i="3"/>
  <c r="Z128" i="3"/>
  <c r="X128" i="3" s="1"/>
  <c r="Y128" i="3" s="1"/>
  <c r="Z41" i="3"/>
  <c r="Z120" i="3"/>
  <c r="Z122" i="3"/>
  <c r="Z161" i="3"/>
  <c r="Z92" i="3"/>
  <c r="Z9" i="3"/>
  <c r="Z75" i="3"/>
  <c r="Z229" i="3"/>
  <c r="Z126" i="3"/>
  <c r="Z124" i="3"/>
  <c r="Z169" i="3"/>
  <c r="X169" i="3" s="1"/>
  <c r="Y169" i="3" s="1"/>
  <c r="Z179" i="3"/>
  <c r="X179" i="3" s="1"/>
  <c r="Y179" i="3" s="1"/>
  <c r="Z102" i="3"/>
  <c r="Z56" i="3"/>
  <c r="Z104" i="3"/>
  <c r="Z46" i="3"/>
  <c r="Z165" i="3"/>
  <c r="Z103" i="3"/>
  <c r="X103" i="3" s="1"/>
  <c r="Y103" i="3" s="1"/>
  <c r="Z217" i="3"/>
  <c r="Z127" i="3"/>
  <c r="Z105" i="3"/>
  <c r="Z54" i="3"/>
  <c r="Z218" i="3"/>
  <c r="Z118" i="3"/>
  <c r="Z108" i="3"/>
  <c r="Z73" i="3"/>
  <c r="Z135" i="3"/>
  <c r="Z139" i="3"/>
  <c r="Z170" i="3"/>
  <c r="Z69" i="3"/>
  <c r="X69" i="3" s="1"/>
  <c r="Y69" i="3" s="1"/>
  <c r="Z191" i="3"/>
  <c r="Z166" i="3"/>
  <c r="Z156" i="3"/>
  <c r="Z205" i="3"/>
  <c r="Z12" i="3"/>
  <c r="Z17" i="3"/>
  <c r="X17" i="3" s="1"/>
  <c r="Y17" i="3" s="1"/>
  <c r="Z216" i="3"/>
  <c r="Z68" i="3"/>
  <c r="Z4" i="3"/>
  <c r="W110" i="3"/>
  <c r="W54" i="3"/>
  <c r="W195" i="3"/>
  <c r="W36" i="3"/>
  <c r="W114" i="3"/>
  <c r="W82" i="3"/>
  <c r="W29" i="3"/>
  <c r="W129" i="3"/>
  <c r="W31" i="3"/>
  <c r="W11" i="3"/>
  <c r="W152" i="3"/>
  <c r="W22" i="3"/>
  <c r="W103" i="3"/>
  <c r="W224" i="3"/>
  <c r="W150" i="3"/>
  <c r="W74" i="3"/>
  <c r="W169" i="3"/>
  <c r="W32" i="3"/>
  <c r="W217" i="3"/>
  <c r="W105" i="3"/>
  <c r="W196" i="3"/>
  <c r="W218" i="3"/>
  <c r="W37" i="3"/>
  <c r="W141" i="3"/>
  <c r="W201" i="3"/>
  <c r="W85" i="3"/>
  <c r="W216" i="3"/>
  <c r="W117" i="3"/>
  <c r="W100" i="3"/>
  <c r="W193" i="3"/>
  <c r="W122" i="3"/>
  <c r="W68" i="3"/>
  <c r="W205" i="3"/>
  <c r="W120" i="3"/>
  <c r="W60" i="3"/>
  <c r="W102" i="3"/>
  <c r="W179" i="3"/>
  <c r="W198" i="3"/>
  <c r="W17" i="3"/>
  <c r="W52" i="3"/>
  <c r="W166" i="3"/>
  <c r="W151" i="3"/>
  <c r="W35" i="3"/>
  <c r="W4" i="3"/>
  <c r="W71" i="3"/>
  <c r="W161" i="3"/>
  <c r="W41" i="3"/>
  <c r="W18" i="3"/>
  <c r="W67" i="3"/>
  <c r="W19" i="3"/>
  <c r="W127" i="3"/>
  <c r="W9" i="3"/>
  <c r="W47" i="3"/>
  <c r="W59" i="3"/>
  <c r="W190" i="3"/>
  <c r="W164" i="3"/>
  <c r="W219" i="3"/>
  <c r="W45" i="3"/>
  <c r="W209" i="3"/>
  <c r="W149" i="3"/>
  <c r="W56" i="3"/>
  <c r="W131" i="3"/>
  <c r="W75" i="3"/>
  <c r="W191" i="3"/>
  <c r="W3" i="3"/>
  <c r="W165" i="3"/>
  <c r="W92" i="3"/>
  <c r="W168" i="3"/>
  <c r="W77" i="3"/>
  <c r="W119" i="3"/>
  <c r="W144" i="3"/>
  <c r="W27" i="3"/>
  <c r="W6" i="3"/>
  <c r="W116" i="3"/>
  <c r="W12" i="3"/>
  <c r="W95" i="3"/>
  <c r="W69" i="3"/>
  <c r="W138" i="3"/>
  <c r="W79" i="3"/>
  <c r="W61" i="3"/>
  <c r="W108" i="3"/>
  <c r="W16" i="3"/>
  <c r="W135" i="3"/>
  <c r="W28" i="3"/>
  <c r="W139" i="3"/>
  <c r="W84" i="3"/>
  <c r="W231" i="3"/>
  <c r="W64" i="3"/>
  <c r="W40" i="3"/>
  <c r="W158" i="3"/>
  <c r="W163" i="3"/>
  <c r="W48" i="3"/>
  <c r="W126" i="3"/>
  <c r="W25" i="3"/>
  <c r="W180" i="3"/>
  <c r="W187" i="3"/>
  <c r="W124" i="3"/>
  <c r="W170" i="3"/>
  <c r="W30" i="3"/>
  <c r="W7" i="3"/>
  <c r="W221" i="3"/>
  <c r="W96" i="3"/>
  <c r="W130" i="3"/>
  <c r="W113" i="3"/>
  <c r="W148" i="3"/>
  <c r="W182" i="3"/>
  <c r="W34" i="3"/>
  <c r="W229" i="3"/>
  <c r="W118" i="3"/>
  <c r="W97" i="3"/>
  <c r="W46" i="3"/>
  <c r="W21" i="3"/>
  <c r="W98" i="3"/>
  <c r="W210" i="3"/>
  <c r="W174" i="3"/>
  <c r="W104" i="3"/>
  <c r="W33" i="3"/>
  <c r="W173" i="3"/>
  <c r="W153" i="3"/>
  <c r="W175" i="3"/>
  <c r="W8" i="3"/>
  <c r="W26" i="3"/>
  <c r="W220" i="3"/>
  <c r="W38" i="3"/>
  <c r="W66" i="3"/>
  <c r="W73" i="3"/>
  <c r="W91" i="3"/>
  <c r="W57" i="3"/>
  <c r="W146" i="3"/>
  <c r="W194" i="3"/>
  <c r="W128" i="3"/>
  <c r="W181" i="3"/>
  <c r="W189" i="3"/>
  <c r="W156" i="3"/>
  <c r="W115" i="3"/>
  <c r="AA160" i="4"/>
  <c r="AA44" i="4"/>
  <c r="AA108" i="4"/>
  <c r="AA154" i="4"/>
  <c r="AA55" i="4"/>
  <c r="AA54" i="4"/>
  <c r="AA48" i="4"/>
  <c r="AA60" i="4"/>
  <c r="AA89" i="4"/>
  <c r="AA41" i="4"/>
  <c r="AA87" i="4"/>
  <c r="AA31" i="4"/>
  <c r="AA36" i="4"/>
  <c r="AA114" i="4"/>
  <c r="AA35" i="4"/>
  <c r="AA109" i="4"/>
  <c r="AA159" i="4"/>
  <c r="AA129" i="4"/>
  <c r="AA163" i="4"/>
  <c r="AA164" i="4"/>
  <c r="AA65" i="4"/>
  <c r="AA93" i="4"/>
  <c r="AA165" i="4"/>
  <c r="AA98" i="4"/>
  <c r="AA171" i="4"/>
  <c r="AA112" i="4"/>
  <c r="AA126" i="4"/>
  <c r="AA28" i="4"/>
  <c r="AA166" i="4"/>
  <c r="AA100" i="4"/>
  <c r="AA151" i="4"/>
  <c r="AA63" i="4"/>
  <c r="AA132" i="4"/>
  <c r="AA113" i="4"/>
  <c r="AA131" i="4"/>
  <c r="AA42" i="4"/>
  <c r="AA49" i="4"/>
  <c r="AA75" i="4"/>
  <c r="AA111" i="4"/>
  <c r="AA96" i="4"/>
  <c r="AA64" i="4"/>
  <c r="AA84" i="4"/>
  <c r="AA37" i="4"/>
  <c r="AA117" i="4"/>
  <c r="AA97" i="4"/>
  <c r="AA79" i="4"/>
  <c r="AA25" i="4"/>
  <c r="AA57" i="4"/>
  <c r="AA69" i="4"/>
  <c r="AA12" i="4"/>
  <c r="AA17" i="4"/>
  <c r="AA170" i="4"/>
  <c r="AA134" i="4"/>
  <c r="AA43" i="4"/>
  <c r="AA169" i="4"/>
  <c r="AA5" i="4"/>
  <c r="AA86" i="4"/>
  <c r="AA58" i="4"/>
  <c r="AA168" i="4"/>
  <c r="AA62" i="4"/>
  <c r="AA143" i="4"/>
  <c r="AA52" i="4"/>
  <c r="AA76" i="4"/>
  <c r="AA70" i="4"/>
  <c r="AA157" i="4"/>
  <c r="AA118" i="4"/>
  <c r="AA11" i="4"/>
  <c r="AA29" i="4"/>
  <c r="AA140" i="4"/>
  <c r="AA107" i="4"/>
  <c r="AA153" i="4"/>
  <c r="AA94" i="4"/>
  <c r="AA124" i="4"/>
  <c r="AA71" i="4"/>
  <c r="AA50" i="4"/>
  <c r="AA47" i="4"/>
  <c r="AA135" i="4"/>
  <c r="AA146" i="4"/>
  <c r="AA105" i="4"/>
  <c r="AA156" i="4"/>
  <c r="AA152" i="4"/>
  <c r="AA83" i="4"/>
  <c r="AA161" i="4"/>
  <c r="AA91" i="4"/>
  <c r="AA95" i="4"/>
  <c r="AA138" i="4"/>
  <c r="AA123" i="4"/>
  <c r="AA4" i="4"/>
  <c r="AA46" i="4"/>
  <c r="AA20" i="4"/>
  <c r="AA27" i="4"/>
  <c r="AA67" i="4"/>
  <c r="AA120" i="4"/>
  <c r="AA148" i="4"/>
  <c r="AA150" i="4"/>
  <c r="AA15" i="4"/>
  <c r="AA56" i="4"/>
  <c r="AA59" i="4"/>
  <c r="AA68" i="4"/>
  <c r="AA7" i="4"/>
  <c r="AA110" i="4"/>
  <c r="AA102" i="4"/>
  <c r="AA136" i="4"/>
  <c r="AA145" i="4"/>
  <c r="W151" i="4"/>
  <c r="W58" i="4"/>
  <c r="W5" i="4"/>
  <c r="W148" i="4"/>
  <c r="W87" i="4"/>
  <c r="W69" i="4"/>
  <c r="W98" i="4"/>
  <c r="W54" i="4"/>
  <c r="W46" i="4"/>
  <c r="W25" i="4"/>
  <c r="W156" i="4"/>
  <c r="W168" i="4"/>
  <c r="W31" i="4"/>
  <c r="W161" i="4"/>
  <c r="W79" i="4"/>
  <c r="W131" i="4"/>
  <c r="W17" i="4"/>
  <c r="W154" i="4"/>
  <c r="W113" i="4"/>
  <c r="W109" i="4"/>
  <c r="W12" i="4"/>
  <c r="W108" i="4"/>
  <c r="W102" i="4"/>
  <c r="W37" i="4"/>
  <c r="W134" i="4"/>
  <c r="W138" i="4"/>
  <c r="W64" i="4"/>
  <c r="W96" i="4"/>
  <c r="W111" i="4"/>
  <c r="W124" i="4"/>
  <c r="W70" i="4"/>
  <c r="W132" i="4"/>
  <c r="W36" i="4"/>
  <c r="W59" i="4"/>
  <c r="W152" i="4"/>
  <c r="W110" i="4"/>
  <c r="W35" i="4"/>
  <c r="W47" i="4"/>
  <c r="W4" i="4"/>
  <c r="W164" i="4"/>
  <c r="W135" i="4"/>
  <c r="W71" i="4"/>
  <c r="W89" i="4"/>
  <c r="W93" i="4"/>
  <c r="W60" i="4"/>
  <c r="W75" i="4"/>
  <c r="W136" i="4"/>
  <c r="W49" i="4"/>
  <c r="W48" i="4"/>
  <c r="W7" i="4"/>
  <c r="W105" i="4"/>
  <c r="W20" i="4"/>
  <c r="W84" i="4"/>
  <c r="W56" i="4"/>
  <c r="W57" i="4"/>
  <c r="W140" i="4"/>
  <c r="W43" i="4"/>
  <c r="W163" i="4"/>
  <c r="W129" i="4"/>
  <c r="W159" i="4"/>
  <c r="W44" i="4"/>
  <c r="W126" i="4"/>
  <c r="W41" i="4"/>
  <c r="W170" i="4"/>
  <c r="W95" i="4"/>
  <c r="W118" i="4"/>
  <c r="W123" i="4"/>
  <c r="W63" i="4"/>
  <c r="W112" i="4"/>
  <c r="W42" i="4"/>
  <c r="W91" i="4"/>
  <c r="W28" i="4"/>
  <c r="W146" i="4"/>
  <c r="W86" i="4"/>
  <c r="W169" i="4"/>
  <c r="W67" i="4"/>
  <c r="W29" i="4"/>
  <c r="W153" i="4"/>
  <c r="W97" i="4"/>
  <c r="W55" i="4"/>
  <c r="W76" i="4"/>
  <c r="W114" i="4"/>
  <c r="W165" i="4"/>
  <c r="W62" i="4"/>
  <c r="W11" i="4"/>
  <c r="W94" i="4"/>
  <c r="W160" i="4"/>
  <c r="W117" i="4"/>
  <c r="W107" i="4"/>
  <c r="W145" i="4"/>
  <c r="W166" i="4"/>
  <c r="W15" i="4"/>
  <c r="W83" i="4"/>
  <c r="W150" i="4"/>
  <c r="W120" i="4"/>
  <c r="W171" i="4"/>
  <c r="W143" i="4"/>
  <c r="W65" i="4"/>
  <c r="W52" i="4"/>
  <c r="W100" i="4"/>
  <c r="W27" i="4"/>
  <c r="W157" i="4"/>
  <c r="W50" i="4"/>
  <c r="W68" i="4"/>
  <c r="AB123" i="4"/>
  <c r="AB100" i="4"/>
  <c r="AB11" i="4"/>
  <c r="AB169" i="4"/>
  <c r="AB145" i="4"/>
  <c r="AB4" i="4"/>
  <c r="AB140" i="4"/>
  <c r="AB86" i="4"/>
  <c r="AB132" i="4"/>
  <c r="AB124" i="4"/>
  <c r="AB96" i="4"/>
  <c r="AB97" i="4"/>
  <c r="AB57" i="4"/>
  <c r="AB150" i="4"/>
  <c r="AB105" i="4"/>
  <c r="AB113" i="4"/>
  <c r="AB12" i="4"/>
  <c r="AB107" i="4"/>
  <c r="AB117" i="4"/>
  <c r="AB160" i="4"/>
  <c r="AB98" i="4"/>
  <c r="AB87" i="4"/>
  <c r="AB5" i="4"/>
  <c r="AB143" i="4"/>
  <c r="AB27" i="4"/>
  <c r="AB76" i="4"/>
  <c r="AB110" i="4"/>
  <c r="AB93" i="4"/>
  <c r="AB75" i="4"/>
  <c r="AB49" i="4"/>
  <c r="AB102" i="4"/>
  <c r="AB126" i="4"/>
  <c r="AB159" i="4"/>
  <c r="AB163" i="4"/>
  <c r="AB42" i="4"/>
  <c r="AB95" i="4"/>
  <c r="AB151" i="4"/>
  <c r="AB112" i="4"/>
  <c r="AB114" i="4"/>
  <c r="AB171" i="4"/>
  <c r="AB135" i="4"/>
  <c r="AB138" i="4"/>
  <c r="AB170" i="4"/>
  <c r="AB36" i="4"/>
  <c r="AB70" i="4"/>
  <c r="AB111" i="4"/>
  <c r="AB64" i="4"/>
  <c r="AB43" i="4"/>
  <c r="AB84" i="4"/>
  <c r="AB65" i="4"/>
  <c r="AB56" i="4"/>
  <c r="AB131" i="4"/>
  <c r="AB164" i="4"/>
  <c r="AB120" i="4"/>
  <c r="AB154" i="4"/>
  <c r="AB109" i="4"/>
  <c r="AB108" i="4"/>
  <c r="AB46" i="4"/>
  <c r="AB118" i="4"/>
  <c r="AB79" i="4"/>
  <c r="AB37" i="4"/>
  <c r="AB54" i="4"/>
  <c r="AB69" i="4"/>
  <c r="AB148" i="4"/>
  <c r="AB31" i="4"/>
  <c r="AB161" i="4"/>
  <c r="AB156" i="4"/>
  <c r="AB52" i="4"/>
  <c r="AB71" i="4"/>
  <c r="AB58" i="4"/>
  <c r="AB47" i="4"/>
  <c r="AB7" i="4"/>
  <c r="AB62" i="4"/>
  <c r="AB59" i="4"/>
  <c r="AB153" i="4"/>
  <c r="AB157" i="4"/>
  <c r="AB165" i="4"/>
  <c r="AB35" i="4"/>
  <c r="AB17" i="4"/>
  <c r="AB20" i="4"/>
  <c r="AB50" i="4"/>
  <c r="AB89" i="4"/>
  <c r="AB28" i="4"/>
  <c r="AB41" i="4"/>
  <c r="AB67" i="4"/>
  <c r="AB152" i="4"/>
  <c r="AB60" i="4"/>
  <c r="AB44" i="4"/>
  <c r="AB134" i="4"/>
  <c r="AB146" i="4"/>
  <c r="AB29" i="4"/>
  <c r="AB168" i="4"/>
  <c r="AB25" i="4"/>
  <c r="AB166" i="4"/>
  <c r="AB136" i="4"/>
  <c r="AB129" i="4"/>
  <c r="AB55" i="4"/>
  <c r="AB94" i="4"/>
  <c r="AB68" i="4"/>
  <c r="AB15" i="4"/>
  <c r="AB91" i="4"/>
  <c r="AB48" i="4"/>
  <c r="AB63" i="4"/>
  <c r="AB83" i="4"/>
  <c r="V70" i="4"/>
  <c r="V64" i="4"/>
  <c r="V169" i="4"/>
  <c r="V126" i="4"/>
  <c r="V161" i="4"/>
  <c r="V112" i="4"/>
  <c r="V157" i="4"/>
  <c r="V95" i="4"/>
  <c r="V11" i="4"/>
  <c r="V150" i="4"/>
  <c r="V138" i="4"/>
  <c r="U138" i="4" s="1"/>
  <c r="V15" i="4"/>
  <c r="V156" i="4"/>
  <c r="V110" i="4"/>
  <c r="V56" i="4"/>
  <c r="V52" i="4"/>
  <c r="V59" i="4"/>
  <c r="V131" i="4"/>
  <c r="U131" i="4" s="1"/>
  <c r="V113" i="4"/>
  <c r="V54" i="4"/>
  <c r="V148" i="4"/>
  <c r="V49" i="4"/>
  <c r="V36" i="4"/>
  <c r="V111" i="4"/>
  <c r="U111" i="4" s="1"/>
  <c r="V12" i="4"/>
  <c r="V25" i="4"/>
  <c r="V65" i="4"/>
  <c r="V28" i="4"/>
  <c r="V71" i="4"/>
  <c r="V46" i="4"/>
  <c r="V67" i="4"/>
  <c r="V57" i="4"/>
  <c r="V83" i="4"/>
  <c r="V63" i="4"/>
  <c r="V171" i="4"/>
  <c r="V41" i="4"/>
  <c r="U41" i="4" s="1"/>
  <c r="V44" i="4"/>
  <c r="V69" i="4"/>
  <c r="V79" i="4"/>
  <c r="V60" i="4"/>
  <c r="V93" i="4"/>
  <c r="V89" i="4"/>
  <c r="V151" i="4"/>
  <c r="V135" i="4"/>
  <c r="V166" i="4"/>
  <c r="V105" i="4"/>
  <c r="V76" i="4"/>
  <c r="V43" i="4"/>
  <c r="V153" i="4"/>
  <c r="V170" i="4"/>
  <c r="V84" i="4"/>
  <c r="V132" i="4"/>
  <c r="V96" i="4"/>
  <c r="V165" i="4"/>
  <c r="U165" i="4" s="1"/>
  <c r="V136" i="4"/>
  <c r="V129" i="4"/>
  <c r="V109" i="4"/>
  <c r="V55" i="4"/>
  <c r="V100" i="4"/>
  <c r="V97" i="4"/>
  <c r="U97" i="4" s="1"/>
  <c r="V143" i="4"/>
  <c r="V7" i="4"/>
  <c r="V86" i="4"/>
  <c r="V140" i="4"/>
  <c r="V68" i="4"/>
  <c r="V145" i="4"/>
  <c r="V98" i="4"/>
  <c r="V87" i="4"/>
  <c r="V5" i="4"/>
  <c r="V146" i="4"/>
  <c r="V31" i="4"/>
  <c r="V124" i="4"/>
  <c r="U124" i="4" s="1"/>
  <c r="V114" i="4"/>
  <c r="V154" i="4"/>
  <c r="V17" i="4"/>
  <c r="V62" i="4"/>
  <c r="V35" i="4"/>
  <c r="V102" i="4"/>
  <c r="V134" i="4"/>
  <c r="V42" i="4"/>
  <c r="V37" i="4"/>
  <c r="V159" i="4"/>
  <c r="V164" i="4"/>
  <c r="V58" i="4"/>
  <c r="V123" i="4"/>
  <c r="V117" i="4"/>
  <c r="V163" i="4"/>
  <c r="V48" i="4"/>
  <c r="V29" i="4"/>
  <c r="V152" i="4"/>
  <c r="V160" i="4"/>
  <c r="V50" i="4"/>
  <c r="V4" i="4"/>
  <c r="V20" i="4"/>
  <c r="V27" i="4"/>
  <c r="V118" i="4"/>
  <c r="V108" i="4"/>
  <c r="V94" i="4"/>
  <c r="V120" i="4"/>
  <c r="V107" i="4"/>
  <c r="V75" i="4"/>
  <c r="V47" i="4"/>
  <c r="V91" i="4"/>
  <c r="V168" i="4"/>
  <c r="AC108" i="4"/>
  <c r="AC114" i="4"/>
  <c r="AC75" i="4"/>
  <c r="AC113" i="4"/>
  <c r="AC145" i="4"/>
  <c r="AC102" i="4"/>
  <c r="AC98" i="4"/>
  <c r="AC87" i="4"/>
  <c r="AC5" i="4"/>
  <c r="AC59" i="4"/>
  <c r="AC56" i="4"/>
  <c r="AC120" i="4"/>
  <c r="AC138" i="4"/>
  <c r="AC7" i="4"/>
  <c r="AC134" i="4"/>
  <c r="AC150" i="4"/>
  <c r="AC109" i="4"/>
  <c r="AC112" i="4"/>
  <c r="AC93" i="4"/>
  <c r="AC17" i="4"/>
  <c r="AC169" i="4"/>
  <c r="AC153" i="4"/>
  <c r="AC94" i="4"/>
  <c r="AC126" i="4"/>
  <c r="AC159" i="4"/>
  <c r="AC163" i="4"/>
  <c r="AC47" i="4"/>
  <c r="AC166" i="4"/>
  <c r="AC27" i="4"/>
  <c r="AC97" i="4"/>
  <c r="AC31" i="4"/>
  <c r="AC50" i="4"/>
  <c r="AC52" i="4"/>
  <c r="AC95" i="4"/>
  <c r="AC152" i="4"/>
  <c r="AC28" i="4"/>
  <c r="AC154" i="4"/>
  <c r="AC157" i="4"/>
  <c r="AC71" i="4"/>
  <c r="AC151" i="4"/>
  <c r="AC36" i="4"/>
  <c r="AC70" i="4"/>
  <c r="AC111" i="4"/>
  <c r="AC64" i="4"/>
  <c r="AC46" i="4"/>
  <c r="AC161" i="4"/>
  <c r="AC164" i="4"/>
  <c r="AC156" i="4"/>
  <c r="AC105" i="4"/>
  <c r="AC20" i="4"/>
  <c r="AC84" i="4"/>
  <c r="AC57" i="4"/>
  <c r="AC11" i="4"/>
  <c r="AC76" i="4"/>
  <c r="AC48" i="4"/>
  <c r="AC54" i="4"/>
  <c r="AC69" i="4"/>
  <c r="AC148" i="4"/>
  <c r="AC29" i="4"/>
  <c r="AC37" i="4"/>
  <c r="AC43" i="4"/>
  <c r="AC42" i="4"/>
  <c r="AC67" i="4"/>
  <c r="AC60" i="4"/>
  <c r="AC136" i="4"/>
  <c r="AC118" i="4"/>
  <c r="AC41" i="4"/>
  <c r="AC44" i="4"/>
  <c r="AC129" i="4"/>
  <c r="AC15" i="4"/>
  <c r="AC86" i="4"/>
  <c r="AC55" i="4"/>
  <c r="AC91" i="4"/>
  <c r="AC143" i="4"/>
  <c r="AC68" i="4"/>
  <c r="AC110" i="4"/>
  <c r="AC168" i="4"/>
  <c r="AC65" i="4"/>
  <c r="AC160" i="4"/>
  <c r="AC131" i="4"/>
  <c r="AC58" i="4"/>
  <c r="AC35" i="4"/>
  <c r="AC100" i="4"/>
  <c r="AC63" i="4"/>
  <c r="AC140" i="4"/>
  <c r="AC79" i="4"/>
  <c r="AC96" i="4"/>
  <c r="AC171" i="4"/>
  <c r="AC117" i="4"/>
  <c r="AC83" i="4"/>
  <c r="AC170" i="4"/>
  <c r="AC49" i="4"/>
  <c r="AC132" i="4"/>
  <c r="AC25" i="4"/>
  <c r="AC123" i="4"/>
  <c r="AC165" i="4"/>
  <c r="AC12" i="4"/>
  <c r="AC124" i="4"/>
  <c r="AC146" i="4"/>
  <c r="AC4" i="4"/>
  <c r="AC62" i="4"/>
  <c r="AC107" i="4"/>
  <c r="AC89" i="4"/>
  <c r="AC135" i="4"/>
  <c r="Z169" i="4"/>
  <c r="Z145" i="4"/>
  <c r="X145" i="4" s="1"/>
  <c r="Y145" i="4" s="1"/>
  <c r="Z17" i="4"/>
  <c r="Z113" i="4"/>
  <c r="Z12" i="4"/>
  <c r="X12" i="4" s="1"/>
  <c r="Y12" i="4" s="1"/>
  <c r="Z154" i="4"/>
  <c r="Z109" i="4"/>
  <c r="Z112" i="4"/>
  <c r="Z114" i="4"/>
  <c r="Z171" i="4"/>
  <c r="Z108" i="4"/>
  <c r="X108" i="4" s="1"/>
  <c r="Y108" i="4" s="1"/>
  <c r="Z89" i="4"/>
  <c r="Z44" i="4"/>
  <c r="X44" i="4" s="1"/>
  <c r="Y44" i="4" s="1"/>
  <c r="Z94" i="4"/>
  <c r="X94" i="4" s="1"/>
  <c r="Y94" i="4" s="1"/>
  <c r="Z86" i="4"/>
  <c r="Z159" i="4"/>
  <c r="X159" i="4" s="1"/>
  <c r="Y159" i="4" s="1"/>
  <c r="Z168" i="4"/>
  <c r="Z100" i="4"/>
  <c r="Z56" i="4"/>
  <c r="X56" i="4" s="1"/>
  <c r="Y56" i="4" s="1"/>
  <c r="Z153" i="4"/>
  <c r="X153" i="4" s="1"/>
  <c r="Y153" i="4" s="1"/>
  <c r="Z134" i="4"/>
  <c r="Z143" i="4"/>
  <c r="X143" i="4" s="1"/>
  <c r="Y143" i="4" s="1"/>
  <c r="Z50" i="4"/>
  <c r="X50" i="4" s="1"/>
  <c r="Y50" i="4" s="1"/>
  <c r="Z95" i="4"/>
  <c r="Z48" i="4"/>
  <c r="Z87" i="4"/>
  <c r="X87" i="4" s="1"/>
  <c r="Y87" i="4" s="1"/>
  <c r="Z83" i="4"/>
  <c r="Z138" i="4"/>
  <c r="X138" i="4" s="1"/>
  <c r="Y138" i="4" s="1"/>
  <c r="Z41" i="4"/>
  <c r="X41" i="4" s="1"/>
  <c r="Y41" i="4" s="1"/>
  <c r="Z148" i="4"/>
  <c r="Z68" i="4"/>
  <c r="X68" i="4" s="1"/>
  <c r="Y68" i="4" s="1"/>
  <c r="Z156" i="4"/>
  <c r="X156" i="4" s="1"/>
  <c r="Y156" i="4" s="1"/>
  <c r="Z52" i="4"/>
  <c r="Z65" i="4"/>
  <c r="Z152" i="4"/>
  <c r="Z136" i="4"/>
  <c r="Z118" i="4"/>
  <c r="Z36" i="4"/>
  <c r="X36" i="4" s="1"/>
  <c r="Y36" i="4" s="1"/>
  <c r="Z111" i="4"/>
  <c r="X111" i="4" s="1"/>
  <c r="Y111" i="4" s="1"/>
  <c r="Z11" i="4"/>
  <c r="X11" i="4" s="1"/>
  <c r="Y11" i="4" s="1"/>
  <c r="Z7" i="4"/>
  <c r="X7" i="4" s="1"/>
  <c r="Y7" i="4" s="1"/>
  <c r="Z132" i="4"/>
  <c r="Z96" i="4"/>
  <c r="X96" i="4" s="1"/>
  <c r="Y96" i="4" s="1"/>
  <c r="Z146" i="4"/>
  <c r="X146" i="4" s="1"/>
  <c r="Y146" i="4" s="1"/>
  <c r="Z57" i="4"/>
  <c r="Z35" i="4"/>
  <c r="Z62" i="4"/>
  <c r="Z60" i="4"/>
  <c r="Z49" i="4"/>
  <c r="Z54" i="4"/>
  <c r="X54" i="4" s="1"/>
  <c r="Y54" i="4" s="1"/>
  <c r="Z129" i="4"/>
  <c r="Z126" i="4"/>
  <c r="Z163" i="4"/>
  <c r="X163" i="4" s="1"/>
  <c r="Y163" i="4" s="1"/>
  <c r="Z15" i="4"/>
  <c r="Z29" i="4"/>
  <c r="X29" i="4" s="1"/>
  <c r="Y29" i="4" s="1"/>
  <c r="Z63" i="4"/>
  <c r="X63" i="4" s="1"/>
  <c r="Y63" i="4" s="1"/>
  <c r="Z161" i="4"/>
  <c r="Z43" i="4"/>
  <c r="Z97" i="4"/>
  <c r="X97" i="4" s="1"/>
  <c r="Y97" i="4" s="1"/>
  <c r="Z93" i="4"/>
  <c r="Z75" i="4"/>
  <c r="Z98" i="4"/>
  <c r="X98" i="4" s="1"/>
  <c r="Y98" i="4" s="1"/>
  <c r="Z5" i="4"/>
  <c r="Z117" i="4"/>
  <c r="Z69" i="4"/>
  <c r="Z160" i="4"/>
  <c r="Z151" i="4"/>
  <c r="Z67" i="4"/>
  <c r="X67" i="4" s="1"/>
  <c r="Y67" i="4" s="1"/>
  <c r="Z157" i="4"/>
  <c r="Z107" i="4"/>
  <c r="X107" i="4" s="1"/>
  <c r="Y107" i="4" s="1"/>
  <c r="Z131" i="4"/>
  <c r="X131" i="4" s="1"/>
  <c r="Y131" i="4" s="1"/>
  <c r="Z170" i="4"/>
  <c r="Z27" i="4"/>
  <c r="X27" i="4" s="1"/>
  <c r="Y27" i="4" s="1"/>
  <c r="Z37" i="4"/>
  <c r="X37" i="4" s="1"/>
  <c r="Y37" i="4" s="1"/>
  <c r="Z150" i="4"/>
  <c r="Z31" i="4"/>
  <c r="Z47" i="4"/>
  <c r="Z105" i="4"/>
  <c r="X105" i="4" s="1"/>
  <c r="Y105" i="4" s="1"/>
  <c r="Z164" i="4"/>
  <c r="X164" i="4" s="1"/>
  <c r="Y164" i="4" s="1"/>
  <c r="Z120" i="4"/>
  <c r="X120" i="4" s="1"/>
  <c r="Y120" i="4" s="1"/>
  <c r="Z4" i="4"/>
  <c r="Z25" i="4"/>
  <c r="Z55" i="4"/>
  <c r="Z84" i="4"/>
  <c r="Z70" i="4"/>
  <c r="X70" i="4" s="1"/>
  <c r="Y70" i="4" s="1"/>
  <c r="Z58" i="4"/>
  <c r="X58" i="4" s="1"/>
  <c r="Y58" i="4" s="1"/>
  <c r="Z59" i="4"/>
  <c r="Z165" i="4"/>
  <c r="X165" i="4" s="1"/>
  <c r="Y165" i="4" s="1"/>
  <c r="Z91" i="4"/>
  <c r="Z28" i="4"/>
  <c r="X28" i="4" s="1"/>
  <c r="Y28" i="4" s="1"/>
  <c r="Z140" i="4"/>
  <c r="X140" i="4" s="1"/>
  <c r="Y140" i="4" s="1"/>
  <c r="Z20" i="4"/>
  <c r="X20" i="4" s="1"/>
  <c r="Y20" i="4" s="1"/>
  <c r="Z71" i="4"/>
  <c r="Z42" i="4"/>
  <c r="Z64" i="4"/>
  <c r="X64" i="4" s="1"/>
  <c r="Y64" i="4" s="1"/>
  <c r="Z124" i="4"/>
  <c r="X124" i="4" s="1"/>
  <c r="Y124" i="4" s="1"/>
  <c r="Z79" i="4"/>
  <c r="X79" i="4" s="1"/>
  <c r="Y79" i="4" s="1"/>
  <c r="Z46" i="4"/>
  <c r="X46" i="4" s="1"/>
  <c r="Y46" i="4" s="1"/>
  <c r="Z166" i="4"/>
  <c r="Z135" i="4"/>
  <c r="X135" i="4" s="1"/>
  <c r="Y135" i="4" s="1"/>
  <c r="Z76" i="4"/>
  <c r="Z123" i="4"/>
  <c r="Z102" i="4"/>
  <c r="Z110" i="4"/>
  <c r="X110" i="4" s="1"/>
  <c r="Y110" i="4" s="1"/>
  <c r="AB94" i="5"/>
  <c r="AB86" i="5"/>
  <c r="AB74" i="5"/>
  <c r="AB30" i="5"/>
  <c r="AB122" i="5"/>
  <c r="AB100" i="5"/>
  <c r="AB61" i="5"/>
  <c r="AB71" i="5"/>
  <c r="W74" i="5"/>
  <c r="W30" i="5"/>
  <c r="W94" i="5"/>
  <c r="W61" i="5"/>
  <c r="W100" i="5"/>
  <c r="W86" i="5"/>
  <c r="W71" i="5"/>
  <c r="W122" i="5"/>
  <c r="AA86" i="5"/>
  <c r="AA71" i="5"/>
  <c r="AA122" i="5"/>
  <c r="AA61" i="5"/>
  <c r="AA94" i="5"/>
  <c r="AA100" i="5"/>
  <c r="AA30" i="5"/>
  <c r="AA74" i="5"/>
  <c r="Z30" i="5"/>
  <c r="Z100" i="5"/>
  <c r="Z86" i="5"/>
  <c r="Z71" i="5"/>
  <c r="Z74" i="5"/>
  <c r="Z61" i="5"/>
  <c r="Z122" i="5"/>
  <c r="Z94" i="5"/>
  <c r="V74" i="5"/>
  <c r="V61" i="5"/>
  <c r="V30" i="5"/>
  <c r="V94" i="5"/>
  <c r="V86" i="5"/>
  <c r="V122" i="5"/>
  <c r="V100" i="5"/>
  <c r="V71" i="5"/>
  <c r="AC94" i="5"/>
  <c r="AC74" i="5"/>
  <c r="AC61" i="5"/>
  <c r="AC122" i="5"/>
  <c r="AC86" i="5"/>
  <c r="AC100" i="5"/>
  <c r="AC30" i="5"/>
  <c r="AC71" i="5"/>
  <c r="AA104" i="6"/>
  <c r="AA134" i="6"/>
  <c r="AA15" i="6"/>
  <c r="AA55" i="6"/>
  <c r="AA52" i="6"/>
  <c r="AA90" i="6"/>
  <c r="AA20" i="6"/>
  <c r="AC104" i="6"/>
  <c r="AC52" i="6"/>
  <c r="AC90" i="6"/>
  <c r="AC15" i="6"/>
  <c r="AC20" i="6"/>
  <c r="AC55" i="6"/>
  <c r="AC134" i="6"/>
  <c r="AB20" i="6"/>
  <c r="AB15" i="6"/>
  <c r="AB104" i="6"/>
  <c r="AB134" i="6"/>
  <c r="AB90" i="6"/>
  <c r="AB55" i="6"/>
  <c r="AB52" i="6"/>
  <c r="Z20" i="6"/>
  <c r="Z55" i="6"/>
  <c r="Z134" i="6"/>
  <c r="Z104" i="6"/>
  <c r="X104" i="6" s="1"/>
  <c r="Y104" i="6" s="1"/>
  <c r="Z90" i="6"/>
  <c r="Z52" i="6"/>
  <c r="Z15" i="6"/>
  <c r="W52" i="6"/>
  <c r="W134" i="6"/>
  <c r="W15" i="6"/>
  <c r="W55" i="6"/>
  <c r="W20" i="6"/>
  <c r="W104" i="6"/>
  <c r="W90" i="6"/>
  <c r="V52" i="6"/>
  <c r="V134" i="6"/>
  <c r="V15" i="6"/>
  <c r="V55" i="6"/>
  <c r="V104" i="6"/>
  <c r="V90" i="6"/>
  <c r="V20" i="6"/>
  <c r="W176" i="3"/>
  <c r="W63" i="3"/>
  <c r="W188" i="3"/>
  <c r="W94" i="3"/>
  <c r="W50" i="3"/>
  <c r="W76" i="3"/>
  <c r="W20" i="3"/>
  <c r="V176" i="3"/>
  <c r="V94" i="3"/>
  <c r="V20" i="3"/>
  <c r="V50" i="3"/>
  <c r="V63" i="3"/>
  <c r="V76" i="3"/>
  <c r="V188" i="3"/>
  <c r="AC20" i="3"/>
  <c r="AC50" i="3"/>
  <c r="AC63" i="3"/>
  <c r="AC176" i="3"/>
  <c r="AC188" i="3"/>
  <c r="AC94" i="3"/>
  <c r="AC76" i="3"/>
  <c r="AB188" i="3"/>
  <c r="AB176" i="3"/>
  <c r="AB20" i="3"/>
  <c r="AB76" i="3"/>
  <c r="AB63" i="3"/>
  <c r="AB50" i="3"/>
  <c r="AB94" i="3"/>
  <c r="Z50" i="3"/>
  <c r="Z76" i="3"/>
  <c r="Z188" i="3"/>
  <c r="Z176" i="3"/>
  <c r="Z63" i="3"/>
  <c r="Z20" i="3"/>
  <c r="Z94" i="3"/>
  <c r="AA188" i="3"/>
  <c r="AA94" i="3"/>
  <c r="AA50" i="3"/>
  <c r="AA20" i="3"/>
  <c r="AA63" i="3"/>
  <c r="AA76" i="3"/>
  <c r="AA176" i="3"/>
  <c r="X176" i="3" s="1"/>
  <c r="Y176" i="3" s="1"/>
  <c r="W78" i="4"/>
  <c r="W19" i="4"/>
  <c r="AB19" i="4"/>
  <c r="AB78" i="4"/>
  <c r="AA78" i="4"/>
  <c r="AA19" i="4"/>
  <c r="Z78" i="4"/>
  <c r="Z19" i="4"/>
  <c r="V78" i="4"/>
  <c r="V19" i="4"/>
  <c r="AC78" i="4"/>
  <c r="AC19" i="4"/>
  <c r="W12" i="6"/>
  <c r="W112" i="6"/>
  <c r="W63" i="6"/>
  <c r="W94" i="6"/>
  <c r="W107" i="6"/>
  <c r="W36" i="6"/>
  <c r="W139" i="6"/>
  <c r="AC12" i="6"/>
  <c r="AC139" i="6"/>
  <c r="AC112" i="6"/>
  <c r="AC107" i="6"/>
  <c r="AC94" i="6"/>
  <c r="AC63" i="6"/>
  <c r="AC36" i="6"/>
  <c r="AA139" i="6"/>
  <c r="AA112" i="6"/>
  <c r="AA36" i="6"/>
  <c r="AA63" i="6"/>
  <c r="AA107" i="6"/>
  <c r="AA12" i="6"/>
  <c r="AA94" i="6"/>
  <c r="AB107" i="6"/>
  <c r="AB94" i="6"/>
  <c r="AB112" i="6"/>
  <c r="AB12" i="6"/>
  <c r="AB139" i="6"/>
  <c r="AB36" i="6"/>
  <c r="AB63" i="6"/>
  <c r="V12" i="6"/>
  <c r="V63" i="6"/>
  <c r="V112" i="6"/>
  <c r="V107" i="6"/>
  <c r="V94" i="6"/>
  <c r="V139" i="6"/>
  <c r="V36" i="6"/>
  <c r="Z36" i="6"/>
  <c r="Z12" i="6"/>
  <c r="Z112" i="6"/>
  <c r="Z107" i="6"/>
  <c r="Z139" i="6"/>
  <c r="X139" i="6" s="1"/>
  <c r="Y139" i="6" s="1"/>
  <c r="Z94" i="6"/>
  <c r="Z63" i="6"/>
  <c r="V137" i="4"/>
  <c r="AC126" i="5"/>
  <c r="AC89" i="5"/>
  <c r="AC106" i="5"/>
  <c r="AC28" i="5"/>
  <c r="AA89" i="5"/>
  <c r="AA106" i="5"/>
  <c r="AA126" i="5"/>
  <c r="AA28" i="5"/>
  <c r="AB126" i="5"/>
  <c r="AB28" i="5"/>
  <c r="AB89" i="5"/>
  <c r="AB106" i="5"/>
  <c r="W126" i="5"/>
  <c r="W89" i="5"/>
  <c r="W106" i="5"/>
  <c r="W28" i="5"/>
  <c r="Z89" i="5"/>
  <c r="Z28" i="5"/>
  <c r="Z126" i="5"/>
  <c r="Z106" i="5"/>
  <c r="V89" i="5"/>
  <c r="V126" i="5"/>
  <c r="V106" i="5"/>
  <c r="V28" i="5"/>
  <c r="AB119" i="5"/>
  <c r="W9" i="6"/>
  <c r="AC9" i="6"/>
  <c r="AC25" i="6"/>
  <c r="Z9" i="6"/>
  <c r="AA9" i="6"/>
  <c r="V9" i="6"/>
  <c r="AB9" i="6"/>
  <c r="W25" i="6"/>
  <c r="V178" i="3"/>
  <c r="AA157" i="3"/>
  <c r="Z185" i="3"/>
  <c r="Z83" i="3"/>
  <c r="W14" i="3"/>
  <c r="V81" i="3"/>
  <c r="Z228" i="3"/>
  <c r="W39" i="3"/>
  <c r="V145" i="3"/>
  <c r="Z70" i="3"/>
  <c r="Z43" i="3"/>
  <c r="W178" i="3"/>
  <c r="V86" i="3"/>
  <c r="V208" i="3"/>
  <c r="V213" i="3"/>
  <c r="Z23" i="3"/>
  <c r="V10" i="3"/>
  <c r="V44" i="3"/>
  <c r="V192" i="3"/>
  <c r="AC65" i="3"/>
  <c r="AB111" i="3"/>
  <c r="AA13" i="3"/>
  <c r="Z106" i="3"/>
  <c r="Z226" i="3"/>
  <c r="V43" i="3"/>
  <c r="AB86" i="3"/>
  <c r="AA215" i="3"/>
  <c r="V212" i="3"/>
  <c r="V110" i="5"/>
  <c r="V76" i="5"/>
  <c r="Z40" i="5"/>
  <c r="V68" i="5"/>
  <c r="AB35" i="5"/>
  <c r="AB37" i="5"/>
  <c r="AC45" i="5"/>
  <c r="V19" i="5"/>
  <c r="V49" i="5"/>
  <c r="AC116" i="5"/>
  <c r="AC48" i="5"/>
  <c r="AA51" i="5"/>
  <c r="AA101" i="5"/>
  <c r="Z6" i="5"/>
  <c r="V92" i="5"/>
  <c r="Z5" i="5"/>
  <c r="V85" i="5"/>
  <c r="V101" i="5"/>
  <c r="V65" i="5"/>
  <c r="AA25" i="6"/>
  <c r="AB25" i="6"/>
  <c r="Z25" i="6"/>
  <c r="V25" i="6"/>
  <c r="AC30" i="6"/>
  <c r="W76" i="6"/>
  <c r="AC121" i="6"/>
  <c r="AC110" i="6"/>
  <c r="W110" i="6"/>
  <c r="W59" i="6"/>
  <c r="AC39" i="5"/>
  <c r="AA39" i="5"/>
  <c r="AB39" i="5"/>
  <c r="Z39" i="5"/>
  <c r="W39" i="5"/>
  <c r="AA19" i="5"/>
  <c r="V39" i="5"/>
  <c r="W45" i="5"/>
  <c r="V119" i="5"/>
  <c r="V26" i="5"/>
  <c r="V80" i="5"/>
  <c r="V123" i="5"/>
  <c r="AB14" i="5"/>
  <c r="V48" i="5"/>
  <c r="AA26" i="5"/>
  <c r="AA123" i="5"/>
  <c r="V11" i="5"/>
  <c r="W113" i="5"/>
  <c r="AA48" i="5"/>
  <c r="AA76" i="5"/>
  <c r="AB85" i="5"/>
  <c r="AB11" i="5"/>
  <c r="V62" i="5"/>
  <c r="V38" i="5"/>
  <c r="AC44" i="5"/>
  <c r="AB6" i="5"/>
  <c r="Z102" i="6"/>
  <c r="V99" i="6"/>
  <c r="Z30" i="6"/>
  <c r="W121" i="6"/>
  <c r="W69" i="6"/>
  <c r="Z76" i="6"/>
  <c r="AC115" i="6"/>
  <c r="W30" i="6"/>
  <c r="V69" i="6"/>
  <c r="AB115" i="6"/>
  <c r="V30" i="6"/>
  <c r="AB69" i="6"/>
  <c r="AC69" i="6"/>
  <c r="W138" i="6"/>
  <c r="AA115" i="6"/>
  <c r="AA69" i="6"/>
  <c r="V138" i="6"/>
  <c r="V115" i="6"/>
  <c r="Z110" i="6"/>
  <c r="V76" i="6"/>
  <c r="Z121" i="6"/>
  <c r="AB138" i="6"/>
  <c r="AC138" i="6"/>
  <c r="W115" i="6"/>
  <c r="AA138" i="6"/>
  <c r="AB30" i="6"/>
  <c r="AB121" i="6"/>
  <c r="V121" i="6"/>
  <c r="AB76" i="6"/>
  <c r="AB110" i="6"/>
  <c r="V110" i="6"/>
  <c r="AC76" i="6"/>
  <c r="Z138" i="6"/>
  <c r="Z115" i="6"/>
  <c r="AA30" i="6"/>
  <c r="AA121" i="6"/>
  <c r="AA76" i="6"/>
  <c r="AA110" i="6"/>
  <c r="Z69" i="6"/>
  <c r="AC48" i="6"/>
  <c r="AB7" i="6"/>
  <c r="Z117" i="6"/>
  <c r="Z31" i="6"/>
  <c r="Z67" i="6"/>
  <c r="W133" i="6"/>
  <c r="V60" i="6"/>
  <c r="V67" i="6"/>
  <c r="W57" i="6"/>
  <c r="AC51" i="6"/>
  <c r="AA19" i="6"/>
  <c r="AA74" i="6"/>
  <c r="AB24" i="6"/>
  <c r="Z53" i="6"/>
  <c r="Z34" i="6"/>
  <c r="W8" i="6"/>
  <c r="W47" i="6"/>
  <c r="V4" i="6"/>
  <c r="V48" i="6"/>
  <c r="V27" i="6"/>
  <c r="V86" i="6"/>
  <c r="Z197" i="3"/>
  <c r="Z132" i="3"/>
  <c r="Z55" i="3"/>
  <c r="Z13" i="3"/>
  <c r="Z24" i="3"/>
  <c r="Z137" i="3"/>
  <c r="W230" i="3"/>
  <c r="W134" i="3"/>
  <c r="W81" i="3"/>
  <c r="W121" i="3"/>
  <c r="W72" i="3"/>
  <c r="V5" i="3"/>
  <c r="V51" i="3"/>
  <c r="V225" i="3"/>
  <c r="V14" i="3"/>
  <c r="V226" i="3"/>
  <c r="V171" i="3"/>
  <c r="V203" i="3"/>
  <c r="V207" i="3"/>
  <c r="AB137" i="3"/>
  <c r="AC14" i="3"/>
  <c r="AC109" i="3"/>
  <c r="AB80" i="3"/>
  <c r="AB228" i="3"/>
  <c r="AB204" i="3"/>
  <c r="AA111" i="3"/>
  <c r="AA86" i="3"/>
  <c r="AA65" i="3"/>
  <c r="AC203" i="3"/>
  <c r="AB39" i="3"/>
  <c r="AA137" i="3"/>
  <c r="V121" i="3"/>
  <c r="V123" i="3"/>
  <c r="V55" i="3"/>
  <c r="AA145" i="3"/>
  <c r="W65" i="3"/>
  <c r="W197" i="3"/>
  <c r="W132" i="3"/>
  <c r="Z142" i="3"/>
  <c r="AC137" i="3"/>
  <c r="V24" i="3"/>
  <c r="AA121" i="3"/>
  <c r="V230" i="3"/>
  <c r="V39" i="3"/>
  <c r="W184" i="3"/>
  <c r="V211" i="3"/>
  <c r="V107" i="3"/>
  <c r="V160" i="3"/>
  <c r="V223" i="3"/>
  <c r="V70" i="3"/>
  <c r="V137" i="3"/>
  <c r="V222" i="3"/>
  <c r="AB230" i="3"/>
  <c r="AB142" i="3"/>
  <c r="V204" i="3"/>
  <c r="W101" i="3"/>
  <c r="W222" i="3"/>
  <c r="W226" i="3"/>
  <c r="Z109" i="3"/>
  <c r="Z58" i="3"/>
  <c r="AC106" i="3"/>
  <c r="AC81" i="3"/>
  <c r="AB24" i="3"/>
  <c r="V109" i="3"/>
  <c r="V87" i="3"/>
  <c r="Z225" i="3"/>
  <c r="AA89" i="3"/>
  <c r="V162" i="3"/>
  <c r="AA185" i="3"/>
  <c r="V49" i="3"/>
  <c r="V172" i="3"/>
  <c r="V214" i="3"/>
  <c r="V143" i="3"/>
  <c r="V155" i="3"/>
  <c r="AB178" i="3"/>
  <c r="AB226" i="3"/>
  <c r="V197" i="3"/>
  <c r="V132" i="3"/>
  <c r="V106" i="3"/>
  <c r="W24" i="3"/>
  <c r="Z93" i="3"/>
  <c r="Z51" i="3"/>
  <c r="AC167" i="3"/>
  <c r="AC23" i="3"/>
  <c r="AB13" i="3"/>
  <c r="V23" i="3"/>
  <c r="V101" i="3"/>
  <c r="V125" i="3"/>
  <c r="Z211" i="3"/>
  <c r="V62" i="3"/>
  <c r="W107" i="3"/>
  <c r="Z227" i="3"/>
  <c r="V53" i="3"/>
  <c r="AA197" i="3"/>
  <c r="V215" i="3"/>
  <c r="W204" i="3"/>
  <c r="W55" i="3"/>
  <c r="Z80" i="3"/>
  <c r="AC123" i="3"/>
  <c r="AC55" i="3"/>
  <c r="V80" i="3"/>
  <c r="V13" i="3"/>
  <c r="V15" i="3"/>
  <c r="V228" i="3"/>
  <c r="V89" i="3"/>
  <c r="V184" i="3"/>
  <c r="W183" i="3"/>
  <c r="V154" i="3"/>
  <c r="AA107" i="3"/>
  <c r="V72" i="3"/>
  <c r="V227" i="3"/>
  <c r="V177" i="3"/>
  <c r="V90" i="3"/>
  <c r="AB140" i="3"/>
  <c r="AB159" i="3"/>
  <c r="AA44" i="3"/>
  <c r="Z159" i="3"/>
  <c r="Z160" i="3"/>
  <c r="W42" i="3"/>
  <c r="V147" i="3"/>
  <c r="V78" i="3"/>
  <c r="V133" i="3"/>
  <c r="AA204" i="3"/>
  <c r="AA178" i="3"/>
  <c r="AB58" i="3"/>
  <c r="V167" i="3"/>
  <c r="V111" i="3"/>
  <c r="W87" i="3"/>
  <c r="W137" i="3"/>
  <c r="AA106" i="3"/>
  <c r="AB15" i="3"/>
  <c r="V65" i="3"/>
  <c r="V157" i="3"/>
  <c r="V93" i="3"/>
  <c r="W157" i="3"/>
  <c r="W215" i="3"/>
  <c r="Z101" i="3"/>
  <c r="Z15" i="3"/>
  <c r="V142" i="3"/>
  <c r="V58" i="3"/>
  <c r="V83" i="3"/>
  <c r="V183" i="3"/>
  <c r="V185" i="3"/>
  <c r="V140" i="3"/>
  <c r="V206" i="3"/>
  <c r="AC162" i="3"/>
  <c r="AC43" i="3"/>
  <c r="W202" i="3"/>
  <c r="AB21" i="4"/>
  <c r="Z99" i="4"/>
  <c r="W24" i="4"/>
  <c r="V115" i="4"/>
  <c r="AC137" i="4"/>
  <c r="AC40" i="4"/>
  <c r="AA13" i="4"/>
  <c r="AA45" i="4"/>
  <c r="AB137" i="4"/>
  <c r="Z13" i="4"/>
  <c r="W137" i="4"/>
  <c r="W101" i="4"/>
  <c r="V116" i="4"/>
  <c r="V24" i="4"/>
  <c r="AC115" i="4"/>
  <c r="AA127" i="4"/>
  <c r="AC67" i="6"/>
  <c r="W120" i="6"/>
  <c r="W213" i="3"/>
  <c r="AA26" i="6"/>
  <c r="W35" i="6"/>
  <c r="AA26" i="4"/>
  <c r="AB24" i="4"/>
  <c r="Z90" i="4"/>
  <c r="Z115" i="4"/>
  <c r="AA142" i="4"/>
  <c r="AA126" i="6"/>
  <c r="W77" i="6"/>
  <c r="V44" i="5"/>
  <c r="AA136" i="3"/>
  <c r="Z105" i="6"/>
  <c r="V47" i="6"/>
  <c r="AB106" i="4"/>
  <c r="Z42" i="6"/>
  <c r="V132" i="6"/>
  <c r="W88" i="6"/>
  <c r="AB49" i="5"/>
  <c r="AA13" i="5"/>
  <c r="V51" i="6"/>
  <c r="Z47" i="6"/>
  <c r="V102" i="6"/>
  <c r="W22" i="6"/>
  <c r="Z57" i="6"/>
  <c r="V103" i="5"/>
  <c r="AB116" i="5"/>
  <c r="AB110" i="5"/>
  <c r="AA80" i="5"/>
  <c r="V104" i="4"/>
  <c r="W42" i="6"/>
  <c r="Z106" i="6"/>
  <c r="AC228" i="3"/>
  <c r="AC117" i="5"/>
  <c r="AB23" i="3"/>
  <c r="V186" i="3"/>
  <c r="V200" i="3"/>
  <c r="V99" i="3"/>
  <c r="V136" i="3"/>
  <c r="AC120" i="6"/>
  <c r="AB60" i="6"/>
  <c r="Z116" i="6"/>
  <c r="Z51" i="6"/>
  <c r="W92" i="6"/>
  <c r="V101" i="4"/>
  <c r="AA136" i="6"/>
  <c r="V64" i="5"/>
  <c r="V73" i="4"/>
  <c r="AB135" i="6"/>
  <c r="AA101" i="4"/>
  <c r="AB215" i="3"/>
  <c r="AB208" i="3"/>
  <c r="V42" i="3"/>
  <c r="V202" i="3"/>
  <c r="V199" i="3"/>
  <c r="V112" i="3"/>
  <c r="W125" i="4"/>
  <c r="V13" i="4"/>
  <c r="AC5" i="5"/>
  <c r="AA117" i="5"/>
  <c r="AB88" i="5"/>
  <c r="AB78" i="5"/>
  <c r="AB108" i="5"/>
  <c r="Z64" i="5"/>
  <c r="Z54" i="5"/>
  <c r="AC60" i="5"/>
  <c r="AC144" i="4"/>
  <c r="AC43" i="5"/>
  <c r="AA112" i="3"/>
  <c r="AA177" i="3"/>
  <c r="V159" i="3"/>
  <c r="AB64" i="6"/>
  <c r="Z127" i="6"/>
  <c r="W106" i="6"/>
  <c r="W135" i="6"/>
  <c r="AC149" i="4"/>
  <c r="AA99" i="4"/>
  <c r="Z88" i="4"/>
  <c r="W34" i="4"/>
  <c r="AC34" i="6"/>
  <c r="AB160" i="3"/>
  <c r="W159" i="3"/>
  <c r="AC14" i="6"/>
  <c r="AA92" i="6"/>
  <c r="AC122" i="6"/>
  <c r="AB14" i="6"/>
  <c r="AC26" i="6"/>
  <c r="AC89" i="6"/>
  <c r="AA65" i="6"/>
  <c r="AA133" i="6"/>
  <c r="AB48" i="6"/>
  <c r="AB136" i="6"/>
  <c r="AB88" i="6"/>
  <c r="AB127" i="6"/>
  <c r="AC77" i="6"/>
  <c r="AB118" i="6"/>
  <c r="AC64" i="6"/>
  <c r="AC19" i="6"/>
  <c r="AC27" i="6"/>
  <c r="AC31" i="6"/>
  <c r="AC3" i="6"/>
  <c r="AC126" i="6"/>
  <c r="AC116" i="6"/>
  <c r="AC62" i="6"/>
  <c r="AC106" i="6"/>
  <c r="AC119" i="6"/>
  <c r="AC78" i="6"/>
  <c r="AC42" i="6"/>
  <c r="AC136" i="6"/>
  <c r="AC57" i="6"/>
  <c r="AC92" i="6"/>
  <c r="AC59" i="6"/>
  <c r="AC4" i="6"/>
  <c r="AC132" i="6"/>
  <c r="AC127" i="6"/>
  <c r="AC105" i="6"/>
  <c r="AC44" i="6"/>
  <c r="AC135" i="6"/>
  <c r="AC60" i="6"/>
  <c r="AC18" i="6"/>
  <c r="AC109" i="6"/>
  <c r="AC7" i="6"/>
  <c r="AC74" i="6"/>
  <c r="AC86" i="6"/>
  <c r="AC47" i="6"/>
  <c r="AC35" i="6"/>
  <c r="AC133" i="6"/>
  <c r="AC37" i="6"/>
  <c r="AC24" i="6"/>
  <c r="AC108" i="6"/>
  <c r="AC99" i="6"/>
  <c r="AC102" i="6"/>
  <c r="AC8" i="6"/>
  <c r="AC141" i="6"/>
  <c r="AA118" i="6"/>
  <c r="AA31" i="6"/>
  <c r="AA53" i="6"/>
  <c r="AA27" i="6"/>
  <c r="AA77" i="6"/>
  <c r="AA24" i="6"/>
  <c r="AA14" i="6"/>
  <c r="AA42" i="6"/>
  <c r="AA120" i="6"/>
  <c r="AA56" i="6"/>
  <c r="AA83" i="6"/>
  <c r="AA33" i="6"/>
  <c r="AA127" i="6"/>
  <c r="AA86" i="6"/>
  <c r="AA60" i="6"/>
  <c r="AA108" i="6"/>
  <c r="AA4" i="6"/>
  <c r="AA22" i="6"/>
  <c r="AA64" i="6"/>
  <c r="AA89" i="6"/>
  <c r="AA122" i="6"/>
  <c r="AA35" i="6"/>
  <c r="AA7" i="6"/>
  <c r="AA46" i="6"/>
  <c r="AA116" i="6"/>
  <c r="AA47" i="6"/>
  <c r="AA91" i="6"/>
  <c r="AA106" i="6"/>
  <c r="AA8" i="6"/>
  <c r="AA48" i="6"/>
  <c r="AA59" i="6"/>
  <c r="AA51" i="6"/>
  <c r="AA141" i="6"/>
  <c r="AA75" i="6"/>
  <c r="AA34" i="6"/>
  <c r="AA109" i="6"/>
  <c r="AA132" i="6"/>
  <c r="AA18" i="6"/>
  <c r="AA78" i="6"/>
  <c r="AA105" i="6"/>
  <c r="AC22" i="6"/>
  <c r="AA44" i="6"/>
  <c r="AA102" i="6"/>
  <c r="AA99" i="6"/>
  <c r="AA135" i="6"/>
  <c r="AA57" i="6"/>
  <c r="AB65" i="6"/>
  <c r="AC91" i="6"/>
  <c r="AC33" i="6"/>
  <c r="AC46" i="6"/>
  <c r="AA119" i="6"/>
  <c r="AA37" i="6"/>
  <c r="AB8" i="6"/>
  <c r="AC65" i="6"/>
  <c r="AA88" i="6"/>
  <c r="AB108" i="6"/>
  <c r="AA130" i="6"/>
  <c r="AB46" i="6"/>
  <c r="AC88" i="6"/>
  <c r="AB119" i="6"/>
  <c r="AB105" i="6"/>
  <c r="AA67" i="6"/>
  <c r="AC199" i="3"/>
  <c r="AC78" i="3"/>
  <c r="AC44" i="3"/>
  <c r="AC89" i="3"/>
  <c r="AC80" i="3"/>
  <c r="AC101" i="3"/>
  <c r="AC132" i="3"/>
  <c r="AC121" i="3"/>
  <c r="AC225" i="3"/>
  <c r="AC215" i="3"/>
  <c r="AC90" i="3"/>
  <c r="AC143" i="3"/>
  <c r="AC172" i="3"/>
  <c r="AC125" i="3"/>
  <c r="AC111" i="3"/>
  <c r="AC230" i="3"/>
  <c r="AC13" i="3"/>
  <c r="AC178" i="3"/>
  <c r="AC86" i="3"/>
  <c r="AC204" i="3"/>
  <c r="AC134" i="3"/>
  <c r="AC133" i="3"/>
  <c r="AC99" i="3"/>
  <c r="AC213" i="3"/>
  <c r="AC42" i="3"/>
  <c r="AC72" i="3"/>
  <c r="AC183" i="3"/>
  <c r="AC83" i="3"/>
  <c r="AC10" i="3"/>
  <c r="AC200" i="3"/>
  <c r="AC207" i="3"/>
  <c r="AC70" i="3"/>
  <c r="AC227" i="3"/>
  <c r="AC49" i="3"/>
  <c r="AC154" i="3"/>
  <c r="AC208" i="3"/>
  <c r="AC87" i="3"/>
  <c r="AC39" i="3"/>
  <c r="AC197" i="3"/>
  <c r="AC157" i="3"/>
  <c r="AC142" i="3"/>
  <c r="AC136" i="3"/>
  <c r="AC186" i="3"/>
  <c r="AC223" i="3"/>
  <c r="AC206" i="3"/>
  <c r="AC140" i="3"/>
  <c r="AC211" i="3"/>
  <c r="AC51" i="3"/>
  <c r="AC171" i="3"/>
  <c r="AC24" i="3"/>
  <c r="AC226" i="3"/>
  <c r="AC93" i="3"/>
  <c r="AB112" i="3"/>
  <c r="AB186" i="3"/>
  <c r="AB177" i="3"/>
  <c r="AB223" i="3"/>
  <c r="AB206" i="3"/>
  <c r="AB222" i="3"/>
  <c r="AB14" i="3"/>
  <c r="AB101" i="3"/>
  <c r="AB171" i="3"/>
  <c r="AB93" i="3"/>
  <c r="AB147" i="3"/>
  <c r="AB203" i="3"/>
  <c r="AB155" i="3"/>
  <c r="AB5" i="3"/>
  <c r="AB53" i="3"/>
  <c r="AB172" i="3"/>
  <c r="AB183" i="3"/>
  <c r="AB55" i="3"/>
  <c r="AB145" i="3"/>
  <c r="AB106" i="3"/>
  <c r="AB212" i="3"/>
  <c r="AB90" i="3"/>
  <c r="AB143" i="3"/>
  <c r="AB214" i="3"/>
  <c r="AB185" i="3"/>
  <c r="AB197" i="3"/>
  <c r="AB225" i="3"/>
  <c r="AB134" i="3"/>
  <c r="AB133" i="3"/>
  <c r="AB99" i="3"/>
  <c r="AB213" i="3"/>
  <c r="AB202" i="3"/>
  <c r="AB44" i="3"/>
  <c r="AB62" i="3"/>
  <c r="AB125" i="3"/>
  <c r="AB87" i="3"/>
  <c r="AB109" i="3"/>
  <c r="AB167" i="3"/>
  <c r="AB51" i="3"/>
  <c r="AB10" i="3"/>
  <c r="AB200" i="3"/>
  <c r="AB207" i="3"/>
  <c r="AB70" i="3"/>
  <c r="AB227" i="3"/>
  <c r="AB107" i="3"/>
  <c r="AB162" i="3"/>
  <c r="AB184" i="3"/>
  <c r="AB132" i="3"/>
  <c r="AB43" i="3"/>
  <c r="AB65" i="3"/>
  <c r="AB157" i="3"/>
  <c r="AB89" i="3"/>
  <c r="AC51" i="4"/>
  <c r="AC85" i="4"/>
  <c r="AC11" i="5"/>
  <c r="Z44" i="6"/>
  <c r="V53" i="4"/>
  <c r="AA62" i="6"/>
  <c r="V62" i="6"/>
  <c r="AC15" i="3"/>
  <c r="AC107" i="3"/>
  <c r="AC222" i="3"/>
  <c r="AC145" i="3"/>
  <c r="AC212" i="3"/>
  <c r="AC112" i="3"/>
  <c r="AC62" i="3"/>
  <c r="AC177" i="3"/>
  <c r="AC185" i="3"/>
  <c r="AC202" i="3"/>
  <c r="AC58" i="3"/>
  <c r="AC214" i="3"/>
  <c r="AB123" i="3"/>
  <c r="AB136" i="3"/>
  <c r="AB42" i="3"/>
  <c r="AB211" i="3"/>
  <c r="AB81" i="3"/>
  <c r="AB154" i="3"/>
  <c r="AB49" i="3"/>
  <c r="AB192" i="3"/>
  <c r="AB121" i="3"/>
  <c r="AB83" i="3"/>
  <c r="AB72" i="3"/>
  <c r="Z62" i="6"/>
  <c r="Z83" i="6"/>
  <c r="Z130" i="6"/>
  <c r="Z19" i="6"/>
  <c r="Z22" i="6"/>
  <c r="Z48" i="6"/>
  <c r="Z141" i="6"/>
  <c r="Z92" i="6"/>
  <c r="Z74" i="6"/>
  <c r="Z77" i="6"/>
  <c r="Z56" i="6"/>
  <c r="Z75" i="6"/>
  <c r="Z4" i="6"/>
  <c r="Z133" i="6"/>
  <c r="Z7" i="6"/>
  <c r="Z60" i="6"/>
  <c r="Z18" i="6"/>
  <c r="Z3" i="6"/>
  <c r="Z86" i="6"/>
  <c r="Z65" i="6"/>
  <c r="Z35" i="6"/>
  <c r="Z91" i="6"/>
  <c r="Z88" i="6"/>
  <c r="Z136" i="6"/>
  <c r="Z132" i="6"/>
  <c r="Z108" i="6"/>
  <c r="Z59" i="6"/>
  <c r="Z120" i="6"/>
  <c r="Z126" i="6"/>
  <c r="W62" i="6"/>
  <c r="W75" i="6"/>
  <c r="W18" i="6"/>
  <c r="W102" i="6"/>
  <c r="W117" i="6"/>
  <c r="W53" i="6"/>
  <c r="W91" i="6"/>
  <c r="W24" i="6"/>
  <c r="W26" i="6"/>
  <c r="W116" i="6"/>
  <c r="W141" i="6"/>
  <c r="W130" i="6"/>
  <c r="W127" i="6"/>
  <c r="W27" i="6"/>
  <c r="W34" i="6"/>
  <c r="W108" i="6"/>
  <c r="W118" i="6"/>
  <c r="W83" i="6"/>
  <c r="W19" i="6"/>
  <c r="W109" i="6"/>
  <c r="W64" i="6"/>
  <c r="W136" i="6"/>
  <c r="W87" i="6"/>
  <c r="W99" i="6"/>
  <c r="W48" i="6"/>
  <c r="W119" i="6"/>
  <c r="W78" i="6"/>
  <c r="W33" i="6"/>
  <c r="W67" i="6"/>
  <c r="W89" i="6"/>
  <c r="V117" i="6"/>
  <c r="V74" i="6"/>
  <c r="V116" i="6"/>
  <c r="V57" i="6"/>
  <c r="V35" i="6"/>
  <c r="V8" i="6"/>
  <c r="V109" i="6"/>
  <c r="V87" i="6"/>
  <c r="V83" i="6"/>
  <c r="V18" i="6"/>
  <c r="V19" i="6"/>
  <c r="V59" i="6"/>
  <c r="V26" i="6"/>
  <c r="V136" i="6"/>
  <c r="V56" i="6"/>
  <c r="V31" i="6"/>
  <c r="V3" i="6"/>
  <c r="V133" i="6"/>
  <c r="V42" i="6"/>
  <c r="V91" i="6"/>
  <c r="V53" i="6"/>
  <c r="V78" i="6"/>
  <c r="V120" i="6"/>
  <c r="V24" i="6"/>
  <c r="V119" i="6"/>
  <c r="V89" i="6"/>
  <c r="V130" i="6"/>
  <c r="V75" i="6"/>
  <c r="V44" i="6"/>
  <c r="V33" i="6"/>
  <c r="V65" i="6"/>
  <c r="V22" i="6"/>
  <c r="AC116" i="4"/>
  <c r="AC30" i="4"/>
  <c r="AC99" i="4"/>
  <c r="AC13" i="4"/>
  <c r="AC106" i="4"/>
  <c r="AC6" i="4"/>
  <c r="AC81" i="4"/>
  <c r="AC127" i="4"/>
  <c r="AC167" i="4"/>
  <c r="AC9" i="4"/>
  <c r="AC142" i="4"/>
  <c r="AC74" i="4"/>
  <c r="AC22" i="4"/>
  <c r="AC66" i="4"/>
  <c r="AC21" i="4"/>
  <c r="AC61" i="4"/>
  <c r="AC104" i="4"/>
  <c r="AC16" i="4"/>
  <c r="AC121" i="4"/>
  <c r="AC92" i="4"/>
  <c r="AC73" i="4"/>
  <c r="AC10" i="4"/>
  <c r="AC139" i="4"/>
  <c r="AC26" i="4"/>
  <c r="AC82" i="4"/>
  <c r="AC130" i="4"/>
  <c r="AC45" i="4"/>
  <c r="AC158" i="4"/>
  <c r="AC88" i="4"/>
  <c r="AC14" i="4"/>
  <c r="AC103" i="4"/>
  <c r="AC119" i="4"/>
  <c r="AC155" i="4"/>
  <c r="AC33" i="4"/>
  <c r="AC162" i="4"/>
  <c r="AC125" i="4"/>
  <c r="AC72" i="4"/>
  <c r="AC32" i="4"/>
  <c r="AA61" i="4"/>
  <c r="AA104" i="4"/>
  <c r="AA137" i="4"/>
  <c r="AA23" i="4"/>
  <c r="AA82" i="4"/>
  <c r="AA40" i="4"/>
  <c r="AA73" i="4"/>
  <c r="AA30" i="4"/>
  <c r="AA167" i="4"/>
  <c r="AA139" i="4"/>
  <c r="AA77" i="4"/>
  <c r="AA121" i="4"/>
  <c r="AA33" i="4"/>
  <c r="AA32" i="4"/>
  <c r="AA3" i="4"/>
  <c r="AA39" i="4"/>
  <c r="AA9" i="4"/>
  <c r="AA122" i="4"/>
  <c r="AA119" i="4"/>
  <c r="AA81" i="4"/>
  <c r="AA130" i="4"/>
  <c r="AA51" i="4"/>
  <c r="AA155" i="4"/>
  <c r="AA116" i="4"/>
  <c r="AA144" i="4"/>
  <c r="AA85" i="4"/>
  <c r="AA90" i="4"/>
  <c r="AA158" i="4"/>
  <c r="AA34" i="4"/>
  <c r="AA14" i="4"/>
  <c r="AA92" i="4"/>
  <c r="AA149" i="4"/>
  <c r="AA66" i="4"/>
  <c r="AA162" i="4"/>
  <c r="AA72" i="4"/>
  <c r="AB80" i="4"/>
  <c r="AB77" i="4"/>
  <c r="AB144" i="4"/>
  <c r="AB158" i="4"/>
  <c r="AB72" i="4"/>
  <c r="AB155" i="4"/>
  <c r="AB66" i="4"/>
  <c r="AB90" i="4"/>
  <c r="AB61" i="4"/>
  <c r="AB104" i="4"/>
  <c r="AB51" i="4"/>
  <c r="AB149" i="4"/>
  <c r="AB82" i="4"/>
  <c r="AB30" i="4"/>
  <c r="AB16" i="4"/>
  <c r="AB125" i="4"/>
  <c r="AB103" i="4"/>
  <c r="AB9" i="4"/>
  <c r="AB121" i="4"/>
  <c r="AB142" i="4"/>
  <c r="AB92" i="4"/>
  <c r="AB162" i="4"/>
  <c r="AB13" i="4"/>
  <c r="AB22" i="4"/>
  <c r="AB32" i="4"/>
  <c r="AB73" i="4"/>
  <c r="AB99" i="4"/>
  <c r="AB167" i="4"/>
  <c r="AB33" i="4"/>
  <c r="AB85" i="4"/>
  <c r="AB115" i="4"/>
  <c r="AB122" i="4"/>
  <c r="AB45" i="4"/>
  <c r="AB10" i="4"/>
  <c r="AB74" i="4"/>
  <c r="AB119" i="4"/>
  <c r="AB130" i="4"/>
  <c r="AB101" i="4"/>
  <c r="Z21" i="4"/>
  <c r="Z14" i="4"/>
  <c r="Z39" i="4"/>
  <c r="Z40" i="4"/>
  <c r="Z33" i="4"/>
  <c r="Z167" i="4"/>
  <c r="Z51" i="4"/>
  <c r="Z9" i="4"/>
  <c r="Z16" i="4"/>
  <c r="Z30" i="4"/>
  <c r="Z45" i="4"/>
  <c r="Z23" i="4"/>
  <c r="Z158" i="4"/>
  <c r="Z61" i="4"/>
  <c r="Z77" i="4"/>
  <c r="Z144" i="4"/>
  <c r="Z122" i="4"/>
  <c r="Z74" i="4"/>
  <c r="Z130" i="4"/>
  <c r="Z73" i="4"/>
  <c r="Z32" i="4"/>
  <c r="Z137" i="4"/>
  <c r="Z53" i="4"/>
  <c r="Z162" i="4"/>
  <c r="Z80" i="4"/>
  <c r="Z26" i="4"/>
  <c r="Z10" i="4"/>
  <c r="Z125" i="4"/>
  <c r="Z82" i="4"/>
  <c r="Z103" i="4"/>
  <c r="Z85" i="4"/>
  <c r="Z142" i="4"/>
  <c r="Z139" i="4"/>
  <c r="Z104" i="4"/>
  <c r="Z116" i="4"/>
  <c r="Z127" i="4"/>
  <c r="Z66" i="4"/>
  <c r="Z72" i="4"/>
  <c r="Z155" i="4"/>
  <c r="Z121" i="4"/>
  <c r="Z101" i="4"/>
  <c r="Z119" i="4"/>
  <c r="V80" i="4"/>
  <c r="V26" i="4"/>
  <c r="V122" i="4"/>
  <c r="V51" i="4"/>
  <c r="V149" i="4"/>
  <c r="V3" i="4"/>
  <c r="V90" i="4"/>
  <c r="V85" i="4"/>
  <c r="V66" i="4"/>
  <c r="V61" i="4"/>
  <c r="V77" i="4"/>
  <c r="V144" i="4"/>
  <c r="V23" i="4"/>
  <c r="V32" i="4"/>
  <c r="V74" i="4"/>
  <c r="V121" i="4"/>
  <c r="V33" i="4"/>
  <c r="V130" i="4"/>
  <c r="V127" i="4"/>
  <c r="V40" i="4"/>
  <c r="V10" i="4"/>
  <c r="V158" i="4"/>
  <c r="V34" i="4"/>
  <c r="V45" i="4"/>
  <c r="V72" i="4"/>
  <c r="V155" i="4"/>
  <c r="V125" i="4"/>
  <c r="V103" i="4"/>
  <c r="V119" i="4"/>
  <c r="V21" i="4"/>
  <c r="V14" i="4"/>
  <c r="V39" i="4"/>
  <c r="V92" i="4"/>
  <c r="V162" i="4"/>
  <c r="V30" i="4"/>
  <c r="V142" i="4"/>
  <c r="AA55" i="5"/>
  <c r="AA116" i="5"/>
  <c r="AA119" i="5"/>
  <c r="AA4" i="5"/>
  <c r="AA25" i="5"/>
  <c r="AA62" i="5"/>
  <c r="AA65" i="5"/>
  <c r="AA11" i="5"/>
  <c r="AA75" i="5"/>
  <c r="AA21" i="5"/>
  <c r="AA77" i="5"/>
  <c r="AA81" i="5"/>
  <c r="AA113" i="5"/>
  <c r="AA124" i="5"/>
  <c r="AA37" i="5"/>
  <c r="AA64" i="5"/>
  <c r="AA8" i="5"/>
  <c r="AA45" i="5"/>
  <c r="AA43" i="5"/>
  <c r="AA60" i="5"/>
  <c r="AA88" i="5"/>
  <c r="AA68" i="5"/>
  <c r="AA78" i="5"/>
  <c r="AA38" i="5"/>
  <c r="AA27" i="5"/>
  <c r="Z21" i="5"/>
  <c r="Z116" i="5"/>
  <c r="Z108" i="5"/>
  <c r="Z93" i="5"/>
  <c r="Z62" i="5"/>
  <c r="Z26" i="5"/>
  <c r="Z55" i="5"/>
  <c r="Z60" i="5"/>
  <c r="Z77" i="5"/>
  <c r="Z103" i="5"/>
  <c r="Z44" i="5"/>
  <c r="Z35" i="5"/>
  <c r="Z13" i="5"/>
  <c r="Z51" i="5"/>
  <c r="Z67" i="5"/>
  <c r="Z41" i="5"/>
  <c r="Z101" i="5"/>
  <c r="Z117" i="5"/>
  <c r="Z65" i="5"/>
  <c r="Z45" i="5"/>
  <c r="Z14" i="5"/>
  <c r="Z81" i="5"/>
  <c r="Z43" i="5"/>
  <c r="Z110" i="5"/>
  <c r="Z92" i="5"/>
  <c r="Z17" i="5"/>
  <c r="Z78" i="5"/>
  <c r="Z49" i="5"/>
  <c r="Z85" i="5"/>
  <c r="Z37" i="5"/>
  <c r="Z4" i="5"/>
  <c r="Z112" i="5"/>
  <c r="Z124" i="5"/>
  <c r="Z113" i="5"/>
  <c r="Z27" i="5"/>
  <c r="Z119" i="5"/>
  <c r="Z19" i="5"/>
  <c r="W21" i="5"/>
  <c r="W25" i="5"/>
  <c r="W60" i="5"/>
  <c r="W62" i="5"/>
  <c r="W11" i="5"/>
  <c r="W48" i="5"/>
  <c r="W44" i="5"/>
  <c r="W22" i="5"/>
  <c r="W108" i="5"/>
  <c r="W103" i="5"/>
  <c r="W98" i="5"/>
  <c r="W117" i="5"/>
  <c r="W81" i="5"/>
  <c r="W75" i="5"/>
  <c r="W51" i="5"/>
  <c r="W88" i="5"/>
  <c r="W37" i="5"/>
  <c r="W116" i="5"/>
  <c r="W92" i="5"/>
  <c r="W55" i="5"/>
  <c r="W77" i="5"/>
  <c r="W65" i="5"/>
  <c r="W49" i="5"/>
  <c r="W27" i="5"/>
  <c r="W38" i="5"/>
  <c r="W40" i="5"/>
  <c r="W13" i="5"/>
  <c r="W43" i="5"/>
  <c r="W8" i="5"/>
  <c r="W93" i="5"/>
  <c r="W64" i="5"/>
  <c r="W76" i="5"/>
  <c r="W68" i="5"/>
  <c r="W14" i="5"/>
  <c r="W54" i="5"/>
  <c r="W67" i="5"/>
  <c r="W41" i="5"/>
  <c r="W112" i="5"/>
  <c r="W85" i="5"/>
  <c r="W6" i="5"/>
  <c r="W19" i="5"/>
  <c r="W101" i="5"/>
  <c r="W124" i="5"/>
  <c r="V81" i="5"/>
  <c r="V55" i="5"/>
  <c r="V116" i="5"/>
  <c r="V77" i="5"/>
  <c r="V5" i="5"/>
  <c r="V4" i="5"/>
  <c r="V25" i="5"/>
  <c r="V35" i="5"/>
  <c r="V13" i="5"/>
  <c r="V112" i="5"/>
  <c r="V67" i="5"/>
  <c r="V41" i="5"/>
  <c r="V60" i="5"/>
  <c r="V22" i="5"/>
  <c r="V98" i="5"/>
  <c r="V54" i="5"/>
  <c r="V88" i="5"/>
  <c r="V51" i="5"/>
  <c r="V8" i="5"/>
  <c r="V27" i="5"/>
  <c r="V21" i="5"/>
  <c r="V43" i="5"/>
  <c r="V14" i="5"/>
  <c r="V108" i="5"/>
  <c r="V78" i="5"/>
  <c r="V40" i="5"/>
  <c r="AC51" i="5"/>
  <c r="AC8" i="5"/>
  <c r="AC108" i="5"/>
  <c r="AC67" i="5"/>
  <c r="AC55" i="5"/>
  <c r="AC65" i="5"/>
  <c r="AC85" i="5"/>
  <c r="AC93" i="5"/>
  <c r="AC80" i="5"/>
  <c r="AC88" i="5"/>
  <c r="AC76" i="5"/>
  <c r="AC92" i="5"/>
  <c r="AC40" i="5"/>
  <c r="AC22" i="5"/>
  <c r="AC21" i="5"/>
  <c r="AC75" i="5"/>
  <c r="AC37" i="5"/>
  <c r="AC78" i="5"/>
  <c r="AC113" i="5"/>
  <c r="AC35" i="5"/>
  <c r="AC81" i="5"/>
  <c r="AC49" i="5"/>
  <c r="AC119" i="5"/>
  <c r="AC54" i="5"/>
  <c r="AC38" i="5"/>
  <c r="AC124" i="5"/>
  <c r="AC123" i="5"/>
  <c r="AC62" i="5"/>
  <c r="AC6" i="5"/>
  <c r="AC110" i="5"/>
  <c r="AC101" i="5"/>
  <c r="AC103" i="5"/>
  <c r="AC98" i="5"/>
  <c r="W51" i="4"/>
  <c r="W9" i="4"/>
  <c r="W121" i="4"/>
  <c r="W45" i="4"/>
  <c r="W88" i="4"/>
  <c r="W130" i="4"/>
  <c r="W14" i="4"/>
  <c r="W103" i="4"/>
  <c r="W30" i="4"/>
  <c r="W10" i="4"/>
  <c r="W74" i="4"/>
  <c r="W66" i="4"/>
  <c r="W16" i="4"/>
  <c r="W22" i="4"/>
  <c r="W116" i="4"/>
  <c r="W72" i="4"/>
  <c r="W106" i="4"/>
  <c r="W142" i="4"/>
  <c r="W13" i="4"/>
  <c r="W92" i="4"/>
  <c r="W127" i="4"/>
  <c r="W90" i="4"/>
  <c r="W21" i="4"/>
  <c r="W155" i="4"/>
  <c r="W167" i="4"/>
  <c r="W119" i="4"/>
  <c r="W162" i="4"/>
  <c r="W115" i="4"/>
  <c r="W144" i="4"/>
  <c r="W6" i="4"/>
  <c r="W122" i="4"/>
  <c r="W81" i="4"/>
  <c r="W149" i="4"/>
  <c r="W82" i="4"/>
  <c r="W85" i="4"/>
  <c r="W99" i="4"/>
  <c r="AB75" i="6"/>
  <c r="AB35" i="6"/>
  <c r="AB102" i="6"/>
  <c r="AB130" i="6"/>
  <c r="AB19" i="6"/>
  <c r="AB92" i="6"/>
  <c r="AB4" i="6"/>
  <c r="AB56" i="6"/>
  <c r="AB53" i="6"/>
  <c r="AB59" i="6"/>
  <c r="AB51" i="6"/>
  <c r="AB78" i="6"/>
  <c r="AB42" i="6"/>
  <c r="AB22" i="6"/>
  <c r="AB91" i="6"/>
  <c r="AB37" i="6"/>
  <c r="AB106" i="6"/>
  <c r="AB89" i="6"/>
  <c r="AB74" i="6"/>
  <c r="AB41" i="5"/>
  <c r="AB43" i="5"/>
  <c r="AB60" i="5"/>
  <c r="AB4" i="5"/>
  <c r="AB55" i="5"/>
  <c r="AB77" i="5"/>
  <c r="AB101" i="5"/>
  <c r="AB26" i="5"/>
  <c r="AB68" i="5"/>
  <c r="AB40" i="5"/>
  <c r="AB113" i="5"/>
  <c r="AB98" i="5"/>
  <c r="AB44" i="5"/>
  <c r="AB112" i="5"/>
  <c r="AB75" i="5"/>
  <c r="AB22" i="5"/>
  <c r="AB13" i="5"/>
  <c r="AB124" i="5"/>
  <c r="AB103" i="5"/>
  <c r="AB54" i="5"/>
  <c r="AA10" i="3"/>
  <c r="AA200" i="3"/>
  <c r="AA207" i="3"/>
  <c r="AA70" i="3"/>
  <c r="AA227" i="3"/>
  <c r="AA140" i="3"/>
  <c r="AA154" i="3"/>
  <c r="AA162" i="3"/>
  <c r="AA125" i="3"/>
  <c r="AA230" i="3"/>
  <c r="AA14" i="3"/>
  <c r="AA43" i="3"/>
  <c r="AA199" i="3"/>
  <c r="AA78" i="3"/>
  <c r="AA160" i="3"/>
  <c r="AA49" i="3"/>
  <c r="AA81" i="3"/>
  <c r="AA24" i="3"/>
  <c r="AA80" i="3"/>
  <c r="AA123" i="3"/>
  <c r="AA147" i="3"/>
  <c r="AA203" i="3"/>
  <c r="AA155" i="3"/>
  <c r="AA5" i="3"/>
  <c r="AA53" i="3"/>
  <c r="AA192" i="3"/>
  <c r="AA211" i="3"/>
  <c r="AA23" i="3"/>
  <c r="AA87" i="3"/>
  <c r="AA225" i="3"/>
  <c r="AA142" i="3"/>
  <c r="AA90" i="3"/>
  <c r="AA143" i="3"/>
  <c r="AA208" i="3"/>
  <c r="AA184" i="3"/>
  <c r="AA132" i="3"/>
  <c r="AA228" i="3"/>
  <c r="AA226" i="3"/>
  <c r="AA51" i="3"/>
  <c r="AA134" i="3"/>
  <c r="AA133" i="3"/>
  <c r="AA99" i="3"/>
  <c r="AA213" i="3"/>
  <c r="AA42" i="3"/>
  <c r="AA72" i="3"/>
  <c r="AA172" i="3"/>
  <c r="AA183" i="3"/>
  <c r="AA83" i="3"/>
  <c r="AA39" i="3"/>
  <c r="AA55" i="3"/>
  <c r="AA101" i="3"/>
  <c r="AA171" i="3"/>
  <c r="AA167" i="3"/>
  <c r="AA93" i="3"/>
  <c r="Z134" i="3"/>
  <c r="Z133" i="3"/>
  <c r="Z99" i="3"/>
  <c r="Z213" i="3"/>
  <c r="Z202" i="3"/>
  <c r="Z140" i="3"/>
  <c r="Z62" i="3"/>
  <c r="Z208" i="3"/>
  <c r="Z171" i="3"/>
  <c r="Z86" i="3"/>
  <c r="Z204" i="3"/>
  <c r="Z112" i="3"/>
  <c r="Z186" i="3"/>
  <c r="Z177" i="3"/>
  <c r="Z223" i="3"/>
  <c r="Z206" i="3"/>
  <c r="Z183" i="3"/>
  <c r="Z162" i="3"/>
  <c r="Z125" i="3"/>
  <c r="Z157" i="3"/>
  <c r="Z199" i="3"/>
  <c r="Z78" i="3"/>
  <c r="Z184" i="3"/>
  <c r="Z167" i="3"/>
  <c r="Z178" i="3"/>
  <c r="Z147" i="3"/>
  <c r="Z203" i="3"/>
  <c r="Z155" i="3"/>
  <c r="Z5" i="3"/>
  <c r="Z53" i="3"/>
  <c r="Z172" i="3"/>
  <c r="Z107" i="3"/>
  <c r="Z111" i="3"/>
  <c r="Z14" i="3"/>
  <c r="Z39" i="3"/>
  <c r="Z65" i="3"/>
  <c r="Z212" i="3"/>
  <c r="Z90" i="3"/>
  <c r="Z143" i="3"/>
  <c r="Z214" i="3"/>
  <c r="Z44" i="3"/>
  <c r="Z145" i="3"/>
  <c r="Z215" i="3"/>
  <c r="Z89" i="3"/>
  <c r="Z87" i="3"/>
  <c r="Z222" i="3"/>
  <c r="AB126" i="6"/>
  <c r="Z109" i="6"/>
  <c r="Z14" i="6"/>
  <c r="W132" i="6"/>
  <c r="W7" i="6"/>
  <c r="V108" i="6"/>
  <c r="V37" i="6"/>
  <c r="V122" i="6"/>
  <c r="AC23" i="4"/>
  <c r="AC3" i="4"/>
  <c r="AC39" i="4"/>
  <c r="AC34" i="4"/>
  <c r="AC53" i="4"/>
  <c r="AA88" i="4"/>
  <c r="AA22" i="4"/>
  <c r="AA6" i="4"/>
  <c r="AA106" i="4"/>
  <c r="AA24" i="4"/>
  <c r="AB23" i="4"/>
  <c r="AB3" i="4"/>
  <c r="AB39" i="4"/>
  <c r="AB34" i="4"/>
  <c r="AB53" i="4"/>
  <c r="AB40" i="4"/>
  <c r="Z22" i="4"/>
  <c r="Z6" i="4"/>
  <c r="Z106" i="4"/>
  <c r="Z24" i="4"/>
  <c r="W23" i="4"/>
  <c r="W3" i="4"/>
  <c r="W39" i="4"/>
  <c r="W53" i="4"/>
  <c r="W158" i="4"/>
  <c r="W40" i="4"/>
  <c r="V88" i="4"/>
  <c r="V22" i="4"/>
  <c r="V6" i="4"/>
  <c r="V99" i="4"/>
  <c r="V106" i="4"/>
  <c r="AC14" i="5"/>
  <c r="AC27" i="5"/>
  <c r="AC17" i="5"/>
  <c r="AC13" i="5"/>
  <c r="AC68" i="5"/>
  <c r="AC19" i="5"/>
  <c r="AA44" i="5"/>
  <c r="AA40" i="5"/>
  <c r="AA49" i="5"/>
  <c r="AB92" i="5"/>
  <c r="AB8" i="5"/>
  <c r="Z22" i="5"/>
  <c r="Z75" i="5"/>
  <c r="Z98" i="5"/>
  <c r="Z48" i="5"/>
  <c r="W35" i="5"/>
  <c r="W110" i="5"/>
  <c r="W119" i="5"/>
  <c r="W26" i="5"/>
  <c r="W80" i="5"/>
  <c r="W123" i="5"/>
  <c r="V113" i="5"/>
  <c r="V124" i="5"/>
  <c r="V37" i="5"/>
  <c r="V93" i="5"/>
  <c r="AC122" i="4"/>
  <c r="AC77" i="5"/>
  <c r="AC75" i="6"/>
  <c r="AC130" i="6"/>
  <c r="AC53" i="6"/>
  <c r="AC83" i="6"/>
  <c r="AC25" i="5"/>
  <c r="AC41" i="5"/>
  <c r="AB127" i="4"/>
  <c r="AB116" i="4"/>
  <c r="W104" i="4"/>
  <c r="W26" i="4"/>
  <c r="W77" i="4"/>
  <c r="W3" i="6"/>
  <c r="W61" i="4"/>
  <c r="W139" i="4"/>
  <c r="W80" i="4"/>
  <c r="W31" i="6"/>
  <c r="AB62" i="6"/>
  <c r="AB117" i="6"/>
  <c r="AB141" i="6"/>
  <c r="AB87" i="6"/>
  <c r="AB21" i="5"/>
  <c r="AB67" i="5"/>
  <c r="AB81" i="5"/>
  <c r="AC155" i="3"/>
  <c r="AA15" i="3"/>
  <c r="AA222" i="3"/>
  <c r="AA109" i="3"/>
  <c r="AA212" i="3"/>
  <c r="AA62" i="3"/>
  <c r="AA202" i="3"/>
  <c r="AA58" i="3"/>
  <c r="AA214" i="3"/>
  <c r="Z123" i="3"/>
  <c r="Z230" i="3"/>
  <c r="Z136" i="3"/>
  <c r="Z42" i="3"/>
  <c r="Z81" i="3"/>
  <c r="Z154" i="3"/>
  <c r="Z49" i="3"/>
  <c r="Z192" i="3"/>
  <c r="Z121" i="3"/>
  <c r="Z72" i="3"/>
  <c r="W90" i="3"/>
  <c r="W143" i="3"/>
  <c r="W214" i="3"/>
  <c r="W44" i="3"/>
  <c r="W211" i="3"/>
  <c r="W228" i="3"/>
  <c r="W111" i="3"/>
  <c r="W10" i="3"/>
  <c r="W200" i="3"/>
  <c r="W207" i="3"/>
  <c r="W70" i="3"/>
  <c r="W227" i="3"/>
  <c r="W49" i="3"/>
  <c r="W208" i="3"/>
  <c r="W125" i="3"/>
  <c r="W136" i="3"/>
  <c r="W186" i="3"/>
  <c r="W177" i="3"/>
  <c r="W223" i="3"/>
  <c r="W206" i="3"/>
  <c r="W172" i="3"/>
  <c r="W154" i="3"/>
  <c r="W83" i="3"/>
  <c r="W171" i="3"/>
  <c r="W106" i="3"/>
  <c r="W199" i="3"/>
  <c r="W78" i="3"/>
  <c r="W140" i="3"/>
  <c r="W185" i="3"/>
  <c r="W162" i="3"/>
  <c r="W142" i="3"/>
  <c r="W51" i="3"/>
  <c r="W13" i="3"/>
  <c r="W225" i="3"/>
  <c r="W43" i="3"/>
  <c r="W123" i="3"/>
  <c r="W80" i="3"/>
  <c r="W147" i="3"/>
  <c r="W203" i="3"/>
  <c r="W155" i="3"/>
  <c r="W5" i="3"/>
  <c r="W53" i="3"/>
  <c r="W192" i="3"/>
  <c r="W160" i="3"/>
  <c r="W93" i="3"/>
  <c r="W58" i="3"/>
  <c r="W89" i="3"/>
  <c r="W167" i="3"/>
  <c r="W86" i="3"/>
  <c r="W23" i="3"/>
  <c r="AB57" i="6"/>
  <c r="Z99" i="6"/>
  <c r="Z33" i="6"/>
  <c r="V46" i="6"/>
  <c r="V77" i="6"/>
  <c r="V64" i="6"/>
  <c r="W37" i="6"/>
  <c r="W4" i="6"/>
  <c r="W126" i="6"/>
  <c r="W65" i="6"/>
  <c r="Z135" i="6"/>
  <c r="AB33" i="6"/>
  <c r="AB116" i="6"/>
  <c r="AB27" i="5"/>
  <c r="AB19" i="5"/>
  <c r="AB48" i="5"/>
  <c r="AB64" i="5"/>
  <c r="AA108" i="5"/>
  <c r="AA93" i="5"/>
  <c r="AA54" i="5"/>
  <c r="AA125" i="4"/>
  <c r="AA16" i="4"/>
  <c r="Z34" i="4"/>
  <c r="Z92" i="4"/>
  <c r="AB88" i="4"/>
  <c r="Z88" i="5"/>
  <c r="W17" i="5"/>
  <c r="V127" i="6"/>
  <c r="AB44" i="6"/>
  <c r="Z123" i="5"/>
  <c r="AA41" i="5"/>
  <c r="AB26" i="4"/>
  <c r="AA80" i="4"/>
  <c r="AC4" i="5"/>
  <c r="Z118" i="6"/>
  <c r="AC192" i="3"/>
  <c r="AC5" i="3"/>
  <c r="AB78" i="3"/>
  <c r="AB199" i="3"/>
  <c r="W15" i="3"/>
  <c r="W109" i="3"/>
  <c r="W145" i="3"/>
  <c r="W212" i="3"/>
  <c r="W112" i="3"/>
  <c r="W62" i="3"/>
  <c r="AB99" i="6"/>
  <c r="Z46" i="6"/>
  <c r="V135" i="6"/>
  <c r="V7" i="6"/>
  <c r="W60" i="6"/>
  <c r="W51" i="6"/>
  <c r="W122" i="6"/>
  <c r="W44" i="6"/>
  <c r="Z119" i="6"/>
  <c r="Z64" i="6"/>
  <c r="AB132" i="6"/>
  <c r="AB122" i="6"/>
  <c r="AB27" i="6"/>
  <c r="V6" i="5"/>
  <c r="V117" i="5"/>
  <c r="V75" i="5"/>
  <c r="V45" i="5"/>
  <c r="V17" i="5"/>
  <c r="AB62" i="5"/>
  <c r="AB5" i="5"/>
  <c r="AB117" i="5"/>
  <c r="AB45" i="5"/>
  <c r="AB38" i="5"/>
  <c r="AA14" i="5"/>
  <c r="AA85" i="5"/>
  <c r="AA103" i="5"/>
  <c r="AA22" i="5"/>
  <c r="AA74" i="4"/>
  <c r="V9" i="4"/>
  <c r="W32" i="4"/>
  <c r="Z81" i="4"/>
  <c r="AB81" i="4"/>
  <c r="Z68" i="5"/>
  <c r="Z38" i="5"/>
  <c r="AC64" i="5"/>
  <c r="Z25" i="5"/>
  <c r="V139" i="4"/>
  <c r="W56" i="6"/>
  <c r="W4" i="5"/>
  <c r="AA223" i="3"/>
  <c r="AC53" i="3"/>
  <c r="AA186" i="3"/>
  <c r="W133" i="3"/>
  <c r="AB67" i="6"/>
  <c r="Z37" i="6"/>
  <c r="Z26" i="6"/>
  <c r="V14" i="6"/>
  <c r="V88" i="6"/>
  <c r="V105" i="6"/>
  <c r="AC101" i="4"/>
  <c r="W14" i="6"/>
  <c r="W105" i="6"/>
  <c r="W74" i="6"/>
  <c r="Z122" i="6"/>
  <c r="Z27" i="6"/>
  <c r="AB34" i="6"/>
  <c r="AB120" i="6"/>
  <c r="AB86" i="6"/>
  <c r="AB65" i="5"/>
  <c r="AB17" i="5"/>
  <c r="AB76" i="5"/>
  <c r="AA112" i="5"/>
  <c r="AA35" i="5"/>
  <c r="AA92" i="5"/>
  <c r="AA17" i="5"/>
  <c r="AA10" i="4"/>
  <c r="V16" i="4"/>
  <c r="W73" i="4"/>
  <c r="Z149" i="4"/>
  <c r="AB14" i="4"/>
  <c r="V81" i="4"/>
  <c r="Z8" i="5"/>
  <c r="Z76" i="5"/>
  <c r="V34" i="6"/>
  <c r="W46" i="6"/>
  <c r="AC90" i="4"/>
  <c r="Z80" i="5"/>
  <c r="AC112" i="5"/>
  <c r="AC184" i="3"/>
  <c r="AB139" i="4"/>
  <c r="AA67" i="5"/>
  <c r="AA87" i="6"/>
  <c r="AA206" i="3"/>
  <c r="Z207" i="3"/>
  <c r="Z200" i="3"/>
  <c r="Z10" i="3"/>
  <c r="W99" i="3"/>
  <c r="AC159" i="3"/>
  <c r="AB133" i="6"/>
  <c r="Z8" i="6"/>
  <c r="Z89" i="6"/>
  <c r="V92" i="6"/>
  <c r="V126" i="6"/>
  <c r="W86" i="6"/>
  <c r="Z78" i="6"/>
  <c r="Z24" i="6"/>
  <c r="AB77" i="6"/>
  <c r="AB47" i="6"/>
  <c r="AB109" i="6"/>
  <c r="AA115" i="4"/>
  <c r="AB51" i="5"/>
  <c r="AB123" i="5"/>
  <c r="AB93" i="5"/>
  <c r="AB80" i="5"/>
  <c r="AA5" i="5"/>
  <c r="AA6" i="5"/>
  <c r="AA110" i="5"/>
  <c r="AA98" i="5"/>
  <c r="V167" i="4"/>
  <c r="AC24" i="4"/>
  <c r="V82" i="4"/>
  <c r="W33" i="4"/>
  <c r="Z3" i="4"/>
  <c r="AB6" i="4"/>
  <c r="AA21" i="4"/>
  <c r="Z11" i="5"/>
  <c r="W5" i="5"/>
  <c r="W78" i="5"/>
  <c r="AB26" i="6"/>
  <c r="AB18" i="6"/>
  <c r="V106" i="6"/>
  <c r="AA103" i="4"/>
  <c r="AC26" i="5"/>
  <c r="AA53" i="4"/>
  <c r="AB83" i="6"/>
  <c r="AB25" i="5"/>
  <c r="AB3" i="6"/>
  <c r="AC160" i="3"/>
  <c r="V118" i="6"/>
  <c r="AC118" i="6"/>
  <c r="AA117" i="6"/>
  <c r="AB31" i="6"/>
  <c r="V141" i="6"/>
  <c r="AC80" i="4"/>
  <c r="AC147" i="3"/>
  <c r="AA159" i="3"/>
  <c r="AC77" i="4"/>
  <c r="AA3" i="6"/>
  <c r="Z87" i="6"/>
  <c r="AC56" i="6"/>
  <c r="AC117" i="6"/>
  <c r="AC87" i="6"/>
  <c r="V134" i="3"/>
  <c r="AC133" i="4"/>
  <c r="AB133" i="4"/>
  <c r="AA133" i="4"/>
  <c r="Z133" i="4"/>
  <c r="W133" i="4"/>
  <c r="V133" i="4"/>
  <c r="AC141" i="4"/>
  <c r="AC128" i="4"/>
  <c r="AC147" i="4"/>
  <c r="AC38" i="4"/>
  <c r="AC18" i="4"/>
  <c r="AA141" i="4"/>
  <c r="AA128" i="4"/>
  <c r="AA147" i="4"/>
  <c r="AA38" i="4"/>
  <c r="AA18" i="4"/>
  <c r="AB141" i="4"/>
  <c r="AB128" i="4"/>
  <c r="AB147" i="4"/>
  <c r="AB38" i="4"/>
  <c r="AB18" i="4"/>
  <c r="Z141" i="4"/>
  <c r="Z128" i="4"/>
  <c r="Z147" i="4"/>
  <c r="Z38" i="4"/>
  <c r="Z18" i="4"/>
  <c r="W141" i="4"/>
  <c r="W128" i="4"/>
  <c r="W147" i="4"/>
  <c r="W38" i="4"/>
  <c r="W18" i="4"/>
  <c r="V141" i="4"/>
  <c r="V128" i="4"/>
  <c r="V147" i="4"/>
  <c r="V38" i="4"/>
  <c r="V18" i="4"/>
  <c r="AC8" i="4"/>
  <c r="AB8" i="4"/>
  <c r="AA8" i="4"/>
  <c r="Z8" i="4"/>
  <c r="W8" i="4"/>
  <c r="V8" i="4"/>
  <c r="U128" i="5" l="1"/>
  <c r="X115" i="5"/>
  <c r="Y115" i="5" s="1"/>
  <c r="X104" i="5"/>
  <c r="Y104" i="5" s="1"/>
  <c r="X56" i="5"/>
  <c r="Y56" i="5" s="1"/>
  <c r="X59" i="5"/>
  <c r="Y59" i="5" s="1"/>
  <c r="X97" i="5"/>
  <c r="Y97" i="5" s="1"/>
  <c r="U63" i="5"/>
  <c r="U118" i="5"/>
  <c r="U73" i="5"/>
  <c r="U95" i="5"/>
  <c r="U7" i="5"/>
  <c r="U9" i="5"/>
  <c r="U52" i="5"/>
  <c r="U70" i="5"/>
  <c r="U42" i="5"/>
  <c r="U91" i="5"/>
  <c r="X16" i="5"/>
  <c r="Y16" i="5" s="1"/>
  <c r="X114" i="5"/>
  <c r="Y114" i="5" s="1"/>
  <c r="X29" i="5"/>
  <c r="Y29" i="5" s="1"/>
  <c r="X57" i="5"/>
  <c r="Y57" i="5" s="1"/>
  <c r="X18" i="5"/>
  <c r="Y18" i="5" s="1"/>
  <c r="U120" i="5"/>
  <c r="U99" i="5"/>
  <c r="U23" i="5"/>
  <c r="U109" i="5"/>
  <c r="U15" i="5"/>
  <c r="U83" i="5"/>
  <c r="U59" i="5"/>
  <c r="U66" i="5"/>
  <c r="U87" i="5"/>
  <c r="U104" i="5"/>
  <c r="U20" i="5"/>
  <c r="X24" i="5"/>
  <c r="Y24" i="5" s="1"/>
  <c r="X91" i="5"/>
  <c r="Y91" i="5" s="1"/>
  <c r="X87" i="5"/>
  <c r="Y87" i="5" s="1"/>
  <c r="X84" i="5"/>
  <c r="Y84" i="5" s="1"/>
  <c r="U114" i="5"/>
  <c r="U47" i="5"/>
  <c r="U105" i="5"/>
  <c r="U56" i="5"/>
  <c r="U115" i="5"/>
  <c r="U10" i="5"/>
  <c r="U31" i="5"/>
  <c r="U72" i="5"/>
  <c r="U33" i="5"/>
  <c r="U34" i="5"/>
  <c r="X107" i="5"/>
  <c r="Y107" i="5" s="1"/>
  <c r="X3" i="5"/>
  <c r="Y3" i="5" s="1"/>
  <c r="U82" i="5"/>
  <c r="U18" i="5"/>
  <c r="U111" i="5"/>
  <c r="U12" i="5"/>
  <c r="U50" i="5"/>
  <c r="U79" i="5"/>
  <c r="U121" i="5"/>
  <c r="U102" i="5"/>
  <c r="U107" i="5"/>
  <c r="X127" i="5"/>
  <c r="Y127" i="5" s="1"/>
  <c r="X69" i="5"/>
  <c r="Y69" i="5" s="1"/>
  <c r="X125" i="5"/>
  <c r="Y125" i="5" s="1"/>
  <c r="U16" i="5"/>
  <c r="U90" i="5"/>
  <c r="U46" i="5"/>
  <c r="U58" i="5"/>
  <c r="U24" i="5"/>
  <c r="U96" i="5"/>
  <c r="U29" i="5"/>
  <c r="U53" i="5"/>
  <c r="U32" i="5"/>
  <c r="X61" i="5"/>
  <c r="Y61" i="5" s="1"/>
  <c r="X98" i="6"/>
  <c r="Y98" i="6" s="1"/>
  <c r="U128" i="6"/>
  <c r="U38" i="6"/>
  <c r="X36" i="6"/>
  <c r="Y36" i="6" s="1"/>
  <c r="X112" i="6"/>
  <c r="Y112" i="6" s="1"/>
  <c r="X54" i="6"/>
  <c r="Y54" i="6" s="1"/>
  <c r="X49" i="6"/>
  <c r="Y49" i="6" s="1"/>
  <c r="X38" i="6"/>
  <c r="Y38" i="6" s="1"/>
  <c r="X16" i="6"/>
  <c r="Y16" i="6" s="1"/>
  <c r="X21" i="6"/>
  <c r="Y21" i="6" s="1"/>
  <c r="U93" i="6"/>
  <c r="U98" i="6"/>
  <c r="U54" i="6"/>
  <c r="U129" i="6"/>
  <c r="U125" i="6"/>
  <c r="U49" i="6"/>
  <c r="U23" i="6"/>
  <c r="X142" i="6"/>
  <c r="Y142" i="6" s="1"/>
  <c r="X131" i="6"/>
  <c r="Y131" i="6" s="1"/>
  <c r="X68" i="6"/>
  <c r="Y68" i="6" s="1"/>
  <c r="X103" i="6"/>
  <c r="Y103" i="6" s="1"/>
  <c r="X13" i="6"/>
  <c r="Y13" i="6" s="1"/>
  <c r="X79" i="6"/>
  <c r="Y79" i="6" s="1"/>
  <c r="X70" i="6"/>
  <c r="Y70" i="6" s="1"/>
  <c r="U43" i="6"/>
  <c r="U6" i="6"/>
  <c r="U140" i="6"/>
  <c r="U114" i="6"/>
  <c r="U50" i="6"/>
  <c r="U58" i="6"/>
  <c r="X39" i="6"/>
  <c r="Y39" i="6" s="1"/>
  <c r="X61" i="6"/>
  <c r="Y61" i="6" s="1"/>
  <c r="X96" i="6"/>
  <c r="Y96" i="6" s="1"/>
  <c r="X100" i="6"/>
  <c r="Y100" i="6" s="1"/>
  <c r="X81" i="6"/>
  <c r="Y81" i="6" s="1"/>
  <c r="X82" i="6"/>
  <c r="Y82" i="6" s="1"/>
  <c r="X32" i="6"/>
  <c r="Y32" i="6" s="1"/>
  <c r="X113" i="6"/>
  <c r="Y113" i="6" s="1"/>
  <c r="X5" i="6"/>
  <c r="Y5" i="6" s="1"/>
  <c r="U73" i="6"/>
  <c r="U45" i="6"/>
  <c r="U70" i="6"/>
  <c r="U95" i="6"/>
  <c r="U21" i="6"/>
  <c r="U41" i="6"/>
  <c r="U10" i="6"/>
  <c r="X58" i="6"/>
  <c r="Y58" i="6" s="1"/>
  <c r="X71" i="6"/>
  <c r="Y71" i="6" s="1"/>
  <c r="X85" i="6"/>
  <c r="Y85" i="6" s="1"/>
  <c r="X45" i="6"/>
  <c r="Y45" i="6" s="1"/>
  <c r="U32" i="6"/>
  <c r="U40" i="6"/>
  <c r="U123" i="6"/>
  <c r="U61" i="6"/>
  <c r="U17" i="6"/>
  <c r="U16" i="6"/>
  <c r="U39" i="6"/>
  <c r="U97" i="6"/>
  <c r="U111" i="6"/>
  <c r="U79" i="6"/>
  <c r="X28" i="6"/>
  <c r="Y28" i="6" s="1"/>
  <c r="X66" i="6"/>
  <c r="Y66" i="6" s="1"/>
  <c r="X84" i="6"/>
  <c r="Y84" i="6" s="1"/>
  <c r="U103" i="6"/>
  <c r="U100" i="6"/>
  <c r="U72" i="6"/>
  <c r="U101" i="6"/>
  <c r="U96" i="6"/>
  <c r="U131" i="6"/>
  <c r="U80" i="6"/>
  <c r="U85" i="6"/>
  <c r="U29" i="6"/>
  <c r="U124" i="6"/>
  <c r="U104" i="6"/>
  <c r="X124" i="3"/>
  <c r="Y124" i="3" s="1"/>
  <c r="U96" i="3"/>
  <c r="X170" i="3"/>
  <c r="Y170" i="3" s="1"/>
  <c r="X92" i="3"/>
  <c r="Y92" i="3" s="1"/>
  <c r="X148" i="3"/>
  <c r="Y148" i="3" s="1"/>
  <c r="X40" i="3"/>
  <c r="Y40" i="3" s="1"/>
  <c r="X47" i="3"/>
  <c r="Y47" i="3" s="1"/>
  <c r="X84" i="3"/>
  <c r="Y84" i="3" s="1"/>
  <c r="X113" i="3"/>
  <c r="Y113" i="3" s="1"/>
  <c r="X82" i="3"/>
  <c r="Y82" i="3" s="1"/>
  <c r="X18" i="3"/>
  <c r="Y18" i="3" s="1"/>
  <c r="X182" i="3"/>
  <c r="Y182" i="3" s="1"/>
  <c r="U88" i="3"/>
  <c r="X118" i="3"/>
  <c r="Y118" i="3" s="1"/>
  <c r="X45" i="3"/>
  <c r="Y45" i="3" s="1"/>
  <c r="X135" i="3"/>
  <c r="Y135" i="3" s="1"/>
  <c r="X175" i="3"/>
  <c r="Y175" i="3" s="1"/>
  <c r="X76" i="3"/>
  <c r="Y76" i="3" s="1"/>
  <c r="X9" i="3"/>
  <c r="Y9" i="3" s="1"/>
  <c r="X77" i="3"/>
  <c r="Y77" i="3" s="1"/>
  <c r="X6" i="3"/>
  <c r="Y6" i="3" s="1"/>
  <c r="X28" i="3"/>
  <c r="Y28" i="3" s="1"/>
  <c r="X26" i="3"/>
  <c r="Y26" i="3" s="1"/>
  <c r="X168" i="3"/>
  <c r="Y168" i="3" s="1"/>
  <c r="X98" i="3"/>
  <c r="Y98" i="3" s="1"/>
  <c r="X54" i="3"/>
  <c r="Y54" i="3" s="1"/>
  <c r="X46" i="3"/>
  <c r="Y46" i="3" s="1"/>
  <c r="X161" i="3"/>
  <c r="Y161" i="3" s="1"/>
  <c r="X3" i="3"/>
  <c r="Y3" i="3" s="1"/>
  <c r="X57" i="3"/>
  <c r="Y57" i="3" s="1"/>
  <c r="X130" i="3"/>
  <c r="Y130" i="3" s="1"/>
  <c r="X33" i="3"/>
  <c r="Y33" i="3" s="1"/>
  <c r="X38" i="3"/>
  <c r="Y38" i="3" s="1"/>
  <c r="X36" i="3"/>
  <c r="Y36" i="3" s="1"/>
  <c r="X174" i="3"/>
  <c r="Y174" i="3" s="1"/>
  <c r="X151" i="3"/>
  <c r="Y151" i="3" s="1"/>
  <c r="X189" i="3"/>
  <c r="Y189" i="3" s="1"/>
  <c r="X27" i="3"/>
  <c r="Y27" i="3" s="1"/>
  <c r="U153" i="3"/>
  <c r="X126" i="3"/>
  <c r="Y126" i="3" s="1"/>
  <c r="X224" i="3"/>
  <c r="Y224" i="3" s="1"/>
  <c r="X173" i="3"/>
  <c r="Y173" i="3" s="1"/>
  <c r="X100" i="3"/>
  <c r="Y100" i="3" s="1"/>
  <c r="X144" i="3"/>
  <c r="Y144" i="3" s="1"/>
  <c r="X68" i="3"/>
  <c r="Y68" i="3" s="1"/>
  <c r="X73" i="3"/>
  <c r="Y73" i="3" s="1"/>
  <c r="X127" i="3"/>
  <c r="Y127" i="3" s="1"/>
  <c r="X153" i="3"/>
  <c r="Y153" i="3" s="1"/>
  <c r="X22" i="3"/>
  <c r="Y22" i="3" s="1"/>
  <c r="X117" i="3"/>
  <c r="Y117" i="3" s="1"/>
  <c r="X141" i="3"/>
  <c r="Y141" i="3" s="1"/>
  <c r="X52" i="3"/>
  <c r="Y52" i="3" s="1"/>
  <c r="X180" i="3"/>
  <c r="Y180" i="3" s="1"/>
  <c r="X195" i="3"/>
  <c r="Y195" i="3" s="1"/>
  <c r="X216" i="3"/>
  <c r="Y216" i="3" s="1"/>
  <c r="X108" i="3"/>
  <c r="Y108" i="3" s="1"/>
  <c r="X41" i="3"/>
  <c r="Y41" i="3" s="1"/>
  <c r="X19" i="3"/>
  <c r="Y19" i="3" s="1"/>
  <c r="X66" i="3"/>
  <c r="Y66" i="3" s="1"/>
  <c r="X196" i="3"/>
  <c r="Y196" i="3" s="1"/>
  <c r="X149" i="3"/>
  <c r="Y149" i="3" s="1"/>
  <c r="X114" i="3"/>
  <c r="Y114" i="3" s="1"/>
  <c r="X61" i="3"/>
  <c r="Y61" i="3" s="1"/>
  <c r="U182" i="3"/>
  <c r="X12" i="3"/>
  <c r="Y12" i="3" s="1"/>
  <c r="X218" i="3"/>
  <c r="Y218" i="3" s="1"/>
  <c r="X165" i="3"/>
  <c r="Y165" i="3" s="1"/>
  <c r="X115" i="3"/>
  <c r="Y115" i="3" s="1"/>
  <c r="X194" i="3"/>
  <c r="Y194" i="3" s="1"/>
  <c r="X138" i="3"/>
  <c r="Y138" i="3" s="1"/>
  <c r="X116" i="3"/>
  <c r="Y116" i="3" s="1"/>
  <c r="X209" i="3"/>
  <c r="Y209" i="3" s="1"/>
  <c r="U118" i="3"/>
  <c r="U77" i="3"/>
  <c r="U84" i="3"/>
  <c r="U219" i="3"/>
  <c r="U128" i="3"/>
  <c r="U98" i="3"/>
  <c r="U141" i="3"/>
  <c r="U9" i="3"/>
  <c r="U82" i="3"/>
  <c r="X205" i="3"/>
  <c r="Y205" i="3" s="1"/>
  <c r="X139" i="3"/>
  <c r="Y139" i="3" s="1"/>
  <c r="X190" i="3"/>
  <c r="Y190" i="3" s="1"/>
  <c r="X35" i="3"/>
  <c r="Y35" i="3" s="1"/>
  <c r="X231" i="3"/>
  <c r="Y231" i="3" s="1"/>
  <c r="X110" i="3"/>
  <c r="Y110" i="3" s="1"/>
  <c r="X60" i="3"/>
  <c r="Y60" i="3" s="1"/>
  <c r="X181" i="3"/>
  <c r="Y181" i="3" s="1"/>
  <c r="X97" i="3"/>
  <c r="Y97" i="3" s="1"/>
  <c r="U135" i="3"/>
  <c r="U170" i="3"/>
  <c r="U33" i="3"/>
  <c r="U69" i="3"/>
  <c r="U126" i="3"/>
  <c r="U158" i="3"/>
  <c r="U146" i="3"/>
  <c r="U124" i="3"/>
  <c r="U48" i="3"/>
  <c r="U193" i="3"/>
  <c r="U92" i="3"/>
  <c r="U47" i="3"/>
  <c r="U220" i="3"/>
  <c r="U201" i="3"/>
  <c r="U103" i="3"/>
  <c r="X4" i="3"/>
  <c r="Y4" i="3" s="1"/>
  <c r="X156" i="3"/>
  <c r="Y156" i="3" s="1"/>
  <c r="X105" i="3"/>
  <c r="Y105" i="3" s="1"/>
  <c r="X104" i="3"/>
  <c r="Y104" i="3" s="1"/>
  <c r="X122" i="3"/>
  <c r="Y122" i="3" s="1"/>
  <c r="X11" i="3"/>
  <c r="Y11" i="3" s="1"/>
  <c r="X210" i="3"/>
  <c r="Y210" i="3" s="1"/>
  <c r="X64" i="3"/>
  <c r="Y64" i="3" s="1"/>
  <c r="X67" i="3"/>
  <c r="Y67" i="3" s="1"/>
  <c r="X91" i="3"/>
  <c r="Y91" i="3" s="1"/>
  <c r="X164" i="3"/>
  <c r="Y164" i="3" s="1"/>
  <c r="X95" i="3"/>
  <c r="Y95" i="3" s="1"/>
  <c r="X21" i="3"/>
  <c r="Y21" i="3" s="1"/>
  <c r="U113" i="3"/>
  <c r="U179" i="3"/>
  <c r="U34" i="3"/>
  <c r="U17" i="3"/>
  <c r="U8" i="3"/>
  <c r="U169" i="3"/>
  <c r="U32" i="3"/>
  <c r="X166" i="3"/>
  <c r="Y166" i="3" s="1"/>
  <c r="X56" i="3"/>
  <c r="Y56" i="3" s="1"/>
  <c r="X229" i="3"/>
  <c r="Y229" i="3" s="1"/>
  <c r="X120" i="3"/>
  <c r="Y120" i="3" s="1"/>
  <c r="X25" i="3"/>
  <c r="Y25" i="3" s="1"/>
  <c r="X129" i="3"/>
  <c r="Y129" i="3" s="1"/>
  <c r="X31" i="3"/>
  <c r="Y31" i="3" s="1"/>
  <c r="X79" i="3"/>
  <c r="Y79" i="3" s="1"/>
  <c r="X71" i="3"/>
  <c r="Y71" i="3" s="1"/>
  <c r="X37" i="3"/>
  <c r="Y37" i="3" s="1"/>
  <c r="U16" i="3"/>
  <c r="U131" i="3"/>
  <c r="U119" i="3"/>
  <c r="U100" i="3"/>
  <c r="U108" i="3"/>
  <c r="U168" i="3"/>
  <c r="U152" i="3"/>
  <c r="U156" i="3"/>
  <c r="X191" i="3"/>
  <c r="Y191" i="3" s="1"/>
  <c r="X217" i="3"/>
  <c r="Y217" i="3" s="1"/>
  <c r="X102" i="3"/>
  <c r="Y102" i="3" s="1"/>
  <c r="X75" i="3"/>
  <c r="Y75" i="3" s="1"/>
  <c r="X29" i="3"/>
  <c r="Y29" i="3" s="1"/>
  <c r="X85" i="3"/>
  <c r="Y85" i="3" s="1"/>
  <c r="X198" i="3"/>
  <c r="Y198" i="3" s="1"/>
  <c r="X30" i="3"/>
  <c r="Y30" i="3" s="1"/>
  <c r="X59" i="3"/>
  <c r="Y59" i="3" s="1"/>
  <c r="X163" i="3"/>
  <c r="Y163" i="3" s="1"/>
  <c r="X7" i="3"/>
  <c r="Y7" i="3" s="1"/>
  <c r="X150" i="3"/>
  <c r="Y150" i="3" s="1"/>
  <c r="U45" i="3"/>
  <c r="U19" i="3"/>
  <c r="U139" i="3"/>
  <c r="U195" i="3"/>
  <c r="U221" i="3"/>
  <c r="U187" i="3"/>
  <c r="U116" i="3"/>
  <c r="U74" i="3"/>
  <c r="U37" i="3"/>
  <c r="X50" i="3"/>
  <c r="Y50" i="3" s="1"/>
  <c r="U46" i="4"/>
  <c r="X118" i="4"/>
  <c r="Y118" i="4" s="1"/>
  <c r="U75" i="4"/>
  <c r="G76" i="8" s="1"/>
  <c r="U27" i="4"/>
  <c r="U29" i="4"/>
  <c r="U164" i="4"/>
  <c r="U31" i="4"/>
  <c r="U68" i="4"/>
  <c r="U96" i="4"/>
  <c r="U171" i="4"/>
  <c r="U71" i="4"/>
  <c r="G72" i="8" s="1"/>
  <c r="U36" i="4"/>
  <c r="X157" i="4"/>
  <c r="Y157" i="4" s="1"/>
  <c r="U152" i="4"/>
  <c r="G68" i="8" s="1"/>
  <c r="U43" i="4"/>
  <c r="X102" i="4"/>
  <c r="Y102" i="4" s="1"/>
  <c r="X151" i="4"/>
  <c r="Y151" i="4" s="1"/>
  <c r="X123" i="4"/>
  <c r="Y123" i="4" s="1"/>
  <c r="X84" i="4"/>
  <c r="Y84" i="4" s="1"/>
  <c r="X170" i="4"/>
  <c r="Y170" i="4" s="1"/>
  <c r="X160" i="4"/>
  <c r="Y160" i="4" s="1"/>
  <c r="X15" i="4"/>
  <c r="Y15" i="4" s="1"/>
  <c r="X60" i="4"/>
  <c r="Y60" i="4" s="1"/>
  <c r="X132" i="4"/>
  <c r="Y132" i="4" s="1"/>
  <c r="X148" i="4"/>
  <c r="Y148" i="4" s="1"/>
  <c r="X95" i="4"/>
  <c r="Y95" i="4" s="1"/>
  <c r="X100" i="4"/>
  <c r="Y100" i="4" s="1"/>
  <c r="X154" i="4"/>
  <c r="Y154" i="4" s="1"/>
  <c r="U107" i="4"/>
  <c r="U20" i="4"/>
  <c r="U159" i="4"/>
  <c r="U146" i="4"/>
  <c r="U140" i="4"/>
  <c r="U105" i="4"/>
  <c r="U60" i="4"/>
  <c r="U28" i="4"/>
  <c r="U126" i="4"/>
  <c r="X48" i="4"/>
  <c r="Y48" i="4" s="1"/>
  <c r="X49" i="4"/>
  <c r="Y49" i="4" s="1"/>
  <c r="U63" i="4"/>
  <c r="X93" i="4"/>
  <c r="Y93" i="4" s="1"/>
  <c r="X109" i="4"/>
  <c r="Y109" i="4" s="1"/>
  <c r="U58" i="4"/>
  <c r="U15" i="4"/>
  <c r="X76" i="4"/>
  <c r="Y76" i="4" s="1"/>
  <c r="X91" i="4"/>
  <c r="Y91" i="4" s="1"/>
  <c r="X55" i="4"/>
  <c r="Y55" i="4" s="1"/>
  <c r="X47" i="4"/>
  <c r="Y47" i="4" s="1"/>
  <c r="X69" i="4"/>
  <c r="Y69" i="4" s="1"/>
  <c r="X62" i="4"/>
  <c r="Y62" i="4" s="1"/>
  <c r="X152" i="4"/>
  <c r="Y152" i="4" s="1"/>
  <c r="X168" i="4"/>
  <c r="Y168" i="4" s="1"/>
  <c r="U120" i="4"/>
  <c r="U163" i="4"/>
  <c r="U37" i="4"/>
  <c r="U109" i="4"/>
  <c r="U84" i="4"/>
  <c r="U79" i="4"/>
  <c r="G80" i="8" s="1"/>
  <c r="U148" i="4"/>
  <c r="U56" i="4"/>
  <c r="U11" i="4"/>
  <c r="U145" i="4"/>
  <c r="X42" i="4"/>
  <c r="Y42" i="4" s="1"/>
  <c r="X25" i="4"/>
  <c r="Y25" i="4" s="1"/>
  <c r="X31" i="4"/>
  <c r="Y31" i="4" s="1"/>
  <c r="X117" i="4"/>
  <c r="Y117" i="4" s="1"/>
  <c r="X43" i="4"/>
  <c r="Y43" i="4" s="1"/>
  <c r="X126" i="4"/>
  <c r="Y126" i="4" s="1"/>
  <c r="X35" i="4"/>
  <c r="Y35" i="4" s="1"/>
  <c r="X65" i="4"/>
  <c r="Y65" i="4" s="1"/>
  <c r="U168" i="4"/>
  <c r="U94" i="4"/>
  <c r="U50" i="4"/>
  <c r="U42" i="4"/>
  <c r="U154" i="4"/>
  <c r="U87" i="4"/>
  <c r="U7" i="4"/>
  <c r="U129" i="4"/>
  <c r="U135" i="4"/>
  <c r="U69" i="4"/>
  <c r="U54" i="4"/>
  <c r="U110" i="4"/>
  <c r="U95" i="4"/>
  <c r="U64" i="4"/>
  <c r="X89" i="4"/>
  <c r="Y89" i="4" s="1"/>
  <c r="X113" i="4"/>
  <c r="Y113" i="4" s="1"/>
  <c r="X75" i="4"/>
  <c r="Y75" i="4" s="1"/>
  <c r="X112" i="4"/>
  <c r="Y112" i="4" s="1"/>
  <c r="X114" i="4"/>
  <c r="Y114" i="4" s="1"/>
  <c r="X166" i="4"/>
  <c r="Y166" i="4" s="1"/>
  <c r="X71" i="4"/>
  <c r="Y71" i="4" s="1"/>
  <c r="X59" i="4"/>
  <c r="Y59" i="4" s="1"/>
  <c r="X4" i="4"/>
  <c r="Y4" i="4" s="1"/>
  <c r="X150" i="4"/>
  <c r="Y150" i="4" s="1"/>
  <c r="X5" i="4"/>
  <c r="Y5" i="4" s="1"/>
  <c r="X161" i="4"/>
  <c r="Y161" i="4" s="1"/>
  <c r="X129" i="4"/>
  <c r="Y129" i="4" s="1"/>
  <c r="X57" i="4"/>
  <c r="Y57" i="4" s="1"/>
  <c r="X52" i="4"/>
  <c r="Y52" i="4" s="1"/>
  <c r="X83" i="4"/>
  <c r="Y83" i="4" s="1"/>
  <c r="X134" i="4"/>
  <c r="Y134" i="4" s="1"/>
  <c r="X86" i="4"/>
  <c r="Y86" i="4" s="1"/>
  <c r="X17" i="4"/>
  <c r="Y17" i="4" s="1"/>
  <c r="U91" i="4"/>
  <c r="U108" i="4"/>
  <c r="U123" i="4"/>
  <c r="U134" i="4"/>
  <c r="G69" i="8" s="1"/>
  <c r="U98" i="4"/>
  <c r="U143" i="4"/>
  <c r="U153" i="4"/>
  <c r="U151" i="4"/>
  <c r="U44" i="4"/>
  <c r="U67" i="4"/>
  <c r="U12" i="4"/>
  <c r="U156" i="4"/>
  <c r="U157" i="4"/>
  <c r="U70" i="4"/>
  <c r="X136" i="4"/>
  <c r="Y136" i="4" s="1"/>
  <c r="X169" i="4"/>
  <c r="Y169" i="4" s="1"/>
  <c r="X171" i="4"/>
  <c r="Y171" i="4" s="1"/>
  <c r="U61" i="5"/>
  <c r="X71" i="5"/>
  <c r="Y71" i="5" s="1"/>
  <c r="X86" i="5"/>
  <c r="Y86" i="5" s="1"/>
  <c r="X74" i="5"/>
  <c r="Y74" i="5" s="1"/>
  <c r="X94" i="5"/>
  <c r="Y94" i="5" s="1"/>
  <c r="X100" i="5"/>
  <c r="Y100" i="5" s="1"/>
  <c r="X122" i="5"/>
  <c r="Y122" i="5" s="1"/>
  <c r="X30" i="5"/>
  <c r="Y30" i="5" s="1"/>
  <c r="X55" i="6"/>
  <c r="Y55" i="6" s="1"/>
  <c r="X20" i="6"/>
  <c r="Y20" i="6" s="1"/>
  <c r="X52" i="6"/>
  <c r="Y52" i="6" s="1"/>
  <c r="X15" i="6"/>
  <c r="Y15" i="6" s="1"/>
  <c r="U15" i="6"/>
  <c r="X90" i="6"/>
  <c r="Y90" i="6" s="1"/>
  <c r="X134" i="6"/>
  <c r="Y134" i="6" s="1"/>
  <c r="X20" i="3"/>
  <c r="Y20" i="3" s="1"/>
  <c r="X63" i="3"/>
  <c r="Y63" i="3" s="1"/>
  <c r="U50" i="3"/>
  <c r="U176" i="3"/>
  <c r="X94" i="3"/>
  <c r="Y94" i="3" s="1"/>
  <c r="X188" i="3"/>
  <c r="Y188" i="3" s="1"/>
  <c r="X225" i="3"/>
  <c r="Y225" i="3" s="1"/>
  <c r="X19" i="4"/>
  <c r="Y19" i="4" s="1"/>
  <c r="X78" i="4"/>
  <c r="Y78" i="4" s="1"/>
  <c r="X34" i="4"/>
  <c r="Y34" i="4" s="1"/>
  <c r="X72" i="4"/>
  <c r="Y72" i="4" s="1"/>
  <c r="X147" i="4"/>
  <c r="Y147" i="4" s="1"/>
  <c r="X3" i="4"/>
  <c r="Y3" i="4" s="1"/>
  <c r="X85" i="4"/>
  <c r="Y85" i="4" s="1"/>
  <c r="X126" i="5"/>
  <c r="Y126" i="5" s="1"/>
  <c r="X89" i="5"/>
  <c r="Y89" i="5" s="1"/>
  <c r="X94" i="6"/>
  <c r="Y94" i="6" s="1"/>
  <c r="X107" i="6"/>
  <c r="Y107" i="6" s="1"/>
  <c r="X63" i="6"/>
  <c r="Y63" i="6" s="1"/>
  <c r="U36" i="6"/>
  <c r="U139" i="6"/>
  <c r="X12" i="6"/>
  <c r="Y12" i="6" s="1"/>
  <c r="X25" i="6"/>
  <c r="Y25" i="6" s="1"/>
  <c r="X18" i="4"/>
  <c r="Y18" i="4" s="1"/>
  <c r="X38" i="4"/>
  <c r="Y38" i="4" s="1"/>
  <c r="X142" i="4"/>
  <c r="Y142" i="4" s="1"/>
  <c r="X73" i="4"/>
  <c r="Y73" i="4" s="1"/>
  <c r="X51" i="4"/>
  <c r="Y51" i="4" s="1"/>
  <c r="X99" i="4"/>
  <c r="Y99" i="4" s="1"/>
  <c r="X128" i="4"/>
  <c r="Y128" i="4" s="1"/>
  <c r="X141" i="4"/>
  <c r="Y141" i="4" s="1"/>
  <c r="X162" i="4"/>
  <c r="Y162" i="4" s="1"/>
  <c r="X167" i="4"/>
  <c r="Y167" i="4" s="1"/>
  <c r="X82" i="4"/>
  <c r="Y82" i="4" s="1"/>
  <c r="X33" i="4"/>
  <c r="Y33" i="4" s="1"/>
  <c r="X158" i="4"/>
  <c r="Y158" i="4" s="1"/>
  <c r="X149" i="4"/>
  <c r="Y149" i="4" s="1"/>
  <c r="X104" i="4"/>
  <c r="Y104" i="4" s="1"/>
  <c r="X137" i="4"/>
  <c r="U137" i="4" s="1"/>
  <c r="X155" i="4"/>
  <c r="Y155" i="4" s="1"/>
  <c r="X28" i="5"/>
  <c r="Y28" i="5" s="1"/>
  <c r="X106" i="5"/>
  <c r="Y106" i="5" s="1"/>
  <c r="X88" i="5"/>
  <c r="Y88" i="5" s="1"/>
  <c r="X9" i="6"/>
  <c r="Y9" i="6" s="1"/>
  <c r="U9" i="6"/>
  <c r="X31" i="6"/>
  <c r="Y31" i="6" s="1"/>
  <c r="X106" i="6"/>
  <c r="Y106" i="6" s="1"/>
  <c r="X88" i="6"/>
  <c r="Y88" i="6" s="1"/>
  <c r="X115" i="6"/>
  <c r="Y115" i="6" s="1"/>
  <c r="X122" i="6"/>
  <c r="Y122" i="6" s="1"/>
  <c r="X60" i="6"/>
  <c r="Y60" i="6" s="1"/>
  <c r="X121" i="3"/>
  <c r="Y121" i="3" s="1"/>
  <c r="X228" i="3"/>
  <c r="Y228" i="3" s="1"/>
  <c r="X101" i="3"/>
  <c r="Y101" i="3" s="1"/>
  <c r="X178" i="3"/>
  <c r="U178" i="3" s="1"/>
  <c r="X125" i="3"/>
  <c r="Y125" i="3" s="1"/>
  <c r="X42" i="3"/>
  <c r="Y42" i="3" s="1"/>
  <c r="X44" i="3"/>
  <c r="Y44" i="3" s="1"/>
  <c r="X132" i="3"/>
  <c r="Y132" i="3" s="1"/>
  <c r="X142" i="3"/>
  <c r="Y142" i="3" s="1"/>
  <c r="X137" i="3"/>
  <c r="Y137" i="3" s="1"/>
  <c r="X87" i="3"/>
  <c r="U87" i="3" s="1"/>
  <c r="X65" i="3"/>
  <c r="U65" i="3" s="1"/>
  <c r="X93" i="3"/>
  <c r="Y93" i="3" s="1"/>
  <c r="X80" i="3"/>
  <c r="Y80" i="3" s="1"/>
  <c r="X204" i="3"/>
  <c r="Y204" i="3" s="1"/>
  <c r="X43" i="3"/>
  <c r="Y43" i="3" s="1"/>
  <c r="X159" i="3"/>
  <c r="Y159" i="3" s="1"/>
  <c r="X207" i="3"/>
  <c r="Y207" i="3" s="1"/>
  <c r="X49" i="3"/>
  <c r="Y49" i="3" s="1"/>
  <c r="X123" i="3"/>
  <c r="Y123" i="3" s="1"/>
  <c r="X109" i="3"/>
  <c r="Y109" i="3" s="1"/>
  <c r="X89" i="3"/>
  <c r="Y89" i="3" s="1"/>
  <c r="X143" i="3"/>
  <c r="X111" i="3"/>
  <c r="Y111" i="3" s="1"/>
  <c r="X203" i="3"/>
  <c r="Y203" i="3" s="1"/>
  <c r="X99" i="3"/>
  <c r="Y99" i="3" s="1"/>
  <c r="X51" i="3"/>
  <c r="Y51" i="3" s="1"/>
  <c r="X23" i="3"/>
  <c r="Y23" i="3" s="1"/>
  <c r="X70" i="3"/>
  <c r="Y70" i="3" s="1"/>
  <c r="X106" i="3"/>
  <c r="Y106" i="3" s="1"/>
  <c r="X140" i="3"/>
  <c r="Y140" i="3" s="1"/>
  <c r="X83" i="3"/>
  <c r="Y83" i="3" s="1"/>
  <c r="X136" i="3"/>
  <c r="Y136" i="3" s="1"/>
  <c r="X24" i="3"/>
  <c r="U24" i="3" s="1"/>
  <c r="X200" i="3"/>
  <c r="Y200" i="3" s="1"/>
  <c r="X14" i="3"/>
  <c r="U14" i="3" s="1"/>
  <c r="X86" i="3"/>
  <c r="Y86" i="3" s="1"/>
  <c r="X154" i="3"/>
  <c r="Y154" i="3" s="1"/>
  <c r="X90" i="3"/>
  <c r="Y90" i="3" s="1"/>
  <c r="X107" i="3"/>
  <c r="Y107" i="3" s="1"/>
  <c r="X157" i="3"/>
  <c r="U157" i="3" s="1"/>
  <c r="X13" i="3"/>
  <c r="Y13" i="3" s="1"/>
  <c r="X54" i="5"/>
  <c r="Y54" i="5" s="1"/>
  <c r="X40" i="5"/>
  <c r="Y40" i="5" s="1"/>
  <c r="X39" i="5"/>
  <c r="Y39" i="5" s="1"/>
  <c r="X8" i="5"/>
  <c r="Y8" i="5" s="1"/>
  <c r="X135" i="6"/>
  <c r="Y135" i="6" s="1"/>
  <c r="X14" i="6"/>
  <c r="Y14" i="6" s="1"/>
  <c r="X69" i="6"/>
  <c r="Y69" i="6" s="1"/>
  <c r="X119" i="6"/>
  <c r="Y119" i="6" s="1"/>
  <c r="X24" i="6"/>
  <c r="Y24" i="6" s="1"/>
  <c r="X110" i="6"/>
  <c r="Y110" i="6" s="1"/>
  <c r="X30" i="6"/>
  <c r="Y30" i="6" s="1"/>
  <c r="X121" i="6"/>
  <c r="Y121" i="6" s="1"/>
  <c r="X6" i="5"/>
  <c r="Y6" i="5" s="1"/>
  <c r="X75" i="5"/>
  <c r="Y75" i="5" s="1"/>
  <c r="X68" i="5"/>
  <c r="Y68" i="5" s="1"/>
  <c r="X11" i="5"/>
  <c r="Y11" i="5" s="1"/>
  <c r="X138" i="6"/>
  <c r="X76" i="6"/>
  <c r="Y76" i="6" s="1"/>
  <c r="X37" i="6"/>
  <c r="Y37" i="6" s="1"/>
  <c r="X108" i="6"/>
  <c r="Y108" i="6" s="1"/>
  <c r="X46" i="6"/>
  <c r="Y46" i="6" s="1"/>
  <c r="X27" i="6"/>
  <c r="Y27" i="6" s="1"/>
  <c r="X64" i="6"/>
  <c r="Y64" i="6" s="1"/>
  <c r="X7" i="6"/>
  <c r="Y7" i="6" s="1"/>
  <c r="X89" i="6"/>
  <c r="Y89" i="6" s="1"/>
  <c r="X65" i="6"/>
  <c r="Y65" i="6" s="1"/>
  <c r="X8" i="6"/>
  <c r="Y8" i="6" s="1"/>
  <c r="X34" i="6"/>
  <c r="Y34" i="6" s="1"/>
  <c r="X127" i="6"/>
  <c r="Y127" i="6" s="1"/>
  <c r="X78" i="6"/>
  <c r="Y78" i="6" s="1"/>
  <c r="X136" i="6"/>
  <c r="Y136" i="6" s="1"/>
  <c r="X48" i="6"/>
  <c r="Y48" i="6" s="1"/>
  <c r="X171" i="3"/>
  <c r="Y171" i="3" s="1"/>
  <c r="X227" i="3"/>
  <c r="Y227" i="3" s="1"/>
  <c r="X208" i="3"/>
  <c r="Y208" i="3" s="1"/>
  <c r="X55" i="3"/>
  <c r="U55" i="3" s="1"/>
  <c r="X172" i="3"/>
  <c r="Y172" i="3" s="1"/>
  <c r="X112" i="3"/>
  <c r="Y112" i="3" s="1"/>
  <c r="X215" i="3"/>
  <c r="U215" i="3" s="1"/>
  <c r="X177" i="3"/>
  <c r="Y177" i="3" s="1"/>
  <c r="X226" i="3"/>
  <c r="Y226" i="3" s="1"/>
  <c r="X211" i="3"/>
  <c r="Y211" i="3" s="1"/>
  <c r="X81" i="3"/>
  <c r="Y81" i="3" s="1"/>
  <c r="X58" i="3"/>
  <c r="Y58" i="3" s="1"/>
  <c r="X15" i="3"/>
  <c r="Y15" i="3" s="1"/>
  <c r="X145" i="3"/>
  <c r="Y145" i="3" s="1"/>
  <c r="X134" i="3"/>
  <c r="Y134" i="3" s="1"/>
  <c r="X197" i="3"/>
  <c r="Y197" i="3" s="1"/>
  <c r="X10" i="3"/>
  <c r="Y10" i="3" s="1"/>
  <c r="X72" i="3"/>
  <c r="Y72" i="3" s="1"/>
  <c r="X167" i="3"/>
  <c r="Y167" i="3" s="1"/>
  <c r="X162" i="3"/>
  <c r="Y162" i="3" s="1"/>
  <c r="X183" i="3"/>
  <c r="U183" i="3" s="1"/>
  <c r="X230" i="3"/>
  <c r="Y230" i="3" s="1"/>
  <c r="X61" i="4"/>
  <c r="Y61" i="4" s="1"/>
  <c r="X9" i="4"/>
  <c r="Y9" i="4" s="1"/>
  <c r="X92" i="4"/>
  <c r="Y92" i="4" s="1"/>
  <c r="X13" i="4"/>
  <c r="Y13" i="4" s="1"/>
  <c r="X115" i="4"/>
  <c r="Y115" i="4" s="1"/>
  <c r="X66" i="4"/>
  <c r="Y66" i="4" s="1"/>
  <c r="U147" i="4"/>
  <c r="X119" i="4"/>
  <c r="Y119" i="4" s="1"/>
  <c r="X8" i="4"/>
  <c r="Y8" i="4" s="1"/>
  <c r="X38" i="5"/>
  <c r="Y38" i="5" s="1"/>
  <c r="X39" i="3"/>
  <c r="Y39" i="3" s="1"/>
  <c r="X116" i="5"/>
  <c r="Y116" i="5" s="1"/>
  <c r="X121" i="4"/>
  <c r="Y121" i="4" s="1"/>
  <c r="X144" i="4"/>
  <c r="Y144" i="4" s="1"/>
  <c r="X30" i="4"/>
  <c r="Y30" i="4" s="1"/>
  <c r="X117" i="6"/>
  <c r="Y117" i="6" s="1"/>
  <c r="X213" i="3"/>
  <c r="U213" i="3" s="1"/>
  <c r="X32" i="4"/>
  <c r="Y32" i="4" s="1"/>
  <c r="X51" i="6"/>
  <c r="Y51" i="6" s="1"/>
  <c r="X47" i="6"/>
  <c r="Y47" i="6" s="1"/>
  <c r="X53" i="6"/>
  <c r="Y53" i="6" s="1"/>
  <c r="X133" i="4"/>
  <c r="Y133" i="4" s="1"/>
  <c r="X185" i="3"/>
  <c r="Y185" i="3" s="1"/>
  <c r="X105" i="6"/>
  <c r="Y105" i="6" s="1"/>
  <c r="X5" i="5"/>
  <c r="Y5" i="5" s="1"/>
  <c r="X88" i="4"/>
  <c r="Y88" i="4" s="1"/>
  <c r="X106" i="4"/>
  <c r="Y106" i="4" s="1"/>
  <c r="X133" i="3"/>
  <c r="Y133" i="3" s="1"/>
  <c r="X130" i="4"/>
  <c r="Y130" i="4" s="1"/>
  <c r="X80" i="5"/>
  <c r="Y80" i="5" s="1"/>
  <c r="X81" i="4"/>
  <c r="Y81" i="4" s="1"/>
  <c r="X102" i="6"/>
  <c r="Y102" i="6" s="1"/>
  <c r="X116" i="6"/>
  <c r="Y116" i="6" s="1"/>
  <c r="G71" i="8"/>
  <c r="X87" i="6"/>
  <c r="Y87" i="6" s="1"/>
  <c r="X33" i="6"/>
  <c r="Y33" i="6" s="1"/>
  <c r="X6" i="4"/>
  <c r="Y6" i="4" s="1"/>
  <c r="X109" i="6"/>
  <c r="Y109" i="6" s="1"/>
  <c r="X212" i="3"/>
  <c r="X186" i="3"/>
  <c r="Y186" i="3" s="1"/>
  <c r="X62" i="3"/>
  <c r="Y62" i="3" s="1"/>
  <c r="X19" i="5"/>
  <c r="Y19" i="5" s="1"/>
  <c r="X112" i="5"/>
  <c r="Y112" i="5" s="1"/>
  <c r="X17" i="5"/>
  <c r="Y17" i="5" s="1"/>
  <c r="X45" i="5"/>
  <c r="Y45" i="5" s="1"/>
  <c r="X51" i="5"/>
  <c r="Y51" i="5" s="1"/>
  <c r="X77" i="5"/>
  <c r="Y77" i="5" s="1"/>
  <c r="X108" i="5"/>
  <c r="Y108" i="5" s="1"/>
  <c r="X127" i="4"/>
  <c r="Y127" i="4" s="1"/>
  <c r="X103" i="4"/>
  <c r="Y103" i="4" s="1"/>
  <c r="X74" i="4"/>
  <c r="Y74" i="4" s="1"/>
  <c r="X23" i="4"/>
  <c r="Y23" i="4" s="1"/>
  <c r="X120" i="6"/>
  <c r="Y120" i="6" s="1"/>
  <c r="X91" i="6"/>
  <c r="Y91" i="6" s="1"/>
  <c r="X77" i="6"/>
  <c r="Y77" i="6" s="1"/>
  <c r="X19" i="6"/>
  <c r="Y19" i="6" s="1"/>
  <c r="X147" i="3"/>
  <c r="X160" i="3"/>
  <c r="Y160" i="3" s="1"/>
  <c r="X124" i="5"/>
  <c r="Y124" i="5" s="1"/>
  <c r="X78" i="5"/>
  <c r="Y78" i="5" s="1"/>
  <c r="X14" i="5"/>
  <c r="Y14" i="5" s="1"/>
  <c r="X67" i="5"/>
  <c r="Y67" i="5" s="1"/>
  <c r="X103" i="5"/>
  <c r="Y103" i="5" s="1"/>
  <c r="X93" i="5"/>
  <c r="Y93" i="5" s="1"/>
  <c r="X80" i="4"/>
  <c r="Y80" i="4" s="1"/>
  <c r="X21" i="4"/>
  <c r="Y21" i="4" s="1"/>
  <c r="X126" i="6"/>
  <c r="Y126" i="6" s="1"/>
  <c r="X18" i="6"/>
  <c r="Y18" i="6" s="1"/>
  <c r="X56" i="6"/>
  <c r="Y56" i="6" s="1"/>
  <c r="X22" i="6"/>
  <c r="Y22" i="6" s="1"/>
  <c r="X67" i="6"/>
  <c r="Y67" i="6" s="1"/>
  <c r="X57" i="6"/>
  <c r="Y57" i="6" s="1"/>
  <c r="X76" i="5"/>
  <c r="Y76" i="5" s="1"/>
  <c r="X22" i="5"/>
  <c r="Y22" i="5" s="1"/>
  <c r="X24" i="4"/>
  <c r="X199" i="3"/>
  <c r="Y199" i="3" s="1"/>
  <c r="X223" i="3"/>
  <c r="Y223" i="3" s="1"/>
  <c r="X49" i="5"/>
  <c r="Y49" i="5" s="1"/>
  <c r="X81" i="5"/>
  <c r="Y81" i="5" s="1"/>
  <c r="X41" i="5"/>
  <c r="Y41" i="5" s="1"/>
  <c r="X44" i="5"/>
  <c r="Y44" i="5" s="1"/>
  <c r="X62" i="5"/>
  <c r="Y62" i="5" s="1"/>
  <c r="X26" i="4"/>
  <c r="Y26" i="4" s="1"/>
  <c r="X14" i="4"/>
  <c r="Y14" i="4" s="1"/>
  <c r="X90" i="4"/>
  <c r="Y90" i="4" s="1"/>
  <c r="X3" i="6"/>
  <c r="Y3" i="6" s="1"/>
  <c r="X75" i="6"/>
  <c r="Y75" i="6" s="1"/>
  <c r="X25" i="5"/>
  <c r="Y25" i="5" s="1"/>
  <c r="X192" i="3"/>
  <c r="Y192" i="3" s="1"/>
  <c r="X155" i="3"/>
  <c r="Y155" i="3" s="1"/>
  <c r="X78" i="3"/>
  <c r="Y78" i="3" s="1"/>
  <c r="X206" i="3"/>
  <c r="Y206" i="3" s="1"/>
  <c r="X113" i="5"/>
  <c r="Y113" i="5" s="1"/>
  <c r="X85" i="5"/>
  <c r="Y85" i="5" s="1"/>
  <c r="X43" i="5"/>
  <c r="Y43" i="5" s="1"/>
  <c r="X101" i="5"/>
  <c r="Y101" i="5" s="1"/>
  <c r="X26" i="5"/>
  <c r="Y26" i="5" s="1"/>
  <c r="X21" i="5"/>
  <c r="Y21" i="5" s="1"/>
  <c r="X139" i="4"/>
  <c r="Y139" i="4" s="1"/>
  <c r="X10" i="4"/>
  <c r="Y10" i="4" s="1"/>
  <c r="X77" i="4"/>
  <c r="Y77" i="4" s="1"/>
  <c r="X16" i="4"/>
  <c r="Y16" i="4" s="1"/>
  <c r="X39" i="4"/>
  <c r="Y39" i="4" s="1"/>
  <c r="X132" i="6"/>
  <c r="Y132" i="6" s="1"/>
  <c r="X86" i="6"/>
  <c r="Y86" i="6" s="1"/>
  <c r="X4" i="6"/>
  <c r="Y4" i="6" s="1"/>
  <c r="X141" i="6"/>
  <c r="Y141" i="6" s="1"/>
  <c r="X62" i="6"/>
  <c r="Y62" i="6" s="1"/>
  <c r="X44" i="6"/>
  <c r="Y44" i="6" s="1"/>
  <c r="X42" i="6"/>
  <c r="Y42" i="6" s="1"/>
  <c r="X26" i="6"/>
  <c r="Y26" i="6" s="1"/>
  <c r="X118" i="6"/>
  <c r="Y118" i="6" s="1"/>
  <c r="X98" i="5"/>
  <c r="Y98" i="5" s="1"/>
  <c r="X222" i="3"/>
  <c r="X214" i="3"/>
  <c r="Y214" i="3" s="1"/>
  <c r="X5" i="3"/>
  <c r="Y5" i="3" s="1"/>
  <c r="X184" i="3"/>
  <c r="X202" i="3"/>
  <c r="X27" i="5"/>
  <c r="Y27" i="5" s="1"/>
  <c r="X37" i="5"/>
  <c r="Y37" i="5" s="1"/>
  <c r="X110" i="5"/>
  <c r="Y110" i="5" s="1"/>
  <c r="X117" i="5"/>
  <c r="Y117" i="5" s="1"/>
  <c r="X35" i="5"/>
  <c r="Y35" i="5" s="1"/>
  <c r="X55" i="5"/>
  <c r="Y55" i="5" s="1"/>
  <c r="X125" i="4"/>
  <c r="Y125" i="4" s="1"/>
  <c r="X40" i="4"/>
  <c r="Y40" i="4" s="1"/>
  <c r="X133" i="6"/>
  <c r="Y133" i="6" s="1"/>
  <c r="X92" i="6"/>
  <c r="Y92" i="6" s="1"/>
  <c r="X83" i="6"/>
  <c r="Y83" i="6" s="1"/>
  <c r="X123" i="5"/>
  <c r="Y123" i="5" s="1"/>
  <c r="X99" i="6"/>
  <c r="Y99" i="6" s="1"/>
  <c r="X48" i="5"/>
  <c r="Y48" i="5" s="1"/>
  <c r="X22" i="4"/>
  <c r="Y22" i="4" s="1"/>
  <c r="X53" i="3"/>
  <c r="X119" i="5"/>
  <c r="Y119" i="5" s="1"/>
  <c r="X4" i="5"/>
  <c r="Y4" i="5" s="1"/>
  <c r="X92" i="5"/>
  <c r="Y92" i="5" s="1"/>
  <c r="X65" i="5"/>
  <c r="Y65" i="5" s="1"/>
  <c r="X13" i="5"/>
  <c r="Y13" i="5" s="1"/>
  <c r="X60" i="5"/>
  <c r="Y60" i="5" s="1"/>
  <c r="X64" i="5"/>
  <c r="Y64" i="5" s="1"/>
  <c r="U34" i="4"/>
  <c r="X101" i="4"/>
  <c r="X116" i="4"/>
  <c r="Y116" i="4" s="1"/>
  <c r="X53" i="4"/>
  <c r="Y53" i="4" s="1"/>
  <c r="X122" i="4"/>
  <c r="Y122" i="4" s="1"/>
  <c r="X45" i="4"/>
  <c r="Y45" i="4" s="1"/>
  <c r="X59" i="6"/>
  <c r="Y59" i="6" s="1"/>
  <c r="X35" i="6"/>
  <c r="Y35" i="6" s="1"/>
  <c r="X74" i="6"/>
  <c r="Y74" i="6" s="1"/>
  <c r="X130" i="6"/>
  <c r="Y130" i="6" s="1"/>
  <c r="U3" i="5" l="1"/>
  <c r="U127" i="5"/>
  <c r="I70" i="8"/>
  <c r="U69" i="5"/>
  <c r="I69" i="8"/>
  <c r="U125" i="5"/>
  <c r="U97" i="5"/>
  <c r="U57" i="5"/>
  <c r="U100" i="5"/>
  <c r="U84" i="5"/>
  <c r="U94" i="5"/>
  <c r="U86" i="5"/>
  <c r="I61" i="8" s="1"/>
  <c r="U122" i="5"/>
  <c r="U13" i="6"/>
  <c r="U68" i="6"/>
  <c r="U28" i="6"/>
  <c r="U81" i="6"/>
  <c r="U112" i="6"/>
  <c r="U71" i="6"/>
  <c r="U113" i="6"/>
  <c r="U5" i="6"/>
  <c r="U142" i="6"/>
  <c r="U66" i="6"/>
  <c r="U84" i="6"/>
  <c r="U82" i="6"/>
  <c r="U94" i="6"/>
  <c r="U134" i="6"/>
  <c r="U55" i="6"/>
  <c r="U166" i="3"/>
  <c r="U174" i="3"/>
  <c r="U11" i="3"/>
  <c r="U6" i="3"/>
  <c r="U76" i="3"/>
  <c r="E94" i="8" s="1"/>
  <c r="U26" i="3"/>
  <c r="U148" i="3"/>
  <c r="U18" i="3"/>
  <c r="U40" i="3"/>
  <c r="U12" i="3"/>
  <c r="U54" i="3"/>
  <c r="U4" i="3"/>
  <c r="U28" i="3"/>
  <c r="U36" i="3"/>
  <c r="U41" i="3"/>
  <c r="U175" i="3"/>
  <c r="U161" i="3"/>
  <c r="U27" i="3"/>
  <c r="U138" i="3"/>
  <c r="U68" i="3"/>
  <c r="U97" i="3"/>
  <c r="U218" i="3"/>
  <c r="U205" i="3"/>
  <c r="E96" i="8"/>
  <c r="U216" i="3"/>
  <c r="U105" i="3"/>
  <c r="U22" i="3"/>
  <c r="U165" i="3"/>
  <c r="U46" i="3"/>
  <c r="U144" i="3"/>
  <c r="U210" i="3"/>
  <c r="U209" i="3"/>
  <c r="U117" i="3"/>
  <c r="U66" i="3"/>
  <c r="U196" i="3"/>
  <c r="U38" i="3"/>
  <c r="U149" i="3"/>
  <c r="U3" i="3"/>
  <c r="U20" i="3"/>
  <c r="U114" i="3"/>
  <c r="U73" i="3"/>
  <c r="U57" i="3"/>
  <c r="U67" i="3"/>
  <c r="U224" i="3"/>
  <c r="U127" i="3"/>
  <c r="U194" i="3"/>
  <c r="U151" i="3"/>
  <c r="U130" i="3"/>
  <c r="U181" i="3"/>
  <c r="U115" i="3"/>
  <c r="U61" i="3"/>
  <c r="U104" i="3"/>
  <c r="U190" i="3"/>
  <c r="U60" i="3"/>
  <c r="U180" i="3"/>
  <c r="U52" i="3"/>
  <c r="U198" i="3"/>
  <c r="U59" i="3"/>
  <c r="U102" i="3"/>
  <c r="U173" i="3"/>
  <c r="U189" i="3"/>
  <c r="U79" i="3"/>
  <c r="U122" i="3"/>
  <c r="U75" i="3"/>
  <c r="U29" i="3"/>
  <c r="U164" i="3"/>
  <c r="U163" i="3"/>
  <c r="U229" i="3"/>
  <c r="U21" i="3"/>
  <c r="U191" i="3"/>
  <c r="U64" i="3"/>
  <c r="U129" i="3"/>
  <c r="U85" i="3"/>
  <c r="U95" i="3"/>
  <c r="U91" i="3"/>
  <c r="U35" i="3"/>
  <c r="U231" i="3"/>
  <c r="U56" i="3"/>
  <c r="U7" i="3"/>
  <c r="U120" i="3"/>
  <c r="U31" i="3"/>
  <c r="U110" i="3"/>
  <c r="U150" i="3"/>
  <c r="U30" i="3"/>
  <c r="U217" i="3"/>
  <c r="U71" i="3"/>
  <c r="U25" i="3"/>
  <c r="E98" i="8"/>
  <c r="U94" i="3"/>
  <c r="U42" i="3"/>
  <c r="U62" i="4"/>
  <c r="U113" i="4"/>
  <c r="U136" i="4"/>
  <c r="U160" i="4"/>
  <c r="U170" i="4"/>
  <c r="U117" i="4"/>
  <c r="U89" i="4"/>
  <c r="U4" i="4"/>
  <c r="G67" i="8" s="1"/>
  <c r="U150" i="4"/>
  <c r="U132" i="4"/>
  <c r="U48" i="4"/>
  <c r="U93" i="4"/>
  <c r="U35" i="4"/>
  <c r="U112" i="4"/>
  <c r="U65" i="4"/>
  <c r="U86" i="4"/>
  <c r="U52" i="4"/>
  <c r="U55" i="4"/>
  <c r="U161" i="4"/>
  <c r="U76" i="4"/>
  <c r="G77" i="8" s="1"/>
  <c r="U25" i="4"/>
  <c r="U118" i="4"/>
  <c r="U83" i="4"/>
  <c r="U5" i="4"/>
  <c r="U49" i="4"/>
  <c r="U59" i="4"/>
  <c r="U102" i="4"/>
  <c r="U166" i="4"/>
  <c r="U114" i="4"/>
  <c r="U57" i="4"/>
  <c r="U169" i="4"/>
  <c r="U17" i="4"/>
  <c r="U100" i="4"/>
  <c r="G66" i="8"/>
  <c r="U47" i="4"/>
  <c r="U71" i="5"/>
  <c r="U74" i="5"/>
  <c r="U30" i="5"/>
  <c r="U17" i="5"/>
  <c r="U68" i="5"/>
  <c r="U89" i="5"/>
  <c r="U8" i="5"/>
  <c r="U126" i="5"/>
  <c r="U90" i="6"/>
  <c r="U52" i="6"/>
  <c r="U20" i="6"/>
  <c r="U225" i="3"/>
  <c r="U63" i="3"/>
  <c r="U188" i="3"/>
  <c r="U207" i="3"/>
  <c r="U121" i="3"/>
  <c r="Y65" i="3"/>
  <c r="U107" i="3"/>
  <c r="U81" i="3"/>
  <c r="U171" i="3"/>
  <c r="U90" i="3"/>
  <c r="E95" i="8" s="1"/>
  <c r="U162" i="4"/>
  <c r="U72" i="4"/>
  <c r="G73" i="8" s="1"/>
  <c r="U78" i="4"/>
  <c r="G79" i="8" s="1"/>
  <c r="U73" i="4"/>
  <c r="G74" i="8" s="1"/>
  <c r="U19" i="4"/>
  <c r="U74" i="4"/>
  <c r="G75" i="8" s="1"/>
  <c r="U85" i="4"/>
  <c r="U3" i="4"/>
  <c r="G63" i="8" s="1"/>
  <c r="U141" i="4"/>
  <c r="U142" i="4"/>
  <c r="U149" i="4"/>
  <c r="U18" i="4"/>
  <c r="U38" i="4"/>
  <c r="U99" i="4"/>
  <c r="U88" i="5"/>
  <c r="U14" i="5"/>
  <c r="U39" i="5"/>
  <c r="U38" i="5"/>
  <c r="U112" i="5"/>
  <c r="U40" i="5"/>
  <c r="U25" i="6"/>
  <c r="U12" i="6"/>
  <c r="U88" i="6"/>
  <c r="U107" i="6"/>
  <c r="U63" i="6"/>
  <c r="U106" i="6"/>
  <c r="U46" i="6"/>
  <c r="U122" i="6"/>
  <c r="U115" i="6"/>
  <c r="G60" i="8"/>
  <c r="U66" i="4"/>
  <c r="U133" i="4"/>
  <c r="U128" i="4"/>
  <c r="U51" i="4"/>
  <c r="U121" i="4"/>
  <c r="U139" i="4"/>
  <c r="U44" i="3"/>
  <c r="Y213" i="3"/>
  <c r="Y137" i="4"/>
  <c r="U92" i="4"/>
  <c r="U13" i="4"/>
  <c r="U82" i="4"/>
  <c r="U167" i="4"/>
  <c r="U104" i="4"/>
  <c r="U8" i="4"/>
  <c r="U119" i="4"/>
  <c r="U155" i="4"/>
  <c r="U127" i="4"/>
  <c r="U88" i="4"/>
  <c r="U61" i="4"/>
  <c r="U77" i="4"/>
  <c r="G78" i="8" s="1"/>
  <c r="U33" i="4"/>
  <c r="U103" i="4"/>
  <c r="U144" i="4"/>
  <c r="U158" i="4"/>
  <c r="U6" i="4"/>
  <c r="U32" i="4"/>
  <c r="U130" i="4"/>
  <c r="G19" i="8" s="1"/>
  <c r="U28" i="5"/>
  <c r="U106" i="5"/>
  <c r="I67" i="8" s="1"/>
  <c r="U101" i="5"/>
  <c r="U62" i="5"/>
  <c r="U6" i="5"/>
  <c r="U67" i="5"/>
  <c r="U93" i="5"/>
  <c r="U41" i="5"/>
  <c r="U54" i="5"/>
  <c r="U11" i="5"/>
  <c r="U51" i="5"/>
  <c r="U45" i="5"/>
  <c r="U78" i="6"/>
  <c r="U117" i="6"/>
  <c r="U31" i="6"/>
  <c r="U69" i="6"/>
  <c r="U105" i="6"/>
  <c r="U60" i="6"/>
  <c r="U53" i="6"/>
  <c r="U34" i="6"/>
  <c r="U135" i="6"/>
  <c r="U125" i="3"/>
  <c r="U101" i="3"/>
  <c r="U23" i="3"/>
  <c r="U137" i="3"/>
  <c r="U58" i="3"/>
  <c r="Y157" i="3"/>
  <c r="U10" i="3"/>
  <c r="U109" i="3"/>
  <c r="U159" i="3"/>
  <c r="E90" i="8" s="1"/>
  <c r="U43" i="3"/>
  <c r="Y24" i="3"/>
  <c r="U51" i="3"/>
  <c r="U200" i="3"/>
  <c r="Y183" i="3"/>
  <c r="Y87" i="3"/>
  <c r="Y178" i="3"/>
  <c r="U39" i="3"/>
  <c r="E87" i="8" s="1"/>
  <c r="U80" i="3"/>
  <c r="U86" i="3"/>
  <c r="U140" i="3"/>
  <c r="U228" i="3"/>
  <c r="U226" i="3"/>
  <c r="U154" i="3"/>
  <c r="U211" i="3"/>
  <c r="U230" i="3"/>
  <c r="U70" i="3"/>
  <c r="U89" i="3"/>
  <c r="U83" i="3"/>
  <c r="U93" i="3"/>
  <c r="E91" i="8" s="1"/>
  <c r="U72" i="3"/>
  <c r="U227" i="3"/>
  <c r="U132" i="3"/>
  <c r="Y55" i="3"/>
  <c r="U145" i="3"/>
  <c r="U111" i="3"/>
  <c r="U142" i="3"/>
  <c r="U123" i="3"/>
  <c r="U99" i="3"/>
  <c r="U204" i="3"/>
  <c r="Y215" i="3"/>
  <c r="U203" i="3"/>
  <c r="Y143" i="3"/>
  <c r="U143" i="3"/>
  <c r="U160" i="3"/>
  <c r="Y14" i="3"/>
  <c r="U197" i="3"/>
  <c r="U15" i="3"/>
  <c r="U49" i="3"/>
  <c r="U136" i="3"/>
  <c r="U13" i="3"/>
  <c r="U62" i="3"/>
  <c r="U172" i="3"/>
  <c r="U134" i="3"/>
  <c r="U106" i="3"/>
  <c r="U44" i="5"/>
  <c r="U75" i="5"/>
  <c r="U110" i="6"/>
  <c r="U87" i="6"/>
  <c r="U75" i="6"/>
  <c r="U109" i="6"/>
  <c r="U24" i="6"/>
  <c r="U33" i="6"/>
  <c r="U121" i="6"/>
  <c r="U76" i="6"/>
  <c r="U119" i="6"/>
  <c r="U57" i="6"/>
  <c r="U14" i="6"/>
  <c r="U30" i="6"/>
  <c r="U91" i="6"/>
  <c r="U4" i="6"/>
  <c r="U64" i="6"/>
  <c r="K81" i="8" s="1"/>
  <c r="U77" i="6"/>
  <c r="K82" i="8" s="1"/>
  <c r="U18" i="6"/>
  <c r="K78" i="8" s="1"/>
  <c r="U89" i="6"/>
  <c r="U47" i="6"/>
  <c r="U19" i="5"/>
  <c r="U5" i="5"/>
  <c r="U76" i="5"/>
  <c r="U77" i="5"/>
  <c r="U108" i="5"/>
  <c r="U123" i="5"/>
  <c r="U80" i="5"/>
  <c r="U116" i="5"/>
  <c r="U48" i="6"/>
  <c r="K70" i="8" s="1"/>
  <c r="U127" i="6"/>
  <c r="K85" i="8" s="1"/>
  <c r="Y138" i="6"/>
  <c r="U138" i="6"/>
  <c r="U22" i="6"/>
  <c r="U65" i="6"/>
  <c r="U37" i="6"/>
  <c r="U27" i="6"/>
  <c r="U108" i="6"/>
  <c r="U116" i="6"/>
  <c r="U136" i="6"/>
  <c r="U56" i="6"/>
  <c r="U8" i="6"/>
  <c r="U7" i="6"/>
  <c r="U208" i="3"/>
  <c r="E10" i="8" s="1"/>
  <c r="U162" i="3"/>
  <c r="U185" i="3"/>
  <c r="U112" i="3"/>
  <c r="U167" i="3"/>
  <c r="U177" i="3"/>
  <c r="U9" i="4"/>
  <c r="U30" i="4"/>
  <c r="U115" i="4"/>
  <c r="U43" i="5"/>
  <c r="U19" i="6"/>
  <c r="U106" i="4"/>
  <c r="U81" i="4"/>
  <c r="U102" i="6"/>
  <c r="U83" i="6"/>
  <c r="U92" i="5"/>
  <c r="U26" i="4"/>
  <c r="U133" i="3"/>
  <c r="E73" i="8" s="1"/>
  <c r="U51" i="6"/>
  <c r="U49" i="5"/>
  <c r="U80" i="4"/>
  <c r="U4" i="5"/>
  <c r="U22" i="4"/>
  <c r="U10" i="4"/>
  <c r="G54" i="8" s="1"/>
  <c r="U13" i="5"/>
  <c r="U223" i="3"/>
  <c r="U86" i="6"/>
  <c r="U133" i="6"/>
  <c r="U90" i="4"/>
  <c r="U103" i="5"/>
  <c r="U78" i="5"/>
  <c r="U62" i="6"/>
  <c r="U21" i="4"/>
  <c r="G20" i="8" s="1"/>
  <c r="U81" i="5"/>
  <c r="U186" i="3"/>
  <c r="U192" i="3"/>
  <c r="U155" i="3"/>
  <c r="E84" i="8" s="1"/>
  <c r="Y53" i="3"/>
  <c r="U53" i="3"/>
  <c r="Y222" i="3"/>
  <c r="U222" i="3"/>
  <c r="E11" i="8" s="1"/>
  <c r="U53" i="4"/>
  <c r="U74" i="6"/>
  <c r="U206" i="3"/>
  <c r="U37" i="5"/>
  <c r="U59" i="6"/>
  <c r="U27" i="5"/>
  <c r="U35" i="6"/>
  <c r="K74" i="8" s="1"/>
  <c r="U45" i="4"/>
  <c r="U85" i="5"/>
  <c r="U113" i="5"/>
  <c r="U92" i="6"/>
  <c r="U116" i="4"/>
  <c r="U48" i="5"/>
  <c r="U42" i="6"/>
  <c r="U119" i="5"/>
  <c r="U14" i="4"/>
  <c r="U22" i="5"/>
  <c r="U124" i="5"/>
  <c r="U5" i="3"/>
  <c r="U122" i="4"/>
  <c r="U26" i="6"/>
  <c r="U39" i="4"/>
  <c r="U16" i="4"/>
  <c r="U99" i="6"/>
  <c r="U35" i="5"/>
  <c r="U110" i="5"/>
  <c r="U44" i="6"/>
  <c r="K83" i="8" s="1"/>
  <c r="U117" i="5"/>
  <c r="U67" i="6"/>
  <c r="K9" i="8" s="1"/>
  <c r="Y184" i="3"/>
  <c r="U184" i="3"/>
  <c r="Y24" i="4"/>
  <c r="U24" i="4"/>
  <c r="Y147" i="3"/>
  <c r="U147" i="3"/>
  <c r="U26" i="5"/>
  <c r="U21" i="5"/>
  <c r="U55" i="5"/>
  <c r="U120" i="6"/>
  <c r="U60" i="5"/>
  <c r="I68" i="8" s="1"/>
  <c r="U78" i="3"/>
  <c r="Y101" i="4"/>
  <c r="U101" i="4"/>
  <c r="Y202" i="3"/>
  <c r="U202" i="3"/>
  <c r="Y212" i="3"/>
  <c r="U212" i="3"/>
  <c r="U130" i="6"/>
  <c r="U64" i="5"/>
  <c r="U125" i="4"/>
  <c r="U40" i="4"/>
  <c r="U98" i="5"/>
  <c r="U132" i="6"/>
  <c r="U118" i="6"/>
  <c r="U23" i="4"/>
  <c r="U65" i="5"/>
  <c r="U126" i="6"/>
  <c r="U3" i="6"/>
  <c r="U25" i="5"/>
  <c r="U141" i="6"/>
  <c r="U199" i="3"/>
  <c r="U214" i="3"/>
  <c r="I33" i="8" l="1"/>
  <c r="I3" i="8"/>
  <c r="I59" i="8"/>
  <c r="I56" i="8"/>
  <c r="I54" i="8"/>
  <c r="I62" i="8"/>
  <c r="I60" i="8"/>
  <c r="K84" i="8"/>
  <c r="K63" i="8"/>
  <c r="K79" i="8"/>
  <c r="K71" i="8"/>
  <c r="K67" i="8"/>
  <c r="K62" i="8"/>
  <c r="E99" i="8"/>
  <c r="E97" i="8"/>
  <c r="E100" i="8"/>
  <c r="E63" i="8"/>
  <c r="E89" i="8"/>
  <c r="E70" i="8"/>
  <c r="E93" i="8"/>
  <c r="E33" i="8"/>
  <c r="E82" i="8"/>
  <c r="E28" i="8"/>
  <c r="E43" i="8"/>
  <c r="E92" i="8"/>
  <c r="E65" i="8"/>
  <c r="E25" i="8"/>
  <c r="G70" i="8"/>
  <c r="G43" i="8"/>
  <c r="G35" i="8"/>
  <c r="G64" i="8"/>
  <c r="G61" i="8"/>
  <c r="I63" i="8"/>
  <c r="I66" i="8"/>
  <c r="I65" i="8"/>
  <c r="I64" i="8"/>
  <c r="I52" i="8"/>
  <c r="I11" i="8"/>
  <c r="I18" i="8"/>
  <c r="K69" i="8"/>
  <c r="K77" i="8"/>
  <c r="K80" i="8"/>
  <c r="K65" i="8"/>
  <c r="K21" i="8"/>
  <c r="K2" i="8"/>
  <c r="K24" i="8"/>
  <c r="K73" i="8"/>
  <c r="K72" i="8"/>
  <c r="K76" i="8"/>
  <c r="E51" i="8"/>
  <c r="E88" i="8"/>
  <c r="E17" i="8"/>
  <c r="E34" i="8"/>
  <c r="E72" i="8"/>
  <c r="E78" i="8"/>
  <c r="E9" i="8"/>
  <c r="E60" i="8"/>
  <c r="E46" i="8"/>
  <c r="E83" i="8"/>
  <c r="E36" i="8"/>
  <c r="G55" i="8"/>
  <c r="G65" i="8"/>
  <c r="G8" i="8"/>
  <c r="G29" i="8"/>
  <c r="G2" i="8"/>
  <c r="G50" i="8"/>
  <c r="G10" i="8"/>
  <c r="G34" i="8"/>
  <c r="G49" i="8"/>
  <c r="G40" i="8"/>
  <c r="G32" i="8"/>
  <c r="G16" i="8"/>
  <c r="G62" i="8"/>
  <c r="I55" i="8"/>
  <c r="I25" i="8"/>
  <c r="I53" i="8"/>
  <c r="I58" i="8"/>
  <c r="I10" i="8"/>
  <c r="I57" i="8"/>
  <c r="I21" i="8"/>
  <c r="I16" i="8"/>
  <c r="I19" i="8"/>
  <c r="I51" i="8"/>
  <c r="K61" i="8"/>
  <c r="K66" i="8"/>
  <c r="K75" i="8"/>
  <c r="K64" i="8"/>
  <c r="K17" i="8"/>
  <c r="K47" i="8"/>
  <c r="K52" i="8"/>
  <c r="K20" i="8"/>
  <c r="K16" i="8"/>
  <c r="K68" i="8"/>
  <c r="K8" i="8"/>
  <c r="G59" i="8"/>
  <c r="G58" i="8"/>
  <c r="G46" i="8"/>
  <c r="G9" i="8"/>
  <c r="G57" i="8"/>
  <c r="G41" i="8"/>
  <c r="G3" i="8"/>
  <c r="G6" i="8"/>
  <c r="G11" i="8"/>
  <c r="G36" i="8"/>
  <c r="G56" i="8"/>
  <c r="G31" i="8"/>
  <c r="G28" i="8"/>
  <c r="E49" i="8"/>
  <c r="E2" i="8"/>
  <c r="E64" i="8"/>
  <c r="E47" i="8"/>
  <c r="E55" i="8"/>
  <c r="E53" i="8"/>
  <c r="E7" i="8"/>
  <c r="E22" i="8"/>
  <c r="E14" i="8"/>
  <c r="E69" i="8"/>
  <c r="E54" i="8"/>
  <c r="E81" i="8"/>
  <c r="E27" i="8"/>
  <c r="E85" i="8"/>
  <c r="E59" i="8"/>
  <c r="E1" i="8"/>
  <c r="E77" i="8"/>
  <c r="E86" i="8"/>
  <c r="E37" i="8"/>
  <c r="E80" i="8"/>
  <c r="G45" i="8"/>
  <c r="G26" i="8"/>
  <c r="G24" i="8"/>
  <c r="G27" i="8"/>
  <c r="G18" i="8"/>
  <c r="G14" i="8"/>
  <c r="G1" i="8"/>
  <c r="G13" i="8"/>
  <c r="G7" i="8"/>
  <c r="G5" i="8"/>
  <c r="G39" i="8"/>
  <c r="G15" i="8"/>
  <c r="G42" i="8"/>
  <c r="G37" i="8"/>
  <c r="G33" i="8"/>
  <c r="G44" i="8"/>
  <c r="G21" i="8"/>
  <c r="G23" i="8"/>
  <c r="G25" i="8"/>
  <c r="I27" i="8"/>
  <c r="I1" i="8"/>
  <c r="I40" i="8"/>
  <c r="I44" i="8"/>
  <c r="I26" i="8"/>
  <c r="I30" i="8"/>
  <c r="I46" i="8"/>
  <c r="I47" i="8"/>
  <c r="K10" i="8"/>
  <c r="K13" i="8"/>
  <c r="K49" i="8"/>
  <c r="K12" i="8"/>
  <c r="K34" i="8"/>
  <c r="K19" i="8"/>
  <c r="K35" i="8"/>
  <c r="K3" i="8"/>
  <c r="K28" i="8"/>
  <c r="K32" i="8"/>
  <c r="K58" i="8"/>
  <c r="K5" i="8"/>
  <c r="K33" i="8"/>
  <c r="K50" i="8"/>
  <c r="K51" i="8"/>
  <c r="E23" i="8"/>
  <c r="E67" i="8"/>
  <c r="E16" i="8"/>
  <c r="E29" i="8"/>
  <c r="E8" i="8"/>
  <c r="E44" i="8"/>
  <c r="E79" i="8"/>
  <c r="E39" i="8"/>
  <c r="E19" i="8"/>
  <c r="E26" i="8"/>
  <c r="E15" i="8"/>
  <c r="E62" i="8"/>
  <c r="E52" i="8"/>
  <c r="E35" i="8"/>
  <c r="E40" i="8"/>
  <c r="E3" i="8"/>
  <c r="E4" i="8"/>
  <c r="E48" i="8"/>
  <c r="E5" i="8"/>
  <c r="E74" i="8"/>
  <c r="E50" i="8"/>
  <c r="E71" i="8"/>
  <c r="E12" i="8"/>
  <c r="E31" i="8"/>
  <c r="E61" i="8"/>
  <c r="E24" i="8"/>
  <c r="E57" i="8"/>
  <c r="E42" i="8"/>
  <c r="E56" i="8"/>
  <c r="E6" i="8"/>
  <c r="I32" i="8"/>
  <c r="I36" i="8"/>
  <c r="I39" i="8"/>
  <c r="K46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31" i="8"/>
  <c r="I28" i="8"/>
  <c r="I37" i="8"/>
  <c r="I41" i="8"/>
  <c r="I13" i="8"/>
  <c r="I20" i="8"/>
  <c r="I15" i="8"/>
  <c r="I42" i="8"/>
  <c r="K48" i="8"/>
  <c r="K7" i="8"/>
  <c r="K59" i="8"/>
  <c r="K40" i="8"/>
  <c r="K15" i="8"/>
  <c r="K18" i="8"/>
  <c r="K29" i="8"/>
  <c r="K36" i="8"/>
  <c r="K38" i="8"/>
  <c r="K22" i="8"/>
  <c r="K14" i="8"/>
  <c r="K23" i="8"/>
  <c r="K25" i="8"/>
  <c r="K4" i="8"/>
  <c r="K37" i="8"/>
  <c r="K42" i="8"/>
  <c r="K44" i="8"/>
  <c r="K1" i="8"/>
  <c r="E13" i="8"/>
  <c r="E41" i="8"/>
  <c r="E58" i="8"/>
  <c r="E76" i="8"/>
  <c r="E68" i="8"/>
  <c r="E38" i="8"/>
  <c r="E21" i="8"/>
  <c r="E20" i="8"/>
  <c r="E75" i="8"/>
  <c r="E32" i="8"/>
  <c r="E66" i="8"/>
  <c r="E45" i="8"/>
  <c r="E30" i="8"/>
  <c r="E18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<sst xmlns="http://schemas.openxmlformats.org/spreadsheetml/2006/main" count="7122" uniqueCount="1021">
  <si>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</si>
  <si>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</si>
  <si>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</si>
  <si>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</si>
  <si>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</si>
  <si>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</si>
  <si>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</si>
  <si>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</si>
  <si>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</si>
  <si>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</si>
  <si>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</si>
  <si>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</si>
  <si>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</si>
  <si>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</si>
  <si>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</si>
  <si>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</si>
  <si>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</si>
  <si>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</si>
  <si>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</si>
  <si>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</si>
  <si>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</si>
  <si>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</si>
  <si>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</si>
  <si>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</si>
  <si>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</si>
  <si>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</si>
  <si>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</si>
  <si>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</si>
  <si>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</si>
  <si>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</si>
  <si>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</si>
  <si>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</si>
  <si>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Henrik Sedin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</si>
  <si>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</si>
  <si>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</si>
  <si>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</si>
  <si>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</si>
  <si>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</si>
  <si>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</si>
  <si>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</si>
  <si>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</si>
  <si>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</si>
  <si>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</si>
  <si>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</si>
  <si>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Joe Thornton</t>
  </si>
  <si>
    <t>Patrice Bergeron</t>
  </si>
  <si>
    <t>Logan Couture</t>
  </si>
  <si>
    <t>Martin Hanzal</t>
  </si>
  <si>
    <t>Paul Stastny</t>
  </si>
  <si>
    <t>Marcus Johansson</t>
  </si>
  <si>
    <t>Derek Stepan</t>
  </si>
  <si>
    <t>Ryan Getzlaf</t>
  </si>
  <si>
    <t>David Backes</t>
  </si>
  <si>
    <t>David Krejci</t>
  </si>
  <si>
    <t>Eric Staal</t>
  </si>
  <si>
    <t>Sean Couturier</t>
  </si>
  <si>
    <t>Ryan Kesler</t>
  </si>
  <si>
    <t>Adam Henrique</t>
  </si>
  <si>
    <t>Bryan Little</t>
  </si>
  <si>
    <t>Mathieu Perreault</t>
  </si>
  <si>
    <t>Derick Brassard</t>
  </si>
  <si>
    <t>Justin Abdelkader</t>
  </si>
  <si>
    <t>Nazem Kadri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</si>
  <si>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</si>
  <si>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</si>
  <si>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</si>
  <si>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</si>
  <si>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</si>
  <si>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</si>
  <si>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</si>
  <si>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</si>
  <si>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</si>
  <si>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</si>
  <si>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</si>
  <si>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</si>
  <si>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</si>
  <si>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</si>
  <si>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</si>
  <si>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</si>
  <si>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</si>
  <si>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</si>
  <si>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</si>
  <si>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</si>
  <si>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</si>
  <si>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</si>
  <si>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</si>
  <si>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</si>
  <si>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</si>
  <si>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</si>
  <si>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</si>
  <si>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</si>
  <si>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</si>
  <si>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</si>
  <si>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</si>
  <si>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</si>
  <si>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</si>
  <si>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</si>
  <si>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</si>
  <si>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</si>
  <si>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</si>
  <si>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</si>
  <si>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</si>
  <si>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</si>
  <si>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</si>
  <si>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</si>
  <si>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</si>
  <si>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</si>
  <si>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</si>
  <si>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</si>
  <si>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</si>
  <si>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</si>
  <si>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</si>
  <si>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</si>
  <si>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</si>
  <si>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</si>
  <si>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</si>
  <si>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</si>
  <si>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</si>
  <si>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</si>
  <si>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</si>
  <si>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</si>
  <si>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</si>
  <si>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</si>
  <si>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</si>
  <si>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</si>
  <si>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</si>
  <si>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</si>
  <si>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</si>
  <si>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</si>
  <si>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</si>
  <si>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</si>
  <si>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</si>
  <si>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</si>
  <si>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</si>
  <si>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</si>
  <si>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</si>
  <si>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</si>
  <si>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</si>
  <si>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</si>
  <si>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</si>
  <si>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</si>
  <si>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</si>
  <si>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</si>
  <si>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</si>
  <si>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</si>
  <si>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</si>
  <si>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</si>
  <si>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</si>
  <si>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</si>
  <si>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</si>
  <si>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</si>
  <si>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</si>
  <si>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</si>
  <si>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</si>
  <si>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</si>
  <si>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</si>
  <si>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</si>
  <si>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</si>
  <si>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</si>
  <si>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</si>
  <si>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</si>
  <si>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</si>
  <si>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</si>
  <si>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</si>
  <si>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</si>
  <si>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</si>
  <si>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</si>
  <si>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</si>
  <si>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</si>
  <si>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</si>
  <si>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</si>
  <si>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</si>
  <si>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</si>
  <si>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</si>
  <si>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</si>
  <si>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</si>
  <si>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</si>
  <si>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</si>
  <si>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</si>
  <si>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</si>
  <si>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</si>
  <si>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</si>
  <si>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</si>
  <si>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</si>
  <si>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</si>
  <si>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</si>
  <si>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</si>
  <si>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</si>
  <si>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</si>
  <si>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</si>
  <si>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</si>
  <si>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</si>
  <si>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</si>
  <si>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</si>
  <si>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</si>
  <si>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</si>
  <si>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</si>
  <si>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</si>
  <si>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</si>
  <si>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</si>
  <si>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</si>
  <si>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</si>
  <si>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</si>
  <si>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</si>
  <si>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</si>
  <si>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</si>
  <si>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</si>
  <si>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</si>
  <si>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</si>
  <si>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</si>
  <si>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</si>
  <si>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</si>
  <si>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</si>
  <si>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</si>
  <si>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</si>
  <si>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</si>
  <si>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</si>
  <si>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</si>
  <si>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</si>
  <si>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</si>
  <si>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</si>
  <si>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</si>
  <si>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</si>
  <si>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</si>
  <si>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</si>
  <si>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</si>
  <si>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</si>
  <si>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</si>
  <si>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</si>
  <si>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</si>
  <si>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</si>
  <si>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</si>
  <si>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</si>
  <si>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</si>
  <si>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</si>
  <si>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</si>
  <si>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</si>
  <si>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</si>
  <si>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</si>
  <si>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</si>
  <si>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</si>
  <si>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</si>
  <si>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</si>
  <si>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</si>
  <si>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</si>
  <si>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</si>
  <si>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</si>
  <si>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</si>
  <si>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</si>
  <si>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</si>
  <si>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</si>
  <si>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</si>
  <si>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</si>
  <si>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</si>
  <si>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</si>
  <si>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</si>
  <si>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</si>
  <si>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</si>
  <si>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</si>
  <si>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</si>
  <si>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</si>
  <si>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</si>
  <si>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</si>
  <si>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</si>
  <si>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</si>
  <si>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</si>
  <si>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</si>
  <si>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</si>
  <si>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</si>
  <si>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</si>
  <si>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</si>
  <si>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</si>
  <si>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</si>
  <si>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</si>
  <si>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</si>
  <si>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</si>
  <si>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</si>
  <si>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</si>
  <si>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</si>
  <si>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</si>
  <si>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</si>
  <si>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</si>
  <si>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</si>
  <si>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</si>
  <si>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</si>
  <si>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</si>
  <si>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</si>
  <si>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</si>
  <si>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</si>
  <si>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</si>
  <si>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</si>
  <si>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</si>
  <si>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</si>
  <si>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</si>
  <si>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</si>
  <si>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</si>
  <si>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</si>
  <si>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</si>
  <si>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</si>
  <si>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</si>
  <si>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</si>
  <si>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</si>
  <si>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</si>
  <si>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</si>
  <si>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</si>
  <si>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</si>
  <si>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</si>
  <si>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</si>
  <si>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</si>
  <si>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</si>
  <si>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</si>
  <si>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</si>
  <si>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</si>
  <si>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</si>
  <si>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</si>
  <si>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</si>
  <si>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</si>
  <si>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</si>
  <si>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</si>
  <si>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</si>
  <si>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</si>
  <si>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</si>
  <si>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</si>
  <si>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</si>
  <si>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</si>
  <si>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</si>
  <si>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</si>
  <si>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</si>
  <si>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</si>
  <si>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</si>
  <si>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</si>
  <si>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</si>
  <si>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</si>
  <si>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</si>
  <si>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</si>
  <si>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</si>
  <si>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</si>
  <si>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</si>
  <si>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</si>
  <si>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</si>
  <si>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</si>
  <si>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</si>
  <si>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</si>
  <si>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</si>
  <si>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</si>
  <si>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</si>
  <si>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</si>
  <si>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</si>
  <si>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</si>
  <si>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</si>
  <si>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</si>
  <si>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</si>
  <si>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</si>
  <si>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</si>
  <si>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</si>
  <si>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</si>
  <si>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</si>
  <si>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</si>
  <si>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</si>
  <si>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</si>
  <si>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</si>
  <si>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</si>
  <si>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</si>
  <si>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</si>
  <si>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</si>
  <si>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</si>
  <si>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</si>
  <si>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</si>
  <si>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</si>
  <si>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</si>
  <si>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</si>
  <si>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</si>
  <si>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</si>
  <si>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</si>
  <si>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</si>
  <si>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</si>
  <si>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</si>
  <si>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</si>
  <si>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</si>
  <si>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</si>
  <si>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</si>
  <si>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</si>
  <si>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</si>
  <si>
    <t>Frank Vatrano</t>
  </si>
  <si>
    <t>Anton Rodin</t>
  </si>
  <si>
    <t>Tomas Jurco</t>
  </si>
  <si>
    <t>Anthony Mantha</t>
  </si>
  <si>
    <t>Jack Eichel</t>
  </si>
  <si>
    <t>Lawson Crouse</t>
  </si>
  <si>
    <t>Steven Santini</t>
  </si>
  <si>
    <t>Nick Bjugstad</t>
  </si>
  <si>
    <t>Jean-Francois Berube</t>
  </si>
  <si>
    <t>Antoine Bibeau</t>
  </si>
  <si>
    <t>Jared Coreau</t>
  </si>
  <si>
    <t>Kristers Gudlevskis</t>
  </si>
  <si>
    <t>AGL</t>
  </si>
  <si>
    <t>NON</t>
  </si>
  <si>
    <t>Travis Konecny</t>
  </si>
  <si>
    <t>Ivan Barbashev</t>
  </si>
  <si>
    <t>Nick Cousins</t>
  </si>
  <si>
    <t>Mathew Barzal</t>
  </si>
  <si>
    <t>Pavel Zacha</t>
  </si>
  <si>
    <t>Jason Dickinson</t>
  </si>
  <si>
    <t>William Nylander</t>
  </si>
  <si>
    <t>Joel Eriksson Ek</t>
  </si>
  <si>
    <t>Jared McCann</t>
  </si>
  <si>
    <t>Brady Skjei</t>
  </si>
  <si>
    <t>Xavier Ouellet</t>
  </si>
  <si>
    <t>Josh Morrissey</t>
  </si>
  <si>
    <t>Anthony DeAngelo</t>
  </si>
  <si>
    <t>Nikita Zadorov</t>
  </si>
  <si>
    <t>Ryan Pulock</t>
  </si>
  <si>
    <t>Connor Murphy</t>
  </si>
  <si>
    <t>Ryan Sproul</t>
  </si>
  <si>
    <t>Slater Koekkoek</t>
  </si>
  <si>
    <t>Laurent Brossoit</t>
  </si>
  <si>
    <t>Matt Murray</t>
  </si>
  <si>
    <t>Anton Forsberg</t>
  </si>
  <si>
    <t>Ondrej Pavelec</t>
  </si>
  <si>
    <t>Magnus Hellberg</t>
  </si>
  <si>
    <t>Joonas Korpisalo</t>
  </si>
  <si>
    <t>Adrian Kempe</t>
  </si>
  <si>
    <t>Vladislav Kamenev</t>
  </si>
  <si>
    <t>Ryan Hartman</t>
  </si>
  <si>
    <t>Sonny Milano</t>
  </si>
  <si>
    <t>Adam Erne</t>
  </si>
  <si>
    <t>Tyler Bertuzzi</t>
  </si>
  <si>
    <t>Jakub Vrana</t>
  </si>
  <si>
    <t>Brendan Perlini</t>
  </si>
  <si>
    <t>Nikolay Goldobin</t>
  </si>
  <si>
    <t>Kevin Fiala</t>
  </si>
  <si>
    <t>Anthony Beauvillier</t>
  </si>
  <si>
    <t>Jonathan Huberdeau</t>
  </si>
  <si>
    <t>Alex Tuch</t>
  </si>
  <si>
    <t>Brett Ritchie</t>
  </si>
  <si>
    <t>Timo Meier</t>
  </si>
  <si>
    <t>Nikita Scherbak</t>
  </si>
  <si>
    <t>Michael McCarron</t>
  </si>
  <si>
    <t>Alexander Nylander</t>
  </si>
  <si>
    <t>Clayton Keller</t>
  </si>
  <si>
    <t>Jordan Schmaltz</t>
  </si>
  <si>
    <t>Nick Paul</t>
  </si>
  <si>
    <t>Brock Boeser</t>
  </si>
  <si>
    <t>Samuel Morin</t>
  </si>
  <si>
    <t>Nicolas Kerdiles</t>
  </si>
  <si>
    <t>J.T. Compher</t>
  </si>
  <si>
    <t>Denis Gurianov</t>
  </si>
  <si>
    <t>Jack Roslovic</t>
  </si>
  <si>
    <t>Joshua Ho-Sang</t>
  </si>
  <si>
    <t>Kasperi Kapanen</t>
  </si>
  <si>
    <t>Evgeny Svechnikov</t>
  </si>
  <si>
    <t>Tyson Jost</t>
  </si>
  <si>
    <t>Oskar Sundqvist</t>
  </si>
  <si>
    <t>Colin White</t>
  </si>
  <si>
    <t>Linus Ullmark</t>
  </si>
  <si>
    <t>Alex Stalock</t>
  </si>
  <si>
    <t>Jon Gillies</t>
  </si>
  <si>
    <t>Roman Polak***</t>
  </si>
  <si>
    <t>Peter Holland***</t>
  </si>
  <si>
    <t>Curtis McKenzie***</t>
  </si>
  <si>
    <t>Brian Dumoulin***</t>
  </si>
  <si>
    <t>Erik Condra***</t>
  </si>
  <si>
    <t>Alex Biega***</t>
  </si>
  <si>
    <t>Steven Kampfer***</t>
  </si>
  <si>
    <t>David Desharnais***</t>
  </si>
  <si>
    <t>Adam McQuaid***</t>
  </si>
  <si>
    <t>Ryan Dzingel***</t>
  </si>
  <si>
    <t>Robert Hagg***</t>
  </si>
  <si>
    <t>Andreas Martinsen***</t>
  </si>
  <si>
    <t>Anton Lander***</t>
  </si>
  <si>
    <t>Christopher Tanev***</t>
  </si>
  <si>
    <t>Andrew Cogliano***</t>
  </si>
  <si>
    <t>Justin Schultz***</t>
  </si>
  <si>
    <t>Scottie Upshall***</t>
  </si>
  <si>
    <t>Anthony Bitetto***</t>
  </si>
  <si>
    <t>Mike Liambas***</t>
  </si>
  <si>
    <t>Eric Fehr***</t>
  </si>
  <si>
    <t>Nate Thompson***</t>
  </si>
  <si>
    <t>Taylor Chorney***</t>
  </si>
  <si>
    <t>Jacob De La Rose***</t>
  </si>
  <si>
    <t>Micheal Haley***</t>
  </si>
  <si>
    <t>Buddy Robinson***</t>
  </si>
  <si>
    <t>Colton Sissons***</t>
  </si>
  <si>
    <t>Andreas Englund***</t>
  </si>
  <si>
    <t>Oscar Lindberg***</t>
  </si>
  <si>
    <t>Jonathan Marchessault***</t>
  </si>
  <si>
    <t>Markus Hannikainen***</t>
  </si>
  <si>
    <t>Duncan Siemens***</t>
  </si>
  <si>
    <t>Tom Gilbert***</t>
  </si>
  <si>
    <t>Derek MacKenzie***</t>
  </si>
  <si>
    <t>MacKenzie Weegar***</t>
  </si>
  <si>
    <t>Eric Gelinas***</t>
  </si>
  <si>
    <t>Korbinian Holzer***</t>
  </si>
  <si>
    <t>Kris Russell***</t>
  </si>
  <si>
    <t>Justin Williams***</t>
  </si>
  <si>
    <t>John Quenneville***</t>
  </si>
  <si>
    <t>Deryk Engelland***</t>
  </si>
  <si>
    <t>Jordan Martinook***</t>
  </si>
  <si>
    <t>Jared Boll***</t>
  </si>
  <si>
    <t>Patrik Nemeth***</t>
  </si>
  <si>
    <t>Justin Dowling***</t>
  </si>
  <si>
    <t>Micheal Ferland***</t>
  </si>
  <si>
    <t>Gustav Olofsson***</t>
  </si>
  <si>
    <t>Gabriel Carlsson***</t>
  </si>
  <si>
    <t>Blake Speers***</t>
  </si>
  <si>
    <t>Christoph Bertschy***</t>
  </si>
  <si>
    <t>Taylor Leier***</t>
  </si>
  <si>
    <t>Connor Brown***</t>
  </si>
  <si>
    <t>Alec Martinez***</t>
  </si>
  <si>
    <t>Emerson Etem***</t>
  </si>
  <si>
    <t>Dmitry Orlov***</t>
  </si>
  <si>
    <t>Matt Greene***</t>
  </si>
  <si>
    <t>Griffen Molino***</t>
  </si>
  <si>
    <t>Dennis Rasmussen***</t>
  </si>
  <si>
    <t>Colton Sceviour***</t>
  </si>
  <si>
    <t>Brad Richardson***</t>
  </si>
  <si>
    <t>Trevor Smith***</t>
  </si>
  <si>
    <t>Kevan Miller***</t>
  </si>
  <si>
    <t>Ales Hemsky***</t>
  </si>
  <si>
    <t>Bobby Farnham***</t>
  </si>
  <si>
    <t>Steve Ott***</t>
  </si>
  <si>
    <t>Tom Sestito***</t>
  </si>
  <si>
    <t>Karl Stollery***</t>
  </si>
  <si>
    <t>Mirco Mueller***</t>
  </si>
  <si>
    <t>Zack Kassian***</t>
  </si>
  <si>
    <t>Pierre-Edouard Bellemare***</t>
  </si>
  <si>
    <t>Joel Edmundson***</t>
  </si>
  <si>
    <t>Nick Lappin***</t>
  </si>
  <si>
    <t>Boyd Gordon***</t>
  </si>
  <si>
    <t>Tim Heed***</t>
  </si>
  <si>
    <t>Dale Weise***</t>
  </si>
  <si>
    <t>Mark Fayne***</t>
  </si>
  <si>
    <t>Gustav Forsling***</t>
  </si>
  <si>
    <t>Drew Miller***</t>
  </si>
  <si>
    <t>Derek Dorsett***</t>
  </si>
  <si>
    <t>Samuel Henley***</t>
  </si>
  <si>
    <t>Alexander Burmistrov***</t>
  </si>
  <si>
    <t>Luke Gazdic***</t>
  </si>
  <si>
    <t>Nicolas Deslauriers***</t>
  </si>
  <si>
    <t>Matt Stajan***</t>
  </si>
  <si>
    <t>Marian Gaborik***</t>
  </si>
  <si>
    <t>Gemel Smith***</t>
  </si>
  <si>
    <t>Andrew MacDonald***</t>
  </si>
  <si>
    <t>Jay McClement***</t>
  </si>
  <si>
    <t>Nikolay Kulemin***</t>
  </si>
  <si>
    <t>Adam Lowry***</t>
  </si>
  <si>
    <t>Nicholas Baptiste***</t>
  </si>
  <si>
    <t>Matt Cullen***</t>
  </si>
  <si>
    <t>Pontus Aberg***</t>
  </si>
  <si>
    <t>Ben Smith***</t>
  </si>
  <si>
    <t>Dylan DeMelo***</t>
  </si>
  <si>
    <t>Viktor Stalberg***</t>
  </si>
  <si>
    <t>Andy Greene***</t>
  </si>
  <si>
    <t>Iiro Pakarinen***</t>
  </si>
  <si>
    <t>Jordie Benn***</t>
  </si>
  <si>
    <t>Miikka Salomaki***</t>
  </si>
  <si>
    <t>Marcus Sorensen***</t>
  </si>
  <si>
    <t>Stephen Johns***</t>
  </si>
  <si>
    <t>Brian Flynn***</t>
  </si>
  <si>
    <t>Martin Marincin***</t>
  </si>
  <si>
    <t>Torrey Mitchell***</t>
  </si>
  <si>
    <t>Paul Postma***</t>
  </si>
  <si>
    <t>Tanner Glass***</t>
  </si>
  <si>
    <t>J.T. Brown***</t>
  </si>
  <si>
    <t>Kyle Quincey***</t>
  </si>
  <si>
    <t>Dan Girardi***</t>
  </si>
  <si>
    <t>Patrick Brown***</t>
  </si>
  <si>
    <t>Cody McLeod***</t>
  </si>
  <si>
    <t>Andy Andreoff***</t>
  </si>
  <si>
    <t>Mark Jankowski***</t>
  </si>
  <si>
    <t>Zach Redmond***</t>
  </si>
  <si>
    <t>Vernon Fiddler***</t>
  </si>
  <si>
    <t>Rene Bourque***</t>
  </si>
  <si>
    <t>Dominik Simon***</t>
  </si>
  <si>
    <t>Justin Braun***</t>
  </si>
  <si>
    <t>Joseph Cramarossa***</t>
  </si>
  <si>
    <t>Trevor van Riemsdyk***</t>
  </si>
  <si>
    <t>Patrick Cannone***</t>
  </si>
  <si>
    <t>Andrew Poturalski***</t>
  </si>
  <si>
    <t>Rob O'Gara***</t>
  </si>
  <si>
    <t>Carter Rowney***</t>
  </si>
  <si>
    <t>Francois Beauchemin***</t>
  </si>
  <si>
    <t>Seth Griffith***</t>
  </si>
  <si>
    <t>Logan Shaw***</t>
  </si>
  <si>
    <t>Mark Barberio***</t>
  </si>
  <si>
    <t>Matt Hunwick***</t>
  </si>
  <si>
    <t>Adam Pelech***</t>
  </si>
  <si>
    <t>Cody Bass***</t>
  </si>
  <si>
    <t>Devin Shore***</t>
  </si>
  <si>
    <t>Marc Staal***</t>
  </si>
  <si>
    <t>Scott Laughton***</t>
  </si>
  <si>
    <t>Markus Granlund***</t>
  </si>
  <si>
    <t>Chris Terry***</t>
  </si>
  <si>
    <t>Chris Thorburn***</t>
  </si>
  <si>
    <t>Mark Streit***</t>
  </si>
  <si>
    <t>Byron Froese***</t>
  </si>
  <si>
    <t>Derek Ryan***</t>
  </si>
  <si>
    <t>Ben Harpur***</t>
  </si>
  <si>
    <t>Lucas Wallmark***</t>
  </si>
  <si>
    <t>Connor Jones***</t>
  </si>
  <si>
    <t>Frans Nielsen***</t>
  </si>
  <si>
    <t>Chris Butler***</t>
  </si>
  <si>
    <t>Blake Coleman***</t>
  </si>
  <si>
    <t>Jordan Nolan***</t>
  </si>
  <si>
    <t>Braydon Coburn***</t>
  </si>
  <si>
    <t>Zack Mitchell***</t>
  </si>
  <si>
    <t>Erik Haula***</t>
  </si>
  <si>
    <t>Brandon Montour***</t>
  </si>
  <si>
    <t>Jake Dotchin***</t>
  </si>
  <si>
    <t>Tim Schaller***</t>
  </si>
  <si>
    <t>Tomas Nosek***</t>
  </si>
  <si>
    <t>Tyler Ennis***</t>
  </si>
  <si>
    <t>A.J. Greer***</t>
  </si>
  <si>
    <t>Adam Pardy***</t>
  </si>
  <si>
    <t>Johan Larsson***</t>
  </si>
  <si>
    <t>Jakub Nakladal***</t>
  </si>
  <si>
    <t>Patrik Berglund***</t>
  </si>
  <si>
    <t>Marc Methot***</t>
  </si>
  <si>
    <t>Milan Michalek***</t>
  </si>
  <si>
    <t>Christian Folin***</t>
  </si>
  <si>
    <t>Ben Lovejoy***</t>
  </si>
  <si>
    <t>Erik Burgdoerfer***</t>
  </si>
  <si>
    <t>Richard Panik***</t>
  </si>
  <si>
    <t>Alexei Emelin***</t>
  </si>
  <si>
    <t>Jamie McBain***</t>
  </si>
  <si>
    <t>Jacob Larsson***</t>
  </si>
  <si>
    <t>Thomas Hickey***</t>
  </si>
  <si>
    <t>Jared Spurgeon***</t>
  </si>
  <si>
    <t>Shane Doan***</t>
  </si>
  <si>
    <t>Anton Lindholm***</t>
  </si>
  <si>
    <t>Tom Kuhnhackl***</t>
  </si>
  <si>
    <t>Brett Pesce***</t>
  </si>
  <si>
    <t>Tanner Richard***</t>
  </si>
  <si>
    <t>Michal Kempny***</t>
  </si>
  <si>
    <t>Yanni Gourde***</t>
  </si>
  <si>
    <t>Seth Helgeson***</t>
  </si>
  <si>
    <t>John Moore***</t>
  </si>
  <si>
    <t>Brendan Guhle***</t>
  </si>
  <si>
    <t>Daniel Carr***</t>
  </si>
  <si>
    <t>Corey Tropp***</t>
  </si>
  <si>
    <t>Jaycob Megna***</t>
  </si>
  <si>
    <t>Sean Kuraly***</t>
  </si>
  <si>
    <t>Matt Carle***</t>
  </si>
  <si>
    <t>Robert Bortuzzo***</t>
  </si>
  <si>
    <t>Nick Jensen***</t>
  </si>
  <si>
    <t>Peter Cehlarik***</t>
  </si>
  <si>
    <t>Austin Czarnik***</t>
  </si>
  <si>
    <t>Miles Wood***</t>
  </si>
  <si>
    <t>Frederik Gauthier***</t>
  </si>
  <si>
    <t>Jack Skille***</t>
  </si>
  <si>
    <t>Paul Martin***</t>
  </si>
  <si>
    <t>Mike Ribeiro***</t>
  </si>
  <si>
    <t>Jay Bouwmeester***</t>
  </si>
  <si>
    <t>Michael Del Zotto***</t>
  </si>
  <si>
    <t>Nicklas Grossmann***</t>
  </si>
  <si>
    <t>Rasmus Andersson***</t>
  </si>
  <si>
    <t>Brian Boyle***</t>
  </si>
  <si>
    <t>Blake Comeau***</t>
  </si>
  <si>
    <t>Nikita Tryamkin***</t>
  </si>
  <si>
    <t>Carl Gunnarsson***</t>
  </si>
  <si>
    <t>Matt Hendricks***</t>
  </si>
  <si>
    <t>Justin Falk***</t>
  </si>
  <si>
    <t>Matt Tennyson***</t>
  </si>
  <si>
    <t>Simon Despres***</t>
  </si>
  <si>
    <t>Harry Zolnierczyk***</t>
  </si>
  <si>
    <t>Jyrki Jokipakka***</t>
  </si>
  <si>
    <t>Jon Merrill***</t>
  </si>
  <si>
    <t>Casey Bailey***</t>
  </si>
  <si>
    <t>Fedor Tyutin***</t>
  </si>
  <si>
    <t>Shawn Thornton***</t>
  </si>
  <si>
    <t>Joe Morrow***</t>
  </si>
  <si>
    <t>Nick Sorensen***</t>
  </si>
  <si>
    <t>Teddy Purcell***</t>
  </si>
  <si>
    <t>Chris Kelly***</t>
  </si>
  <si>
    <t>Matt Benning***</t>
  </si>
  <si>
    <t>Jordan Oesterle***</t>
  </si>
  <si>
    <t>David Warsofsky***</t>
  </si>
  <si>
    <t>Julian Melchiori***</t>
  </si>
  <si>
    <t>Josh Anderson***</t>
  </si>
  <si>
    <t>Nick Holden***</t>
  </si>
  <si>
    <t>Lukas Sedlak***</t>
  </si>
  <si>
    <t>Justin Bailey***</t>
  </si>
  <si>
    <t>Kevin Porter***</t>
  </si>
  <si>
    <t>Tom Wilson***</t>
  </si>
  <si>
    <t>Dan Renouf***</t>
  </si>
  <si>
    <t>Joel Vermin***</t>
  </si>
  <si>
    <t>Michael Frolik***</t>
  </si>
  <si>
    <t>Josh Gorges***</t>
  </si>
  <si>
    <t>Jujhar Khaira***</t>
  </si>
  <si>
    <t>Mark Stuart***</t>
  </si>
  <si>
    <t>Zach Hyman***</t>
  </si>
  <si>
    <t>Travis Zajac***</t>
  </si>
  <si>
    <t>Jonas Brodin***</t>
  </si>
  <si>
    <t>Nelson Nogier***</t>
  </si>
  <si>
    <t>Evan Rodrigues***</t>
  </si>
  <si>
    <t>Dennis Wideman***</t>
  </si>
  <si>
    <t>Jeff Petry***</t>
  </si>
  <si>
    <t>Cedric Paquette***</t>
  </si>
  <si>
    <t>Mitch Callahan***</t>
  </si>
  <si>
    <t>Brendan Gaunce***</t>
  </si>
  <si>
    <t>Nic Dowd***</t>
  </si>
  <si>
    <t>Cameron Gaunce***</t>
  </si>
  <si>
    <t>Andrej Sekera***</t>
  </si>
  <si>
    <t>Joel Armia***</t>
  </si>
  <si>
    <t>Alexandre Carrier***</t>
  </si>
  <si>
    <t>Cody Eakin***</t>
  </si>
  <si>
    <t>Rocco Grimaldi***</t>
  </si>
  <si>
    <t>Cal O'Reilly***</t>
  </si>
  <si>
    <t>Vladimir Sobotka***</t>
  </si>
  <si>
    <t>Ben Chiarot***</t>
  </si>
  <si>
    <t>Mike Reilly***</t>
  </si>
  <si>
    <t>Erik Gudbranson***</t>
  </si>
  <si>
    <t>Brandon Sutter***</t>
  </si>
  <si>
    <t>Gabriel Bourque***</t>
  </si>
  <si>
    <t>Alexandre Burrows***</t>
  </si>
  <si>
    <t>Andrew Shaw***</t>
  </si>
  <si>
    <t>Cal Clutterbuck***</t>
  </si>
  <si>
    <t>Philip Larsen***</t>
  </si>
  <si>
    <t>Chris Kunitz***</t>
  </si>
  <si>
    <t>Garrett Mitchell***</t>
  </si>
  <si>
    <t>Michael Zalewski***</t>
  </si>
  <si>
    <t>Scott Wilson***</t>
  </si>
  <si>
    <t>Ron Hainsey***</t>
  </si>
  <si>
    <t>Sergey Kalinin***</t>
  </si>
  <si>
    <t>Kevin Bieksa***</t>
  </si>
  <si>
    <t>Mike Blunden***</t>
  </si>
  <si>
    <t>Zac Dalpe***</t>
  </si>
  <si>
    <t>Adam Cracknell***</t>
  </si>
  <si>
    <t>Matt Martin***</t>
  </si>
  <si>
    <t>Casey Cizikas***</t>
  </si>
  <si>
    <t>Nick Bonino***</t>
  </si>
  <si>
    <t>Kalle Kossila***</t>
  </si>
  <si>
    <t>Yannick Weber***</t>
  </si>
  <si>
    <t>Evan McEneny***</t>
  </si>
  <si>
    <t>Matt Bartkowski***</t>
  </si>
  <si>
    <t>Chad Ruhwedel***</t>
  </si>
  <si>
    <t>Vinnie Hinostroza***</t>
  </si>
  <si>
    <t>Matthew Peca***</t>
  </si>
  <si>
    <t>Laurent Dauphin***</t>
  </si>
  <si>
    <t>Frederick Gaudreau***</t>
  </si>
  <si>
    <t>Frank Corrado***</t>
  </si>
  <si>
    <t>Karl Alzner***</t>
  </si>
  <si>
    <t>Alex Petrovic***</t>
  </si>
  <si>
    <t>Brett Kulak***</t>
  </si>
  <si>
    <t>Ben Street***</t>
  </si>
  <si>
    <t>Dylan McIlrath***</t>
  </si>
  <si>
    <t>Lauri Korpikoski***</t>
  </si>
  <si>
    <t>Troy Stecher***</t>
  </si>
  <si>
    <t>Bryan Rust***</t>
  </si>
  <si>
    <t>Kevin Rooney***</t>
  </si>
  <si>
    <t>Benoit Pouliot***</t>
  </si>
  <si>
    <t>Greg McKegg***</t>
  </si>
  <si>
    <t>Petteri Lindbohm***</t>
  </si>
  <si>
    <t>Jamie McGinn***</t>
  </si>
  <si>
    <t>Toby Enstrom***</t>
  </si>
  <si>
    <t>Brian Campbell***</t>
  </si>
  <si>
    <t>Jonny Brodzinski***</t>
  </si>
  <si>
    <t>Stefan Noesen***</t>
  </si>
  <si>
    <t>Joe Colborne***</t>
  </si>
  <si>
    <t>Luca Sbisa***</t>
  </si>
  <si>
    <t>Paul Carey***</t>
  </si>
  <si>
    <t>Tyler Gaudet***</t>
  </si>
  <si>
    <t>Dustin Brown***</t>
  </si>
  <si>
    <t>Matt Read***</t>
  </si>
  <si>
    <t>Paul Byron***</t>
  </si>
  <si>
    <t>Tyler Bozak***</t>
  </si>
  <si>
    <t>Dominic Moore***</t>
  </si>
  <si>
    <t>Jordin Tootoo***</t>
  </si>
  <si>
    <t>Brandon Manning***</t>
  </si>
  <si>
    <t>Kyle Clifford***</t>
  </si>
  <si>
    <t>Antoine Vermette***</t>
  </si>
  <si>
    <t>Devin Setoguchi***</t>
  </si>
  <si>
    <t>Alex Chiasson***</t>
  </si>
  <si>
    <t>Brett Lernout***</t>
  </si>
  <si>
    <t>Mark Borowiecki***</t>
  </si>
  <si>
    <t>Chris VandeVelde***</t>
  </si>
  <si>
    <t>Dan Hamhuis***</t>
  </si>
  <si>
    <t>William Karlsson***</t>
  </si>
  <si>
    <t>Jamie Oleksiak***</t>
  </si>
  <si>
    <t>Jannik Hansen***</t>
  </si>
  <si>
    <t>Radek Faksa***</t>
  </si>
  <si>
    <t>Matt Beleskey***</t>
  </si>
  <si>
    <t>Brock McGinn***</t>
  </si>
  <si>
    <t>Shawn Matthias***</t>
  </si>
  <si>
    <t>Michael Chaput***</t>
  </si>
  <si>
    <t>Jayson Megna***</t>
  </si>
  <si>
    <t>Nikita Soshnikov***</t>
  </si>
  <si>
    <t>Brad Hunt***</t>
  </si>
  <si>
    <t>Mike Vecchione***</t>
  </si>
  <si>
    <t>Kevin Labanc***</t>
  </si>
  <si>
    <t>Kevin Gravel***</t>
  </si>
  <si>
    <t>Christian Fischer***</t>
  </si>
  <si>
    <t>Brooks Orpik***</t>
  </si>
  <si>
    <t>Daniel Winnik***</t>
  </si>
  <si>
    <t>Tom Pyatt***</t>
  </si>
  <si>
    <t>Mark Letestu***</t>
  </si>
  <si>
    <t>John Mitchell***</t>
  </si>
  <si>
    <t>Clarke MacArthur***</t>
  </si>
  <si>
    <t>Josh Bailey***</t>
  </si>
  <si>
    <t>Sean Malone***</t>
  </si>
  <si>
    <t>Johnny Boychuk***</t>
  </si>
  <si>
    <t>Mason Raymond***</t>
  </si>
  <si>
    <t>Beau Bennett***</t>
  </si>
  <si>
    <t>Niklas Hjalmarsson***</t>
  </si>
  <si>
    <t>Brenden Dillon***</t>
  </si>
  <si>
    <t>Mike Fisher***</t>
  </si>
  <si>
    <t>Cody Goloubef***</t>
  </si>
  <si>
    <t>Gabriel Dumont***</t>
  </si>
  <si>
    <t>Colin McDonald***</t>
  </si>
  <si>
    <t>Michael Kapla***</t>
  </si>
  <si>
    <t>Trevor Lewis***</t>
  </si>
  <si>
    <t>Luke Witkowski***</t>
  </si>
  <si>
    <t>Ryan Carpenter***</t>
  </si>
  <si>
    <t>Greg Pateryn***</t>
  </si>
  <si>
    <t>Joel Hanley***</t>
  </si>
  <si>
    <t>Liam O'Brien***</t>
  </si>
  <si>
    <t>Martin Frk***</t>
  </si>
  <si>
    <t>Roman Lyubimov***</t>
  </si>
  <si>
    <t>Artem Anisimov***</t>
  </si>
  <si>
    <t>Brian Gionta***</t>
  </si>
  <si>
    <t>Brady Austin***</t>
  </si>
  <si>
    <t>Johnny Oduya***</t>
  </si>
  <si>
    <t>Calle Jarnkrok***</t>
  </si>
  <si>
    <t>Spencer Abbott***</t>
  </si>
  <si>
    <t>Daniel O'Regan***</t>
  </si>
  <si>
    <t>Nick Shore***</t>
  </si>
  <si>
    <t>Joseph Blandisi***</t>
  </si>
  <si>
    <t>Phil Varone***</t>
  </si>
  <si>
    <t>Clayton Stoner***</t>
  </si>
  <si>
    <t>Kurtis Gabriel***</t>
  </si>
  <si>
    <t>Jason Demers***</t>
  </si>
  <si>
    <t>Jordan Weal***</t>
  </si>
  <si>
    <t>Riley Barber***</t>
  </si>
  <si>
    <t>Lars Eller***</t>
  </si>
  <si>
    <t>Jonathan Ericsson***</t>
  </si>
  <si>
    <t>Devante Smith-Pelly***</t>
  </si>
  <si>
    <t>Anton Blidh***</t>
  </si>
  <si>
    <t>Drew Stafford***</t>
  </si>
  <si>
    <t>Shane Harper***</t>
  </si>
  <si>
    <t>Lance Bouma***</t>
  </si>
  <si>
    <t>Alexandre Grenier***</t>
  </si>
  <si>
    <t>Andrew Desjardins***</t>
  </si>
  <si>
    <t>Andrej Nestrasil***</t>
  </si>
  <si>
    <t>Denis Malgin***</t>
  </si>
  <si>
    <t>Robbie Russo***</t>
  </si>
  <si>
    <t>Jakub Kindl***</t>
  </si>
  <si>
    <t>Lee Stempniak***</t>
  </si>
  <si>
    <t>Connor Carrick***</t>
  </si>
  <si>
    <t>Tanner Kero***</t>
  </si>
  <si>
    <t>Anton Stralman***</t>
  </si>
  <si>
    <t>TJ Tynan***</t>
  </si>
  <si>
    <t>Dillon Simpson***</t>
  </si>
  <si>
    <t>Kenny Agostino***</t>
  </si>
  <si>
    <t>Austin Watson***</t>
  </si>
  <si>
    <t>Noel Acciari***</t>
  </si>
  <si>
    <t>Phillip Di Giuseppe***</t>
  </si>
  <si>
    <t>Alexey Marchenko***</t>
  </si>
  <si>
    <t>William Carrier***</t>
  </si>
  <si>
    <t>Alan Quine***</t>
  </si>
  <si>
    <t>Luke Schenn***</t>
  </si>
  <si>
    <t>Garnet Hathaway***</t>
  </si>
  <si>
    <t>Klas Dahlbeck***</t>
  </si>
  <si>
    <t>John-Michael Liles***</t>
  </si>
  <si>
    <t>Charles Hudon***</t>
  </si>
  <si>
    <t>Borna Rendulic***</t>
  </si>
  <si>
    <t>Zack Smith***</t>
  </si>
  <si>
    <t>David Schlemko***</t>
  </si>
  <si>
    <t>Tyler Wotherspoon***</t>
  </si>
  <si>
    <t>Wade Megan***</t>
  </si>
  <si>
    <t>Taylor Beck***</t>
  </si>
  <si>
    <t>Tomas Plekanec***</t>
  </si>
  <si>
    <t>Nate Prosser***</t>
  </si>
  <si>
    <t>Taylor Fedun***</t>
  </si>
  <si>
    <t>Eric Gryba***</t>
  </si>
  <si>
    <t>Derek Grant***</t>
  </si>
  <si>
    <t>Stephen Gionta***</t>
  </si>
  <si>
    <t>Valentin Zykov***</t>
  </si>
  <si>
    <t>Matt Calvert***</t>
  </si>
  <si>
    <t>Chris Neil***</t>
  </si>
  <si>
    <t>Josh Leivo***</t>
  </si>
  <si>
    <t>Chris Wideman***</t>
  </si>
  <si>
    <t>Matt Grzelcyk***</t>
  </si>
  <si>
    <t>Melker Karlsson***</t>
  </si>
  <si>
    <t>Aaron Ness***</t>
  </si>
  <si>
    <t>Darren Helm***</t>
  </si>
  <si>
    <t>Luke Glendening***</t>
  </si>
  <si>
    <t>Artturi Lehkonen***</t>
  </si>
  <si>
    <t>Ondrej Kase***</t>
  </si>
  <si>
    <t>Shane Prince***</t>
  </si>
  <si>
    <t>Bracken Kearns***</t>
  </si>
  <si>
    <t>Nate Schmidt***</t>
  </si>
  <si>
    <t>Chris Wagner***</t>
  </si>
  <si>
    <t>Ryan Garbutt***</t>
  </si>
  <si>
    <t>Dwight King***</t>
  </si>
  <si>
    <t>Joseph LaBate***</t>
  </si>
  <si>
    <t>Michael Grabner***</t>
  </si>
  <si>
    <t>Nicklas Jensen***</t>
  </si>
  <si>
    <t>Brandon Tanev***</t>
  </si>
  <si>
    <t>Brian Strait***</t>
  </si>
  <si>
    <t>Radim Vrbata***</t>
  </si>
  <si>
    <t>Ian Cole***</t>
  </si>
  <si>
    <t>Valtteri Filppula***</t>
  </si>
  <si>
    <t>Ian McCoshen***</t>
  </si>
  <si>
    <t>Tyler Graovac***</t>
  </si>
  <si>
    <t>Marian Hossa***</t>
  </si>
  <si>
    <t>Petter Granberg***</t>
  </si>
  <si>
    <t>Ryan Murphy***</t>
  </si>
  <si>
    <t>Patrick Wiercioch***</t>
  </si>
  <si>
    <t>Steve Oleksy***</t>
  </si>
  <si>
    <t>Paul Thompson***</t>
  </si>
  <si>
    <t>Kyle Rau***</t>
  </si>
  <si>
    <t>Phillip Danault***</t>
  </si>
  <si>
    <t>Jay Beagle***</t>
  </si>
  <si>
    <t>Dalton Prout***</t>
  </si>
  <si>
    <t>Jean-Sebastien Dea***</t>
  </si>
  <si>
    <t>Kevin Klein***</t>
  </si>
  <si>
    <t>Marcus Kruger***</t>
  </si>
  <si>
    <t>John Hayden***</t>
  </si>
  <si>
    <t>Jakob Forsbacka Karlsson***</t>
  </si>
  <si>
    <t>Drew Shore***</t>
  </si>
  <si>
    <t>Ryan Reaves***</t>
  </si>
  <si>
    <t>Brian Lashoff***</t>
  </si>
  <si>
    <t>Josh Jooris***</t>
  </si>
  <si>
    <t>Colin Wilson***</t>
  </si>
  <si>
    <t>Derek Forbort***</t>
  </si>
  <si>
    <t>Mark Pysyk***</t>
  </si>
  <si>
    <t>Danton Heinen***</t>
  </si>
  <si>
    <t>Remi Elie***</t>
  </si>
  <si>
    <t>Marcus Foligno***</t>
  </si>
  <si>
    <t>Kyle Brodziak***</t>
  </si>
  <si>
    <t>Zbynek Michalek***</t>
  </si>
  <si>
    <t>Jean-Gabriel Pageau***</t>
  </si>
  <si>
    <t>Jordan Staal***</t>
  </si>
  <si>
    <t>Andrew Copp***</t>
  </si>
  <si>
    <t>C.J. Smith***</t>
  </si>
  <si>
    <t>Matt Lorito***</t>
  </si>
  <si>
    <t>Matt Irwin***</t>
  </si>
  <si>
    <t>Sergey Tolchinsky***</t>
  </si>
  <si>
    <t>Joel Ward***</t>
  </si>
  <si>
    <t>Andrej Sustr***</t>
  </si>
  <si>
    <t>Jordan Schroeder***</t>
  </si>
  <si>
    <t>Nick Schultz***</t>
  </si>
  <si>
    <t>Barclay Goodrow***</t>
  </si>
  <si>
    <t>Patrick Eaves***</t>
  </si>
  <si>
    <t>Cristoval Nieves***</t>
  </si>
  <si>
    <t>Blake Pietila***</t>
  </si>
  <si>
    <t>Jason Garrison***</t>
  </si>
  <si>
    <t>Dmitrij Jaskin***</t>
  </si>
  <si>
    <t>Michael Sgarbossa***</t>
  </si>
  <si>
    <t>Mark McNeill***</t>
  </si>
  <si>
    <t>Ryan Johnston***</t>
  </si>
  <si>
    <t>Brandon Davidson***</t>
  </si>
  <si>
    <t>Paul LaDue***</t>
  </si>
  <si>
    <t>Marco Scandella***</t>
  </si>
  <si>
    <t>Jimmy Hayes***</t>
  </si>
  <si>
    <t>Quinton Howden***</t>
  </si>
  <si>
    <t>Sven Andrighetto***</t>
  </si>
  <si>
    <t>Cole Schneider***</t>
  </si>
  <si>
    <t>Michael Stone***</t>
  </si>
  <si>
    <t>Kris Versteeg***</t>
  </si>
  <si>
    <t>Jacob Josefson***</t>
  </si>
  <si>
    <t>Bryan Bickell***</t>
  </si>
  <si>
    <t>Tommy Wingels***</t>
  </si>
  <si>
    <t>Chandler Stephenson***</t>
  </si>
  <si>
    <t>Joakim Nordstrom***</t>
  </si>
  <si>
    <t>Cory Conacher***</t>
  </si>
  <si>
    <t>Ryan White***</t>
  </si>
  <si>
    <t>Riley Nash***</t>
  </si>
  <si>
    <t>Tyler Pitlick***</t>
  </si>
  <si>
    <t>Zach Sanford***</t>
  </si>
  <si>
    <t>Michal Rozsival***</t>
  </si>
  <si>
    <t>Kevin Connauton***</t>
  </si>
  <si>
    <t>Antoine Roussel***</t>
  </si>
  <si>
    <t>Magnus Paajarvi***</t>
  </si>
  <si>
    <t>Freddie Hamilton***</t>
  </si>
  <si>
    <t>Michael Bournival***</t>
  </si>
  <si>
    <t>Sam Gagner***</t>
  </si>
  <si>
    <t>Ben Thomson***</t>
  </si>
  <si>
    <t>Max McCormick***</t>
  </si>
  <si>
    <t>Linden Vey***</t>
  </si>
  <si>
    <t>Jason Chimera***</t>
  </si>
  <si>
    <t>Radko Gudas***</t>
  </si>
  <si>
    <t>Scott Mayfield***</t>
  </si>
  <si>
    <t>Josh Archibald***</t>
  </si>
  <si>
    <t>Fredrik Claesson***</t>
  </si>
  <si>
    <t>Mikael Backlund***</t>
  </si>
  <si>
    <t>Scott Harrington***</t>
  </si>
  <si>
    <t>Markus Nutivaara***</t>
  </si>
  <si>
    <t>Marek Hrivik***</t>
  </si>
  <si>
    <t>Josh Manson***</t>
  </si>
  <si>
    <t>Adam Clendening***</t>
  </si>
  <si>
    <t>Cody Franson***</t>
  </si>
  <si>
    <t>PA Parenteau***</t>
  </si>
  <si>
    <t>Julius Honka***</t>
  </si>
  <si>
    <t>Christopher DiDomenico***</t>
  </si>
  <si>
    <t>Dennis Seidenberg***</t>
  </si>
  <si>
    <t>Pheonix Copley***</t>
  </si>
  <si>
    <t>Jorge Alves***</t>
  </si>
  <si>
    <t>Tristan Jarry***</t>
  </si>
  <si>
    <t>Dustin Tokarski***</t>
  </si>
  <si>
    <t>Spencer Martin***</t>
  </si>
  <si>
    <t>Mike Condon***</t>
  </si>
  <si>
    <t>Jack Campbell***</t>
  </si>
  <si>
    <t>Justin Peters***</t>
  </si>
  <si>
    <t>Anthony Stolarz***</t>
  </si>
  <si>
    <t>Richard Bachman***</t>
  </si>
  <si>
    <t>Chris Driedger***</t>
  </si>
  <si>
    <t>Marek Langhamer***</t>
  </si>
  <si>
    <t>Reto Berra***</t>
  </si>
  <si>
    <t>Jeremy Smith***</t>
  </si>
  <si>
    <t>Jonas Gustavsson***</t>
  </si>
  <si>
    <t>Al Montoya***</t>
  </si>
  <si>
    <t>Jeff Zatkoff***</t>
  </si>
  <si>
    <t>Juuse Saros***</t>
  </si>
  <si>
    <t>Alex Nedeljkovic***</t>
  </si>
  <si>
    <t>Eric Comrie***</t>
  </si>
  <si>
    <t>David Rittich***</t>
  </si>
  <si>
    <t>Charlie Lindgren***</t>
  </si>
  <si>
    <t>Michael Leighton***</t>
  </si>
  <si>
    <t>Aaron Dell***</t>
  </si>
  <si>
    <t>Peter Budaj***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</si>
</sst>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0" borderId="0" xfId="0" applyFont="1"/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2" borderId="9" xfId="1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4" borderId="15" xfId="0" applyNumberFormat="1" applyFill="1" applyBorder="1"/>
    <xf numFmtId="2" fontId="0" fillId="4" borderId="2" xfId="0" applyNumberFormat="1" applyFill="1" applyBorder="1"/>
    <xf numFmtId="2" fontId="0" fillId="4" borderId="16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0" xfId="0" applyBorder="1"/>
    <xf numFmtId="0" fontId="0" fillId="0" borderId="8" xfId="0" applyBorder="1"/>
    <xf numFmtId="0" fontId="0" fillId="0" borderId="21" xfId="0" applyBorder="1"/>
    <xf numFmtId="0" fontId="0" fillId="0" borderId="22" xfId="0" applyBorder="1"/>
    <xf numFmtId="49" fontId="0" fillId="0" borderId="20" xfId="0" applyNumberFormat="1" applyBorder="1"/>
    <xf numFmtId="49" fontId="0" fillId="0" borderId="8" xfId="0" applyNumberFormat="1" applyBorder="1"/>
    <xf numFmtId="49" fontId="0" fillId="0" borderId="21" xfId="0" applyNumberFormat="1" applyBorder="1"/>
    <xf numFmtId="1" fontId="0" fillId="4" borderId="2" xfId="0" applyNumberFormat="1" applyFill="1" applyBorder="1"/>
    <xf numFmtId="0" fontId="0" fillId="4" borderId="20" xfId="0" applyFill="1" applyBorder="1"/>
    <xf numFmtId="0" fontId="0" fillId="4" borderId="8" xfId="0" applyFill="1" applyBorder="1"/>
    <xf numFmtId="0" fontId="0" fillId="4" borderId="21" xfId="0" applyFill="1" applyBorder="1"/>
    <xf numFmtId="0" fontId="0" fillId="4" borderId="22" xfId="0" applyFill="1" applyBorder="1"/>
    <xf numFmtId="49" fontId="0" fillId="5" borderId="23" xfId="0" applyNumberFormat="1" applyFont="1" applyFill="1" applyBorder="1"/>
    <xf numFmtId="49" fontId="0" fillId="5" borderId="24" xfId="0" applyNumberFormat="1" applyFont="1" applyFill="1" applyBorder="1"/>
    <xf numFmtId="0" fontId="0" fillId="5" borderId="24" xfId="0" applyFont="1" applyFill="1" applyBorder="1"/>
    <xf numFmtId="49" fontId="0" fillId="0" borderId="23" xfId="0" applyNumberFormat="1" applyFont="1" applyBorder="1"/>
    <xf numFmtId="49" fontId="0" fillId="0" borderId="24" xfId="0" applyNumberFormat="1" applyFont="1" applyBorder="1"/>
    <xf numFmtId="0" fontId="0" fillId="0" borderId="24" xfId="0" applyFont="1" applyBorder="1"/>
    <xf numFmtId="0" fontId="3" fillId="2" borderId="25" xfId="1" applyFont="1" applyFill="1" applyBorder="1" applyAlignment="1">
      <alignment horizontal="center"/>
    </xf>
    <xf numFmtId="1" fontId="0" fillId="4" borderId="16" xfId="0" applyNumberFormat="1" applyFill="1" applyBorder="1"/>
    <xf numFmtId="0" fontId="0" fillId="5" borderId="26" xfId="0" applyFont="1" applyFill="1" applyBorder="1"/>
    <xf numFmtId="0" fontId="0" fillId="0" borderId="26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Normal_Stats Réel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D1" workbookViewId="0">
      <selection activeCell="L9" sqref="L9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3" t="s">
        <v>13</v>
      </c>
      <c r="C1" s="53"/>
      <c r="D1" s="54" t="s">
        <v>14</v>
      </c>
      <c r="E1" s="55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56">
        <v>0.2</v>
      </c>
      <c r="C2" s="56"/>
      <c r="D2" s="57">
        <v>0.25</v>
      </c>
      <c r="E2" s="58"/>
      <c r="G2" s="2" t="s">
        <v>4</v>
      </c>
      <c r="H2" s="3">
        <v>8</v>
      </c>
      <c r="I2" s="3">
        <v>9</v>
      </c>
      <c r="J2" s="3">
        <v>3</v>
      </c>
    </row>
    <row r="3" spans="1:10" x14ac:dyDescent="0.25">
      <c r="A3" s="2" t="s">
        <v>11</v>
      </c>
      <c r="B3" s="56">
        <v>0.27</v>
      </c>
      <c r="C3" s="56"/>
      <c r="D3" s="57">
        <v>0.15</v>
      </c>
      <c r="E3" s="58"/>
      <c r="G3" s="2" t="s">
        <v>2</v>
      </c>
      <c r="H3" s="3">
        <v>6</v>
      </c>
      <c r="I3" s="3">
        <v>12</v>
      </c>
      <c r="J3" s="3">
        <v>2</v>
      </c>
    </row>
    <row r="4" spans="1:10" x14ac:dyDescent="0.25">
      <c r="A4" s="2" t="s">
        <v>19</v>
      </c>
      <c r="B4" s="56">
        <v>0.2</v>
      </c>
      <c r="C4" s="56"/>
      <c r="D4" s="57">
        <v>0.33</v>
      </c>
      <c r="E4" s="58"/>
      <c r="G4" s="2" t="s">
        <v>20</v>
      </c>
      <c r="H4" s="3">
        <v>6</v>
      </c>
      <c r="I4" s="3">
        <v>12</v>
      </c>
      <c r="J4" s="3">
        <v>2</v>
      </c>
    </row>
    <row r="5" spans="1:10" x14ac:dyDescent="0.25">
      <c r="A5" s="2" t="s">
        <v>12</v>
      </c>
      <c r="B5" s="56">
        <v>0.33</v>
      </c>
      <c r="C5" s="56"/>
      <c r="D5" s="57">
        <v>0.27</v>
      </c>
      <c r="E5" s="58"/>
      <c r="G5" s="2" t="s">
        <v>21</v>
      </c>
      <c r="H5" s="3">
        <v>6</v>
      </c>
      <c r="I5" s="3">
        <v>12</v>
      </c>
      <c r="J5" s="3">
        <v>2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84"/>
  <sheetViews>
    <sheetView topLeftCell="A974" workbookViewId="0">
      <selection activeCell="A815" sqref="A815:L984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4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382</v>
      </c>
    </row>
    <row r="2" spans="1:20" customFormat="1" x14ac:dyDescent="0.25">
      <c r="A2" s="43" t="s">
        <v>458</v>
      </c>
      <c r="B2" s="44" t="s">
        <v>395</v>
      </c>
      <c r="C2" s="44" t="s">
        <v>396</v>
      </c>
      <c r="D2" s="44" t="s">
        <v>2</v>
      </c>
      <c r="E2" s="45">
        <v>48</v>
      </c>
      <c r="F2" s="45">
        <v>12</v>
      </c>
      <c r="G2" s="45">
        <v>22</v>
      </c>
      <c r="H2" s="45">
        <v>37</v>
      </c>
      <c r="I2" s="45">
        <v>9</v>
      </c>
      <c r="J2" s="45">
        <v>21</v>
      </c>
      <c r="K2" s="45">
        <v>389</v>
      </c>
      <c r="L2" s="51">
        <v>612</v>
      </c>
      <c r="N2" s="29"/>
      <c r="O2" s="29"/>
      <c r="P2" s="29"/>
      <c r="Q2" s="29"/>
      <c r="R2" s="29"/>
      <c r="S2" s="29"/>
      <c r="T2" s="29"/>
    </row>
    <row r="3" spans="1:20" customFormat="1" x14ac:dyDescent="0.25">
      <c r="A3" s="46" t="s">
        <v>46</v>
      </c>
      <c r="B3" s="47" t="s">
        <v>39</v>
      </c>
      <c r="C3" s="47" t="s">
        <v>396</v>
      </c>
      <c r="D3" s="47" t="s">
        <v>2</v>
      </c>
      <c r="E3" s="48">
        <v>73</v>
      </c>
      <c r="F3" s="48">
        <v>52</v>
      </c>
      <c r="G3" s="48">
        <v>12</v>
      </c>
      <c r="H3" s="48">
        <v>57</v>
      </c>
      <c r="I3" s="48">
        <v>65</v>
      </c>
      <c r="J3" s="48">
        <v>39</v>
      </c>
      <c r="K3" s="48">
        <v>4809</v>
      </c>
      <c r="L3" s="52">
        <v>1285</v>
      </c>
      <c r="N3" s="29"/>
      <c r="O3" s="29"/>
      <c r="P3" s="29"/>
      <c r="Q3" s="29"/>
      <c r="R3" s="29"/>
      <c r="S3" s="29"/>
      <c r="T3" s="29"/>
    </row>
    <row r="4" spans="1:20" customFormat="1" x14ac:dyDescent="0.25">
      <c r="A4" s="46" t="s">
        <v>464</v>
      </c>
      <c r="B4" s="47" t="s">
        <v>395</v>
      </c>
      <c r="C4" s="47" t="s">
        <v>396</v>
      </c>
      <c r="D4" s="47" t="s">
        <v>2</v>
      </c>
      <c r="E4" s="48">
        <v>49</v>
      </c>
      <c r="F4" s="48">
        <v>14</v>
      </c>
      <c r="G4" s="48">
        <v>12</v>
      </c>
      <c r="H4" s="48">
        <v>5</v>
      </c>
      <c r="I4" s="48">
        <v>15</v>
      </c>
      <c r="J4" s="48">
        <v>21</v>
      </c>
      <c r="K4" s="48">
        <v>60</v>
      </c>
      <c r="L4" s="52">
        <v>610</v>
      </c>
      <c r="N4" s="29"/>
      <c r="O4" s="29"/>
      <c r="P4" s="29"/>
      <c r="Q4" s="29"/>
      <c r="R4" s="29"/>
      <c r="S4" s="29"/>
      <c r="T4" s="29"/>
    </row>
    <row r="5" spans="1:20" customFormat="1" x14ac:dyDescent="0.25">
      <c r="A5" s="46" t="s">
        <v>469</v>
      </c>
      <c r="B5" s="47" t="s">
        <v>395</v>
      </c>
      <c r="C5" s="47" t="s">
        <v>396</v>
      </c>
      <c r="D5" s="47" t="s">
        <v>2</v>
      </c>
      <c r="E5" s="48">
        <v>22</v>
      </c>
      <c r="F5" s="48">
        <v>4</v>
      </c>
      <c r="G5" s="48">
        <v>6</v>
      </c>
      <c r="H5" s="48">
        <v>28</v>
      </c>
      <c r="I5" s="48">
        <v>7</v>
      </c>
      <c r="J5" s="48">
        <v>8</v>
      </c>
      <c r="K5" s="48">
        <v>2496</v>
      </c>
      <c r="L5" s="52">
        <v>215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43" t="s">
        <v>337</v>
      </c>
      <c r="B6" s="44" t="s">
        <v>39</v>
      </c>
      <c r="C6" s="44" t="s">
        <v>396</v>
      </c>
      <c r="D6" s="44" t="s">
        <v>2</v>
      </c>
      <c r="E6" s="45">
        <v>82</v>
      </c>
      <c r="F6" s="45">
        <v>69</v>
      </c>
      <c r="G6" s="45">
        <v>14</v>
      </c>
      <c r="H6" s="45">
        <v>21</v>
      </c>
      <c r="I6" s="45">
        <v>61</v>
      </c>
      <c r="J6" s="45">
        <v>76</v>
      </c>
      <c r="K6" s="45">
        <v>88</v>
      </c>
      <c r="L6" s="51">
        <v>1446</v>
      </c>
      <c r="N6" s="29"/>
      <c r="O6" s="29"/>
      <c r="P6" s="29"/>
      <c r="Q6" s="29"/>
      <c r="R6" s="29"/>
      <c r="S6" s="29"/>
      <c r="T6" s="29"/>
    </row>
    <row r="7" spans="1:20" customFormat="1" hidden="1" x14ac:dyDescent="0.25">
      <c r="A7" s="46" t="s">
        <v>400</v>
      </c>
      <c r="B7" s="47" t="s">
        <v>43</v>
      </c>
      <c r="C7" s="47" t="s">
        <v>396</v>
      </c>
      <c r="D7" s="47" t="s">
        <v>2</v>
      </c>
      <c r="E7" s="48">
        <v>2</v>
      </c>
      <c r="F7" s="48">
        <v>0</v>
      </c>
      <c r="G7" s="48">
        <v>6</v>
      </c>
      <c r="H7" s="48">
        <v>1</v>
      </c>
      <c r="I7" s="48">
        <v>0</v>
      </c>
      <c r="J7" s="48">
        <v>0</v>
      </c>
      <c r="K7" s="48">
        <v>0</v>
      </c>
      <c r="L7" s="52">
        <v>20</v>
      </c>
      <c r="M7" s="5"/>
      <c r="N7" s="5"/>
      <c r="O7" s="5"/>
      <c r="P7" s="5"/>
      <c r="Q7" s="5"/>
      <c r="R7" s="5"/>
      <c r="S7" s="5"/>
      <c r="T7" s="5"/>
    </row>
    <row r="8" spans="1:20" customFormat="1" x14ac:dyDescent="0.25">
      <c r="A8" s="46" t="s">
        <v>476</v>
      </c>
      <c r="B8" s="47" t="s">
        <v>395</v>
      </c>
      <c r="C8" s="47" t="s">
        <v>396</v>
      </c>
      <c r="D8" s="47" t="s">
        <v>2</v>
      </c>
      <c r="E8" s="48">
        <v>53</v>
      </c>
      <c r="F8" s="48">
        <v>11</v>
      </c>
      <c r="G8" s="48">
        <v>14</v>
      </c>
      <c r="H8" s="48">
        <v>82</v>
      </c>
      <c r="I8" s="48">
        <v>35</v>
      </c>
      <c r="J8" s="48">
        <v>24</v>
      </c>
      <c r="K8" s="48">
        <v>5697</v>
      </c>
      <c r="L8" s="52">
        <v>579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3" t="s">
        <v>477</v>
      </c>
      <c r="B9" s="44" t="s">
        <v>395</v>
      </c>
      <c r="C9" s="44" t="s">
        <v>396</v>
      </c>
      <c r="D9" s="44" t="s">
        <v>2</v>
      </c>
      <c r="E9" s="45">
        <v>30</v>
      </c>
      <c r="F9" s="45">
        <v>2</v>
      </c>
      <c r="G9" s="45">
        <v>14</v>
      </c>
      <c r="H9" s="45">
        <v>69</v>
      </c>
      <c r="I9" s="45">
        <v>9</v>
      </c>
      <c r="J9" s="45">
        <v>6</v>
      </c>
      <c r="K9" s="45">
        <v>2862</v>
      </c>
      <c r="L9" s="51">
        <v>312</v>
      </c>
      <c r="M9" s="5"/>
      <c r="N9" s="5"/>
      <c r="O9" s="5"/>
      <c r="P9" s="5"/>
      <c r="Q9" s="5"/>
      <c r="R9" s="5"/>
      <c r="S9" s="5"/>
      <c r="T9" s="5"/>
    </row>
    <row r="10" spans="1:20" customFormat="1" hidden="1" x14ac:dyDescent="0.25">
      <c r="A10" s="43" t="s">
        <v>439</v>
      </c>
      <c r="B10" s="44" t="s">
        <v>43</v>
      </c>
      <c r="C10" s="44" t="s">
        <v>396</v>
      </c>
      <c r="D10" s="44" t="s">
        <v>2</v>
      </c>
      <c r="E10" s="45">
        <v>3</v>
      </c>
      <c r="F10" s="45">
        <v>2</v>
      </c>
      <c r="G10" s="45">
        <v>0</v>
      </c>
      <c r="H10" s="45">
        <v>0</v>
      </c>
      <c r="I10" s="45">
        <v>0</v>
      </c>
      <c r="J10" s="45">
        <v>1</v>
      </c>
      <c r="K10" s="45">
        <v>0</v>
      </c>
      <c r="L10" s="51">
        <v>38</v>
      </c>
      <c r="M10" s="5"/>
      <c r="N10" s="5"/>
      <c r="O10" s="5"/>
      <c r="P10" s="5"/>
      <c r="Q10" s="5"/>
      <c r="R10" s="5"/>
      <c r="S10" s="5"/>
      <c r="T10" s="5"/>
    </row>
    <row r="11" spans="1:20" customFormat="1" x14ac:dyDescent="0.25">
      <c r="A11" s="46" t="s">
        <v>199</v>
      </c>
      <c r="B11" s="47" t="s">
        <v>31</v>
      </c>
      <c r="C11" s="47" t="s">
        <v>396</v>
      </c>
      <c r="D11" s="47" t="s">
        <v>2</v>
      </c>
      <c r="E11" s="48">
        <v>82</v>
      </c>
      <c r="F11" s="48">
        <v>58</v>
      </c>
      <c r="G11" s="48">
        <v>20</v>
      </c>
      <c r="H11" s="48">
        <v>34</v>
      </c>
      <c r="I11" s="48">
        <v>25</v>
      </c>
      <c r="J11" s="48">
        <v>50</v>
      </c>
      <c r="K11" s="48">
        <v>2447</v>
      </c>
      <c r="L11" s="52">
        <v>1441</v>
      </c>
      <c r="M11" s="5"/>
      <c r="N11" s="5"/>
      <c r="O11" s="5"/>
      <c r="P11" s="5"/>
      <c r="Q11" s="5"/>
      <c r="R11" s="5"/>
      <c r="S11" s="5"/>
      <c r="T11" s="5"/>
    </row>
    <row r="12" spans="1:20" customFormat="1" x14ac:dyDescent="0.25">
      <c r="A12" s="43" t="s">
        <v>480</v>
      </c>
      <c r="B12" s="44" t="s">
        <v>395</v>
      </c>
      <c r="C12" s="44" t="s">
        <v>396</v>
      </c>
      <c r="D12" s="44" t="s">
        <v>2</v>
      </c>
      <c r="E12" s="45">
        <v>58</v>
      </c>
      <c r="F12" s="45">
        <v>12</v>
      </c>
      <c r="G12" s="45">
        <v>128</v>
      </c>
      <c r="H12" s="45">
        <v>129</v>
      </c>
      <c r="I12" s="45">
        <v>23</v>
      </c>
      <c r="J12" s="45">
        <v>18</v>
      </c>
      <c r="K12" s="45">
        <v>66</v>
      </c>
      <c r="L12" s="51">
        <v>532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43" t="s">
        <v>482</v>
      </c>
      <c r="B13" s="44" t="s">
        <v>395</v>
      </c>
      <c r="C13" s="44" t="s">
        <v>396</v>
      </c>
      <c r="D13" s="44" t="s">
        <v>2</v>
      </c>
      <c r="E13" s="45">
        <v>58</v>
      </c>
      <c r="F13" s="45">
        <v>10</v>
      </c>
      <c r="G13" s="45">
        <v>12</v>
      </c>
      <c r="H13" s="45">
        <v>104</v>
      </c>
      <c r="I13" s="45">
        <v>24</v>
      </c>
      <c r="J13" s="45">
        <v>12</v>
      </c>
      <c r="K13" s="45">
        <v>3189</v>
      </c>
      <c r="L13" s="51">
        <v>645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43" t="s">
        <v>484</v>
      </c>
      <c r="B14" s="44" t="s">
        <v>395</v>
      </c>
      <c r="C14" s="44" t="s">
        <v>396</v>
      </c>
      <c r="D14" s="44" t="s">
        <v>2</v>
      </c>
      <c r="E14" s="45">
        <v>65</v>
      </c>
      <c r="F14" s="45">
        <v>20</v>
      </c>
      <c r="G14" s="45">
        <v>32</v>
      </c>
      <c r="H14" s="45">
        <v>94</v>
      </c>
      <c r="I14" s="45">
        <v>36</v>
      </c>
      <c r="J14" s="45">
        <v>10</v>
      </c>
      <c r="K14" s="45">
        <v>529</v>
      </c>
      <c r="L14" s="51">
        <v>704</v>
      </c>
      <c r="N14" s="29"/>
      <c r="O14" s="29"/>
      <c r="P14" s="29"/>
      <c r="Q14" s="29"/>
      <c r="R14" s="29"/>
      <c r="S14" s="29"/>
      <c r="T14" s="29"/>
    </row>
    <row r="15" spans="1:20" customFormat="1" x14ac:dyDescent="0.25">
      <c r="A15" s="43" t="s">
        <v>485</v>
      </c>
      <c r="B15" s="44" t="s">
        <v>395</v>
      </c>
      <c r="C15" s="44" t="s">
        <v>396</v>
      </c>
      <c r="D15" s="44" t="s">
        <v>2</v>
      </c>
      <c r="E15" s="45">
        <v>75</v>
      </c>
      <c r="F15" s="45">
        <v>51</v>
      </c>
      <c r="G15" s="45">
        <v>38</v>
      </c>
      <c r="H15" s="45">
        <v>105</v>
      </c>
      <c r="I15" s="45">
        <v>17</v>
      </c>
      <c r="J15" s="45">
        <v>64</v>
      </c>
      <c r="K15" s="45">
        <v>213</v>
      </c>
      <c r="L15" s="51">
        <v>1268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43" t="s">
        <v>489</v>
      </c>
      <c r="B16" s="44" t="s">
        <v>395</v>
      </c>
      <c r="C16" s="44" t="s">
        <v>396</v>
      </c>
      <c r="D16" s="44" t="s">
        <v>2</v>
      </c>
      <c r="E16" s="45">
        <v>82</v>
      </c>
      <c r="F16" s="45">
        <v>16</v>
      </c>
      <c r="G16" s="45">
        <v>50</v>
      </c>
      <c r="H16" s="45">
        <v>192</v>
      </c>
      <c r="I16" s="45">
        <v>45</v>
      </c>
      <c r="J16" s="45">
        <v>34</v>
      </c>
      <c r="K16" s="45">
        <v>11070</v>
      </c>
      <c r="L16" s="51">
        <v>1030</v>
      </c>
      <c r="M16" s="5"/>
      <c r="N16" s="5"/>
      <c r="O16" s="5"/>
      <c r="P16" s="5"/>
      <c r="Q16" s="5"/>
      <c r="R16" s="5"/>
      <c r="S16" s="5"/>
      <c r="T16" s="5"/>
    </row>
    <row r="17" spans="1:20" customFormat="1" x14ac:dyDescent="0.25">
      <c r="A17" s="43" t="s">
        <v>387</v>
      </c>
      <c r="B17" s="44" t="s">
        <v>37</v>
      </c>
      <c r="C17" s="44" t="s">
        <v>396</v>
      </c>
      <c r="D17" s="44" t="s">
        <v>2</v>
      </c>
      <c r="E17" s="45">
        <v>61</v>
      </c>
      <c r="F17" s="45">
        <v>57</v>
      </c>
      <c r="G17" s="45">
        <v>22</v>
      </c>
      <c r="H17" s="45">
        <v>26</v>
      </c>
      <c r="I17" s="45">
        <v>35</v>
      </c>
      <c r="J17" s="45">
        <v>38</v>
      </c>
      <c r="K17" s="45">
        <v>881</v>
      </c>
      <c r="L17" s="51">
        <v>1215</v>
      </c>
      <c r="M17" s="5"/>
      <c r="N17" s="5"/>
      <c r="O17" s="5"/>
      <c r="P17" s="5"/>
      <c r="Q17" s="5"/>
      <c r="R17" s="5"/>
      <c r="S17" s="5"/>
      <c r="T17" s="5"/>
    </row>
    <row r="18" spans="1:20" customFormat="1" hidden="1" x14ac:dyDescent="0.25">
      <c r="A18" s="46" t="s">
        <v>495</v>
      </c>
      <c r="B18" s="47" t="s">
        <v>395</v>
      </c>
      <c r="C18" s="47" t="s">
        <v>396</v>
      </c>
      <c r="D18" s="47" t="s">
        <v>2</v>
      </c>
      <c r="E18" s="48">
        <v>12</v>
      </c>
      <c r="F18" s="48">
        <v>4</v>
      </c>
      <c r="G18" s="48">
        <v>2</v>
      </c>
      <c r="H18" s="48">
        <v>15</v>
      </c>
      <c r="I18" s="48">
        <v>7</v>
      </c>
      <c r="J18" s="48">
        <v>4</v>
      </c>
      <c r="K18" s="48">
        <v>22</v>
      </c>
      <c r="L18" s="52">
        <v>164</v>
      </c>
      <c r="N18" s="29"/>
      <c r="O18" s="29"/>
      <c r="P18" s="29"/>
      <c r="Q18" s="29"/>
      <c r="R18" s="29"/>
      <c r="S18" s="29"/>
      <c r="T18" s="29"/>
    </row>
    <row r="19" spans="1:20" customFormat="1" hidden="1" x14ac:dyDescent="0.25">
      <c r="A19" s="46" t="s">
        <v>500</v>
      </c>
      <c r="B19" s="47" t="s">
        <v>395</v>
      </c>
      <c r="C19" s="47" t="s">
        <v>396</v>
      </c>
      <c r="D19" s="47" t="s">
        <v>2</v>
      </c>
      <c r="E19" s="48">
        <v>9</v>
      </c>
      <c r="F19" s="48">
        <v>2</v>
      </c>
      <c r="G19" s="48">
        <v>2</v>
      </c>
      <c r="H19" s="48">
        <v>1</v>
      </c>
      <c r="I19" s="48">
        <v>0</v>
      </c>
      <c r="J19" s="48">
        <v>3</v>
      </c>
      <c r="K19" s="48">
        <v>61</v>
      </c>
      <c r="L19" s="52">
        <v>94</v>
      </c>
      <c r="M19" s="5"/>
      <c r="N19" s="5"/>
      <c r="O19" s="5"/>
      <c r="P19" s="5"/>
      <c r="Q19" s="5"/>
      <c r="R19" s="5"/>
      <c r="S19" s="5"/>
      <c r="T19" s="5"/>
    </row>
    <row r="20" spans="1:20" customFormat="1" hidden="1" x14ac:dyDescent="0.25">
      <c r="A20" s="43" t="s">
        <v>504</v>
      </c>
      <c r="B20" s="44" t="s">
        <v>395</v>
      </c>
      <c r="C20" s="44" t="s">
        <v>396</v>
      </c>
      <c r="D20" s="44" t="s">
        <v>2</v>
      </c>
      <c r="E20" s="45">
        <v>3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201</v>
      </c>
      <c r="L20" s="51">
        <v>28</v>
      </c>
      <c r="M20" s="5"/>
      <c r="N20" s="5"/>
      <c r="O20" s="5"/>
      <c r="P20" s="5"/>
      <c r="Q20" s="5"/>
      <c r="R20" s="5"/>
      <c r="S20" s="5"/>
      <c r="T20" s="5"/>
    </row>
    <row r="21" spans="1:20" customFormat="1" hidden="1" x14ac:dyDescent="0.25">
      <c r="A21" s="46" t="s">
        <v>505</v>
      </c>
      <c r="B21" s="47" t="s">
        <v>395</v>
      </c>
      <c r="C21" s="47" t="s">
        <v>396</v>
      </c>
      <c r="D21" s="47" t="s">
        <v>2</v>
      </c>
      <c r="E21" s="48">
        <v>5</v>
      </c>
      <c r="F21" s="48">
        <v>1</v>
      </c>
      <c r="G21" s="48">
        <v>4</v>
      </c>
      <c r="H21" s="48">
        <v>7</v>
      </c>
      <c r="I21" s="48">
        <v>3</v>
      </c>
      <c r="J21" s="48">
        <v>0</v>
      </c>
      <c r="K21" s="48">
        <v>0</v>
      </c>
      <c r="L21" s="52">
        <v>41</v>
      </c>
      <c r="M21" s="5"/>
      <c r="N21" s="5"/>
      <c r="O21" s="5"/>
      <c r="P21" s="5"/>
      <c r="Q21" s="5"/>
      <c r="R21" s="5"/>
      <c r="S21" s="5"/>
      <c r="T21" s="5"/>
    </row>
    <row r="22" spans="1:20" customFormat="1" hidden="1" x14ac:dyDescent="0.25">
      <c r="A22" s="46" t="s">
        <v>512</v>
      </c>
      <c r="B22" s="47" t="s">
        <v>395</v>
      </c>
      <c r="C22" s="47" t="s">
        <v>396</v>
      </c>
      <c r="D22" s="47" t="s">
        <v>2</v>
      </c>
      <c r="E22" s="48">
        <v>5</v>
      </c>
      <c r="F22" s="48">
        <v>0</v>
      </c>
      <c r="G22" s="48">
        <v>0</v>
      </c>
      <c r="H22" s="48">
        <v>1</v>
      </c>
      <c r="I22" s="48">
        <v>1</v>
      </c>
      <c r="J22" s="48">
        <v>0</v>
      </c>
      <c r="K22" s="48">
        <v>0</v>
      </c>
      <c r="L22" s="52">
        <v>53</v>
      </c>
      <c r="N22" s="29"/>
      <c r="O22" s="29"/>
      <c r="P22" s="29"/>
      <c r="Q22" s="29"/>
      <c r="R22" s="29"/>
      <c r="S22" s="29"/>
      <c r="T22" s="29"/>
    </row>
    <row r="23" spans="1:20" customFormat="1" x14ac:dyDescent="0.25">
      <c r="A23" s="43" t="s">
        <v>513</v>
      </c>
      <c r="B23" s="44" t="s">
        <v>395</v>
      </c>
      <c r="C23" s="44" t="s">
        <v>396</v>
      </c>
      <c r="D23" s="44" t="s">
        <v>2</v>
      </c>
      <c r="E23" s="45">
        <v>68</v>
      </c>
      <c r="F23" s="45">
        <v>8</v>
      </c>
      <c r="G23" s="45">
        <v>12</v>
      </c>
      <c r="H23" s="45">
        <v>61</v>
      </c>
      <c r="I23" s="45">
        <v>49</v>
      </c>
      <c r="J23" s="45">
        <v>25</v>
      </c>
      <c r="K23" s="45">
        <v>7195</v>
      </c>
      <c r="L23" s="51">
        <v>804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6" t="s">
        <v>514</v>
      </c>
      <c r="B24" s="47" t="s">
        <v>395</v>
      </c>
      <c r="C24" s="47" t="s">
        <v>396</v>
      </c>
      <c r="D24" s="47" t="s">
        <v>2</v>
      </c>
      <c r="E24" s="48">
        <v>80</v>
      </c>
      <c r="F24" s="48">
        <v>24</v>
      </c>
      <c r="G24" s="48">
        <v>25</v>
      </c>
      <c r="H24" s="48">
        <v>108</v>
      </c>
      <c r="I24" s="48">
        <v>64</v>
      </c>
      <c r="J24" s="48">
        <v>40</v>
      </c>
      <c r="K24" s="48">
        <v>9654</v>
      </c>
      <c r="L24" s="52">
        <v>1171</v>
      </c>
      <c r="N24" s="29"/>
      <c r="O24" s="29"/>
      <c r="P24" s="29"/>
      <c r="Q24" s="29"/>
      <c r="R24" s="29"/>
      <c r="S24" s="29"/>
      <c r="T24" s="29"/>
    </row>
    <row r="25" spans="1:20" customFormat="1" hidden="1" x14ac:dyDescent="0.25">
      <c r="A25" s="43" t="s">
        <v>516</v>
      </c>
      <c r="B25" s="44" t="s">
        <v>395</v>
      </c>
      <c r="C25" s="44" t="s">
        <v>396</v>
      </c>
      <c r="D25" s="44" t="s">
        <v>2</v>
      </c>
      <c r="E25" s="45">
        <v>1</v>
      </c>
      <c r="F25" s="45">
        <v>0</v>
      </c>
      <c r="G25" s="45">
        <v>0</v>
      </c>
      <c r="H25" s="45">
        <v>0</v>
      </c>
      <c r="I25" s="45">
        <v>2</v>
      </c>
      <c r="J25" s="45">
        <v>0</v>
      </c>
      <c r="K25" s="45">
        <v>0</v>
      </c>
      <c r="L25" s="51">
        <v>7</v>
      </c>
      <c r="N25" s="29"/>
      <c r="O25" s="29"/>
      <c r="P25" s="29"/>
      <c r="Q25" s="29"/>
      <c r="R25" s="29"/>
      <c r="S25" s="29"/>
      <c r="T25" s="29"/>
    </row>
    <row r="26" spans="1:20" customFormat="1" x14ac:dyDescent="0.25">
      <c r="A26" s="43" t="s">
        <v>520</v>
      </c>
      <c r="B26" s="44" t="s">
        <v>395</v>
      </c>
      <c r="C26" s="44" t="s">
        <v>396</v>
      </c>
      <c r="D26" s="44" t="s">
        <v>2</v>
      </c>
      <c r="E26" s="45">
        <v>53</v>
      </c>
      <c r="F26" s="45">
        <v>7</v>
      </c>
      <c r="G26" s="45">
        <v>80</v>
      </c>
      <c r="H26" s="45">
        <v>144</v>
      </c>
      <c r="I26" s="45">
        <v>23</v>
      </c>
      <c r="J26" s="45">
        <v>11</v>
      </c>
      <c r="K26" s="45">
        <v>5496</v>
      </c>
      <c r="L26" s="51">
        <v>570</v>
      </c>
      <c r="N26" s="29"/>
      <c r="O26" s="29"/>
      <c r="P26" s="29"/>
      <c r="Q26" s="29"/>
      <c r="R26" s="29"/>
      <c r="S26" s="29"/>
      <c r="T26" s="29"/>
    </row>
    <row r="27" spans="1:20" customFormat="1" x14ac:dyDescent="0.25">
      <c r="A27" s="43" t="s">
        <v>338</v>
      </c>
      <c r="B27" s="44" t="s">
        <v>37</v>
      </c>
      <c r="C27" s="44" t="s">
        <v>396</v>
      </c>
      <c r="D27" s="44" t="s">
        <v>2</v>
      </c>
      <c r="E27" s="45">
        <v>82</v>
      </c>
      <c r="F27" s="45">
        <v>54</v>
      </c>
      <c r="G27" s="45">
        <v>43</v>
      </c>
      <c r="H27" s="45">
        <v>164</v>
      </c>
      <c r="I27" s="45">
        <v>51</v>
      </c>
      <c r="J27" s="45">
        <v>63</v>
      </c>
      <c r="K27" s="45">
        <v>9440</v>
      </c>
      <c r="L27" s="51">
        <v>1708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3" t="s">
        <v>47</v>
      </c>
      <c r="B28" s="44" t="s">
        <v>37</v>
      </c>
      <c r="C28" s="44" t="s">
        <v>396</v>
      </c>
      <c r="D28" s="44" t="s">
        <v>2</v>
      </c>
      <c r="E28" s="45">
        <v>71</v>
      </c>
      <c r="F28" s="45">
        <v>39</v>
      </c>
      <c r="G28" s="45">
        <v>53</v>
      </c>
      <c r="H28" s="45">
        <v>145</v>
      </c>
      <c r="I28" s="45">
        <v>58</v>
      </c>
      <c r="J28" s="45">
        <v>31</v>
      </c>
      <c r="K28" s="45">
        <v>5800</v>
      </c>
      <c r="L28" s="51">
        <v>1258</v>
      </c>
      <c r="M28" s="5"/>
      <c r="N28" s="5"/>
      <c r="O28" s="5"/>
      <c r="P28" s="5"/>
      <c r="Q28" s="5"/>
      <c r="R28" s="5"/>
      <c r="S28" s="5"/>
      <c r="T28" s="5"/>
    </row>
    <row r="29" spans="1:20" customFormat="1" hidden="1" x14ac:dyDescent="0.25">
      <c r="A29" s="46" t="s">
        <v>528</v>
      </c>
      <c r="B29" s="47" t="s">
        <v>395</v>
      </c>
      <c r="C29" s="47" t="s">
        <v>396</v>
      </c>
      <c r="D29" s="47" t="s">
        <v>2</v>
      </c>
      <c r="E29" s="48">
        <v>13</v>
      </c>
      <c r="F29" s="48">
        <v>1</v>
      </c>
      <c r="G29" s="48">
        <v>2</v>
      </c>
      <c r="H29" s="48">
        <v>4</v>
      </c>
      <c r="I29" s="48">
        <v>7</v>
      </c>
      <c r="J29" s="48">
        <v>2</v>
      </c>
      <c r="K29" s="48">
        <v>1190</v>
      </c>
      <c r="L29" s="52">
        <v>106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6" t="s">
        <v>58</v>
      </c>
      <c r="B30" s="47" t="s">
        <v>43</v>
      </c>
      <c r="C30" s="47" t="s">
        <v>396</v>
      </c>
      <c r="D30" s="47" t="s">
        <v>2</v>
      </c>
      <c r="E30" s="48">
        <v>59</v>
      </c>
      <c r="F30" s="48">
        <v>47</v>
      </c>
      <c r="G30" s="48">
        <v>18</v>
      </c>
      <c r="H30" s="48">
        <v>35</v>
      </c>
      <c r="I30" s="48">
        <v>23</v>
      </c>
      <c r="J30" s="48">
        <v>31</v>
      </c>
      <c r="K30" s="48">
        <v>4055</v>
      </c>
      <c r="L30" s="52">
        <v>1036</v>
      </c>
      <c r="N30" s="29"/>
      <c r="O30" s="29"/>
      <c r="P30" s="29"/>
      <c r="Q30" s="29"/>
      <c r="R30" s="29"/>
      <c r="S30" s="29"/>
      <c r="T30" s="29"/>
    </row>
    <row r="31" spans="1:20" customFormat="1" x14ac:dyDescent="0.25">
      <c r="A31" s="43" t="s">
        <v>54</v>
      </c>
      <c r="B31" s="44" t="s">
        <v>39</v>
      </c>
      <c r="C31" s="44" t="s">
        <v>396</v>
      </c>
      <c r="D31" s="44" t="s">
        <v>2</v>
      </c>
      <c r="E31" s="45">
        <v>82</v>
      </c>
      <c r="F31" s="45">
        <v>65</v>
      </c>
      <c r="G31" s="45">
        <v>34</v>
      </c>
      <c r="H31" s="45">
        <v>42</v>
      </c>
      <c r="I31" s="45">
        <v>39</v>
      </c>
      <c r="J31" s="45">
        <v>51</v>
      </c>
      <c r="K31" s="45">
        <v>6731</v>
      </c>
      <c r="L31" s="51">
        <v>1526</v>
      </c>
      <c r="M31" s="5"/>
      <c r="N31" s="5"/>
      <c r="O31" s="5"/>
      <c r="P31" s="5"/>
      <c r="Q31" s="5"/>
      <c r="R31" s="5"/>
      <c r="S31" s="5"/>
      <c r="T31" s="5"/>
    </row>
    <row r="32" spans="1:20" customFormat="1" x14ac:dyDescent="0.25">
      <c r="A32" s="43" t="s">
        <v>165</v>
      </c>
      <c r="B32" s="44" t="s">
        <v>34</v>
      </c>
      <c r="C32" s="44" t="s">
        <v>396</v>
      </c>
      <c r="D32" s="44" t="s">
        <v>2</v>
      </c>
      <c r="E32" s="45">
        <v>82</v>
      </c>
      <c r="F32" s="45">
        <v>61</v>
      </c>
      <c r="G32" s="45">
        <v>60</v>
      </c>
      <c r="H32" s="45">
        <v>77</v>
      </c>
      <c r="I32" s="45">
        <v>28</v>
      </c>
      <c r="J32" s="45">
        <v>38</v>
      </c>
      <c r="K32" s="45">
        <v>3879</v>
      </c>
      <c r="L32" s="51">
        <v>1545</v>
      </c>
      <c r="M32" s="5"/>
      <c r="N32" s="5"/>
      <c r="O32" s="5"/>
      <c r="P32" s="5"/>
      <c r="Q32" s="5"/>
      <c r="R32" s="5"/>
      <c r="S32" s="5"/>
      <c r="T32" s="5"/>
    </row>
    <row r="33" spans="1:20" customFormat="1" hidden="1" x14ac:dyDescent="0.25">
      <c r="A33" s="43" t="s">
        <v>535</v>
      </c>
      <c r="B33" s="44" t="s">
        <v>395</v>
      </c>
      <c r="C33" s="44" t="s">
        <v>396</v>
      </c>
      <c r="D33" s="44" t="s">
        <v>2</v>
      </c>
      <c r="E33" s="45">
        <v>1</v>
      </c>
      <c r="F33" s="45">
        <v>1</v>
      </c>
      <c r="G33" s="45">
        <v>2</v>
      </c>
      <c r="H33" s="45">
        <v>2</v>
      </c>
      <c r="I33" s="45">
        <v>0</v>
      </c>
      <c r="J33" s="45">
        <v>0</v>
      </c>
      <c r="K33" s="45">
        <v>12</v>
      </c>
      <c r="L33" s="51">
        <v>5</v>
      </c>
      <c r="M33" s="5"/>
      <c r="N33" s="5"/>
      <c r="O33" s="5"/>
      <c r="P33" s="5"/>
      <c r="Q33" s="5"/>
      <c r="R33" s="5"/>
      <c r="S33" s="5"/>
      <c r="T33" s="5"/>
    </row>
    <row r="34" spans="1:20" customFormat="1" x14ac:dyDescent="0.25">
      <c r="A34" s="46" t="s">
        <v>264</v>
      </c>
      <c r="B34" s="47" t="s">
        <v>31</v>
      </c>
      <c r="C34" s="47" t="s">
        <v>396</v>
      </c>
      <c r="D34" s="47" t="s">
        <v>2</v>
      </c>
      <c r="E34" s="48">
        <v>82</v>
      </c>
      <c r="F34" s="48">
        <v>77</v>
      </c>
      <c r="G34" s="48">
        <v>20</v>
      </c>
      <c r="H34" s="48">
        <v>41</v>
      </c>
      <c r="I34" s="48">
        <v>36</v>
      </c>
      <c r="J34" s="48">
        <v>75</v>
      </c>
      <c r="K34" s="48">
        <v>2076</v>
      </c>
      <c r="L34" s="52">
        <v>1548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43" t="s">
        <v>536</v>
      </c>
      <c r="B35" s="44" t="s">
        <v>395</v>
      </c>
      <c r="C35" s="44" t="s">
        <v>396</v>
      </c>
      <c r="D35" s="44" t="s">
        <v>2</v>
      </c>
      <c r="E35" s="45">
        <v>49</v>
      </c>
      <c r="F35" s="45">
        <v>16</v>
      </c>
      <c r="G35" s="45">
        <v>12</v>
      </c>
      <c r="H35" s="45">
        <v>60</v>
      </c>
      <c r="I35" s="45">
        <v>19</v>
      </c>
      <c r="J35" s="45">
        <v>12</v>
      </c>
      <c r="K35" s="45">
        <v>2598</v>
      </c>
      <c r="L35" s="51">
        <v>654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3" t="s">
        <v>539</v>
      </c>
      <c r="B36" s="44" t="s">
        <v>395</v>
      </c>
      <c r="C36" s="44" t="s">
        <v>396</v>
      </c>
      <c r="D36" s="44" t="s">
        <v>2</v>
      </c>
      <c r="E36" s="45">
        <v>81</v>
      </c>
      <c r="F36" s="45">
        <v>23</v>
      </c>
      <c r="G36" s="45">
        <v>40</v>
      </c>
      <c r="H36" s="45">
        <v>60</v>
      </c>
      <c r="I36" s="45">
        <v>39</v>
      </c>
      <c r="J36" s="45">
        <v>30</v>
      </c>
      <c r="K36" s="45">
        <v>8700</v>
      </c>
      <c r="L36" s="51">
        <v>1027</v>
      </c>
      <c r="N36" s="29"/>
      <c r="O36" s="29"/>
      <c r="P36" s="29"/>
      <c r="Q36" s="29"/>
      <c r="R36" s="29"/>
      <c r="S36" s="29"/>
      <c r="T36" s="29"/>
    </row>
    <row r="37" spans="1:20" customFormat="1" hidden="1" x14ac:dyDescent="0.25">
      <c r="A37" s="43" t="s">
        <v>541</v>
      </c>
      <c r="B37" s="44" t="s">
        <v>395</v>
      </c>
      <c r="C37" s="44" t="s">
        <v>396</v>
      </c>
      <c r="D37" s="44" t="s">
        <v>2</v>
      </c>
      <c r="E37" s="45">
        <v>17</v>
      </c>
      <c r="F37" s="45">
        <v>6</v>
      </c>
      <c r="G37" s="45">
        <v>21</v>
      </c>
      <c r="H37" s="45">
        <v>6</v>
      </c>
      <c r="I37" s="45">
        <v>6</v>
      </c>
      <c r="J37" s="45">
        <v>4</v>
      </c>
      <c r="K37" s="45">
        <v>1305</v>
      </c>
      <c r="L37" s="51">
        <v>231</v>
      </c>
      <c r="M37" s="5"/>
      <c r="N37" s="5"/>
      <c r="O37" s="5"/>
      <c r="P37" s="5"/>
      <c r="Q37" s="5"/>
      <c r="R37" s="5"/>
      <c r="S37" s="5"/>
      <c r="T37" s="5"/>
    </row>
    <row r="38" spans="1:20" customFormat="1" x14ac:dyDescent="0.25">
      <c r="A38" s="46" t="s">
        <v>543</v>
      </c>
      <c r="B38" s="47" t="s">
        <v>395</v>
      </c>
      <c r="C38" s="47" t="s">
        <v>396</v>
      </c>
      <c r="D38" s="47" t="s">
        <v>2</v>
      </c>
      <c r="E38" s="48">
        <v>65</v>
      </c>
      <c r="F38" s="48">
        <v>8</v>
      </c>
      <c r="G38" s="48">
        <v>18</v>
      </c>
      <c r="H38" s="48">
        <v>49</v>
      </c>
      <c r="I38" s="48">
        <v>40</v>
      </c>
      <c r="J38" s="48">
        <v>29</v>
      </c>
      <c r="K38" s="48">
        <v>7252</v>
      </c>
      <c r="L38" s="52">
        <v>740</v>
      </c>
      <c r="N38" s="29"/>
      <c r="O38" s="29"/>
      <c r="P38" s="29"/>
      <c r="Q38" s="29"/>
      <c r="R38" s="29"/>
      <c r="S38" s="29"/>
      <c r="T38" s="29"/>
    </row>
    <row r="39" spans="1:20" customFormat="1" x14ac:dyDescent="0.25">
      <c r="A39" s="46" t="s">
        <v>545</v>
      </c>
      <c r="B39" s="47" t="s">
        <v>395</v>
      </c>
      <c r="C39" s="47" t="s">
        <v>396</v>
      </c>
      <c r="D39" s="47" t="s">
        <v>2</v>
      </c>
      <c r="E39" s="48">
        <v>82</v>
      </c>
      <c r="F39" s="48">
        <v>29</v>
      </c>
      <c r="G39" s="48">
        <v>52</v>
      </c>
      <c r="H39" s="48">
        <v>217</v>
      </c>
      <c r="I39" s="48">
        <v>56</v>
      </c>
      <c r="J39" s="48">
        <v>29</v>
      </c>
      <c r="K39" s="48">
        <v>11024</v>
      </c>
      <c r="L39" s="52">
        <v>1316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3" t="s">
        <v>168</v>
      </c>
      <c r="B40" s="44" t="s">
        <v>31</v>
      </c>
      <c r="C40" s="44" t="s">
        <v>396</v>
      </c>
      <c r="D40" s="44" t="s">
        <v>2</v>
      </c>
      <c r="E40" s="45">
        <v>61</v>
      </c>
      <c r="F40" s="45">
        <v>44</v>
      </c>
      <c r="G40" s="45">
        <v>24</v>
      </c>
      <c r="H40" s="45">
        <v>36</v>
      </c>
      <c r="I40" s="45">
        <v>32</v>
      </c>
      <c r="J40" s="45">
        <v>17</v>
      </c>
      <c r="K40" s="45">
        <v>132</v>
      </c>
      <c r="L40" s="51">
        <v>972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46" t="s">
        <v>547</v>
      </c>
      <c r="B41" s="47" t="s">
        <v>395</v>
      </c>
      <c r="C41" s="47" t="s">
        <v>396</v>
      </c>
      <c r="D41" s="47" t="s">
        <v>2</v>
      </c>
      <c r="E41" s="48">
        <v>72</v>
      </c>
      <c r="F41" s="48">
        <v>31</v>
      </c>
      <c r="G41" s="48">
        <v>30</v>
      </c>
      <c r="H41" s="48">
        <v>36</v>
      </c>
      <c r="I41" s="48">
        <v>27</v>
      </c>
      <c r="J41" s="48">
        <v>20</v>
      </c>
      <c r="K41" s="48">
        <v>10060</v>
      </c>
      <c r="L41" s="52">
        <v>1002</v>
      </c>
      <c r="N41" s="29"/>
      <c r="O41" s="29"/>
      <c r="P41" s="29"/>
      <c r="Q41" s="29"/>
      <c r="R41" s="29"/>
      <c r="S41" s="29"/>
      <c r="T41" s="29"/>
    </row>
    <row r="42" spans="1:20" customFormat="1" x14ac:dyDescent="0.25">
      <c r="A42" s="46" t="s">
        <v>558</v>
      </c>
      <c r="B42" s="47" t="s">
        <v>395</v>
      </c>
      <c r="C42" s="47" t="s">
        <v>396</v>
      </c>
      <c r="D42" s="47" t="s">
        <v>2</v>
      </c>
      <c r="E42" s="48">
        <v>51</v>
      </c>
      <c r="F42" s="48">
        <v>10</v>
      </c>
      <c r="G42" s="48">
        <v>4</v>
      </c>
      <c r="H42" s="48">
        <v>20</v>
      </c>
      <c r="I42" s="48">
        <v>29</v>
      </c>
      <c r="J42" s="48">
        <v>13</v>
      </c>
      <c r="K42" s="48">
        <v>4596</v>
      </c>
      <c r="L42" s="52">
        <v>615</v>
      </c>
      <c r="N42" s="29"/>
      <c r="O42" s="29"/>
      <c r="P42" s="29"/>
      <c r="Q42" s="29"/>
      <c r="R42" s="29"/>
      <c r="S42" s="29"/>
      <c r="T42" s="29"/>
    </row>
    <row r="43" spans="1:20" customFormat="1" x14ac:dyDescent="0.25">
      <c r="A43" s="46" t="s">
        <v>560</v>
      </c>
      <c r="B43" s="47" t="s">
        <v>395</v>
      </c>
      <c r="C43" s="47" t="s">
        <v>396</v>
      </c>
      <c r="D43" s="47" t="s">
        <v>2</v>
      </c>
      <c r="E43" s="48">
        <v>78</v>
      </c>
      <c r="F43" s="48">
        <v>17</v>
      </c>
      <c r="G43" s="48">
        <v>38</v>
      </c>
      <c r="H43" s="48">
        <v>47</v>
      </c>
      <c r="I43" s="48">
        <v>56</v>
      </c>
      <c r="J43" s="48">
        <v>43</v>
      </c>
      <c r="K43" s="48">
        <v>8579</v>
      </c>
      <c r="L43" s="52">
        <v>983</v>
      </c>
      <c r="N43" s="29"/>
      <c r="O43" s="29"/>
      <c r="P43" s="29"/>
      <c r="Q43" s="29"/>
      <c r="R43" s="29"/>
      <c r="S43" s="29"/>
      <c r="T43" s="29"/>
    </row>
    <row r="44" spans="1:20" customFormat="1" hidden="1" x14ac:dyDescent="0.25">
      <c r="A44" s="46" t="s">
        <v>566</v>
      </c>
      <c r="B44" s="47" t="s">
        <v>395</v>
      </c>
      <c r="C44" s="47" t="s">
        <v>396</v>
      </c>
      <c r="D44" s="47" t="s">
        <v>2</v>
      </c>
      <c r="E44" s="48">
        <v>14</v>
      </c>
      <c r="F44" s="48">
        <v>0</v>
      </c>
      <c r="G44" s="48">
        <v>0</v>
      </c>
      <c r="H44" s="48">
        <v>30</v>
      </c>
      <c r="I44" s="48">
        <v>5</v>
      </c>
      <c r="J44" s="48">
        <v>2</v>
      </c>
      <c r="K44" s="48">
        <v>78</v>
      </c>
      <c r="L44" s="52">
        <v>136</v>
      </c>
      <c r="N44" s="29"/>
      <c r="O44" s="29"/>
      <c r="P44" s="29"/>
      <c r="Q44" s="29"/>
      <c r="R44" s="29"/>
      <c r="S44" s="29"/>
      <c r="T44" s="29"/>
    </row>
    <row r="45" spans="1:20" customFormat="1" x14ac:dyDescent="0.25">
      <c r="A45" s="43" t="s">
        <v>67</v>
      </c>
      <c r="B45" s="44" t="s">
        <v>39</v>
      </c>
      <c r="C45" s="44" t="s">
        <v>396</v>
      </c>
      <c r="D45" s="44" t="s">
        <v>2</v>
      </c>
      <c r="E45" s="45">
        <v>82</v>
      </c>
      <c r="F45" s="45">
        <v>72</v>
      </c>
      <c r="G45" s="45">
        <v>22</v>
      </c>
      <c r="H45" s="45">
        <v>60</v>
      </c>
      <c r="I45" s="45">
        <v>26</v>
      </c>
      <c r="J45" s="45">
        <v>37</v>
      </c>
      <c r="K45" s="45">
        <v>129</v>
      </c>
      <c r="L45" s="51">
        <v>1514</v>
      </c>
      <c r="N45" s="29"/>
      <c r="O45" s="29"/>
      <c r="P45" s="29"/>
      <c r="Q45" s="29"/>
      <c r="R45" s="29"/>
      <c r="S45" s="29"/>
      <c r="T45" s="29"/>
    </row>
    <row r="46" spans="1:20" customFormat="1" hidden="1" x14ac:dyDescent="0.25">
      <c r="A46" s="46" t="s">
        <v>569</v>
      </c>
      <c r="B46" s="47" t="s">
        <v>395</v>
      </c>
      <c r="C46" s="47" t="s">
        <v>396</v>
      </c>
      <c r="D46" s="47" t="s">
        <v>2</v>
      </c>
      <c r="E46" s="48">
        <v>1</v>
      </c>
      <c r="F46" s="48">
        <v>0</v>
      </c>
      <c r="G46" s="48">
        <v>0</v>
      </c>
      <c r="H46" s="48">
        <v>1</v>
      </c>
      <c r="I46" s="48">
        <v>0</v>
      </c>
      <c r="J46" s="48">
        <v>1</v>
      </c>
      <c r="K46" s="48">
        <v>0</v>
      </c>
      <c r="L46" s="52">
        <v>10</v>
      </c>
      <c r="M46" s="5"/>
      <c r="N46" s="5"/>
      <c r="O46" s="5"/>
      <c r="P46" s="5"/>
      <c r="Q46" s="5"/>
      <c r="R46" s="5"/>
      <c r="S46" s="5"/>
      <c r="T46" s="5"/>
    </row>
    <row r="47" spans="1:20" customFormat="1" x14ac:dyDescent="0.25">
      <c r="A47" s="43" t="s">
        <v>346</v>
      </c>
      <c r="B47" s="44" t="s">
        <v>43</v>
      </c>
      <c r="C47" s="44" t="s">
        <v>396</v>
      </c>
      <c r="D47" s="44" t="s">
        <v>2</v>
      </c>
      <c r="E47" s="45">
        <v>80</v>
      </c>
      <c r="F47" s="45">
        <v>58</v>
      </c>
      <c r="G47" s="45">
        <v>34</v>
      </c>
      <c r="H47" s="45">
        <v>32</v>
      </c>
      <c r="I47" s="45">
        <v>65</v>
      </c>
      <c r="J47" s="45">
        <v>39</v>
      </c>
      <c r="K47" s="45">
        <v>8762</v>
      </c>
      <c r="L47" s="51">
        <v>1529</v>
      </c>
      <c r="M47" s="5"/>
      <c r="N47" s="5"/>
      <c r="O47" s="5"/>
      <c r="P47" s="5"/>
      <c r="Q47" s="5"/>
      <c r="R47" s="5"/>
      <c r="S47" s="5"/>
      <c r="T47" s="5"/>
    </row>
    <row r="48" spans="1:20" customFormat="1" x14ac:dyDescent="0.25">
      <c r="A48" s="46" t="s">
        <v>571</v>
      </c>
      <c r="B48" s="47" t="s">
        <v>395</v>
      </c>
      <c r="C48" s="47" t="s">
        <v>396</v>
      </c>
      <c r="D48" s="47" t="s">
        <v>2</v>
      </c>
      <c r="E48" s="48">
        <v>59</v>
      </c>
      <c r="F48" s="48">
        <v>4</v>
      </c>
      <c r="G48" s="48">
        <v>66</v>
      </c>
      <c r="H48" s="48">
        <v>57</v>
      </c>
      <c r="I48" s="48">
        <v>33</v>
      </c>
      <c r="J48" s="48">
        <v>12</v>
      </c>
      <c r="K48" s="48">
        <v>6294</v>
      </c>
      <c r="L48" s="52">
        <v>687</v>
      </c>
      <c r="M48" s="5"/>
      <c r="N48" s="5"/>
      <c r="O48" s="5"/>
      <c r="P48" s="5"/>
      <c r="Q48" s="5"/>
      <c r="R48" s="5"/>
      <c r="S48" s="5"/>
      <c r="T48" s="5"/>
    </row>
    <row r="49" spans="1:20" customFormat="1" hidden="1" x14ac:dyDescent="0.25">
      <c r="A49" s="46" t="s">
        <v>573</v>
      </c>
      <c r="B49" s="47" t="s">
        <v>395</v>
      </c>
      <c r="C49" s="47" t="s">
        <v>396</v>
      </c>
      <c r="D49" s="47" t="s">
        <v>2</v>
      </c>
      <c r="E49" s="48">
        <v>2</v>
      </c>
      <c r="F49" s="48">
        <v>1</v>
      </c>
      <c r="G49" s="48">
        <v>0</v>
      </c>
      <c r="H49" s="48">
        <v>2</v>
      </c>
      <c r="I49" s="48">
        <v>0</v>
      </c>
      <c r="J49" s="48">
        <v>1</v>
      </c>
      <c r="K49" s="48">
        <v>0</v>
      </c>
      <c r="L49" s="52">
        <v>26</v>
      </c>
      <c r="M49" s="5"/>
      <c r="N49" s="5"/>
      <c r="O49" s="5"/>
      <c r="P49" s="5"/>
      <c r="Q49" s="5"/>
      <c r="R49" s="5"/>
      <c r="S49" s="5"/>
      <c r="T49" s="5"/>
    </row>
    <row r="50" spans="1:20" customFormat="1" x14ac:dyDescent="0.25">
      <c r="A50" s="46" t="s">
        <v>575</v>
      </c>
      <c r="B50" s="47" t="s">
        <v>395</v>
      </c>
      <c r="C50" s="47" t="s">
        <v>396</v>
      </c>
      <c r="D50" s="47" t="s">
        <v>2</v>
      </c>
      <c r="E50" s="48">
        <v>59</v>
      </c>
      <c r="F50" s="48">
        <v>10</v>
      </c>
      <c r="G50" s="48">
        <v>60</v>
      </c>
      <c r="H50" s="48">
        <v>133</v>
      </c>
      <c r="I50" s="48">
        <v>23</v>
      </c>
      <c r="J50" s="48">
        <v>8</v>
      </c>
      <c r="K50" s="48">
        <v>2368</v>
      </c>
      <c r="L50" s="52">
        <v>587</v>
      </c>
      <c r="M50" s="5"/>
      <c r="N50" s="5"/>
      <c r="O50" s="5"/>
      <c r="P50" s="5"/>
      <c r="Q50" s="5"/>
      <c r="R50" s="5"/>
      <c r="S50" s="5"/>
      <c r="T50" s="5"/>
    </row>
    <row r="51" spans="1:20" customFormat="1" x14ac:dyDescent="0.25">
      <c r="A51" s="43" t="s">
        <v>340</v>
      </c>
      <c r="B51" s="44" t="s">
        <v>34</v>
      </c>
      <c r="C51" s="44" t="s">
        <v>396</v>
      </c>
      <c r="D51" s="44" t="s">
        <v>2</v>
      </c>
      <c r="E51" s="45">
        <v>81</v>
      </c>
      <c r="F51" s="45">
        <v>52</v>
      </c>
      <c r="G51" s="45">
        <v>27</v>
      </c>
      <c r="H51" s="45">
        <v>65</v>
      </c>
      <c r="I51" s="45">
        <v>41</v>
      </c>
      <c r="J51" s="45">
        <v>37</v>
      </c>
      <c r="K51" s="45">
        <v>8901</v>
      </c>
      <c r="L51" s="51">
        <v>1461</v>
      </c>
      <c r="M51" s="5"/>
      <c r="N51" s="5"/>
      <c r="O51" s="5"/>
      <c r="P51" s="5"/>
      <c r="Q51" s="5"/>
      <c r="R51" s="5"/>
      <c r="S51" s="5"/>
      <c r="T51" s="5"/>
    </row>
    <row r="52" spans="1:20" customFormat="1" hidden="1" x14ac:dyDescent="0.25">
      <c r="A52" s="43" t="s">
        <v>577</v>
      </c>
      <c r="B52" s="44" t="s">
        <v>395</v>
      </c>
      <c r="C52" s="44" t="s">
        <v>396</v>
      </c>
      <c r="D52" s="44" t="s">
        <v>2</v>
      </c>
      <c r="E52" s="45">
        <v>3</v>
      </c>
      <c r="F52" s="45">
        <v>0</v>
      </c>
      <c r="G52" s="45">
        <v>0</v>
      </c>
      <c r="H52" s="45">
        <v>2</v>
      </c>
      <c r="I52" s="45">
        <v>1</v>
      </c>
      <c r="J52" s="45">
        <v>1</v>
      </c>
      <c r="K52" s="45">
        <v>0</v>
      </c>
      <c r="L52" s="51">
        <v>24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43" t="s">
        <v>70</v>
      </c>
      <c r="B53" s="44" t="s">
        <v>37</v>
      </c>
      <c r="C53" s="44" t="s">
        <v>396</v>
      </c>
      <c r="D53" s="44" t="s">
        <v>2</v>
      </c>
      <c r="E53" s="45">
        <v>62</v>
      </c>
      <c r="F53" s="45">
        <v>72</v>
      </c>
      <c r="G53" s="45">
        <v>77</v>
      </c>
      <c r="H53" s="45">
        <v>40</v>
      </c>
      <c r="I53" s="45">
        <v>25</v>
      </c>
      <c r="J53" s="45">
        <v>52</v>
      </c>
      <c r="K53" s="45">
        <v>149</v>
      </c>
      <c r="L53" s="51">
        <v>1154</v>
      </c>
      <c r="M53" s="5"/>
      <c r="N53" s="5"/>
      <c r="O53" s="5"/>
      <c r="P53" s="5"/>
      <c r="Q53" s="5"/>
      <c r="R53" s="5"/>
      <c r="S53" s="5"/>
      <c r="T53" s="5"/>
    </row>
    <row r="54" spans="1:20" customFormat="1" x14ac:dyDescent="0.25">
      <c r="A54" s="46" t="s">
        <v>153</v>
      </c>
      <c r="B54" s="47" t="s">
        <v>37</v>
      </c>
      <c r="C54" s="47" t="s">
        <v>396</v>
      </c>
      <c r="D54" s="47" t="s">
        <v>2</v>
      </c>
      <c r="E54" s="48">
        <v>79</v>
      </c>
      <c r="F54" s="48">
        <v>82</v>
      </c>
      <c r="G54" s="48">
        <v>38</v>
      </c>
      <c r="H54" s="48">
        <v>49</v>
      </c>
      <c r="I54" s="48">
        <v>34</v>
      </c>
      <c r="J54" s="48">
        <v>67</v>
      </c>
      <c r="K54" s="48">
        <v>3337</v>
      </c>
      <c r="L54" s="52">
        <v>1624</v>
      </c>
      <c r="M54" s="5"/>
      <c r="N54" s="5"/>
      <c r="O54" s="5"/>
      <c r="P54" s="5"/>
      <c r="Q54" s="5"/>
      <c r="R54" s="5"/>
      <c r="S54" s="5"/>
      <c r="T54" s="5"/>
    </row>
    <row r="55" spans="1:20" customFormat="1" hidden="1" x14ac:dyDescent="0.25">
      <c r="A55" s="43" t="s">
        <v>578</v>
      </c>
      <c r="B55" s="44" t="s">
        <v>395</v>
      </c>
      <c r="C55" s="44" t="s">
        <v>396</v>
      </c>
      <c r="D55" s="44" t="s">
        <v>2</v>
      </c>
      <c r="E55" s="45">
        <v>2</v>
      </c>
      <c r="F55" s="45">
        <v>0</v>
      </c>
      <c r="G55" s="45">
        <v>0</v>
      </c>
      <c r="H55" s="45">
        <v>1</v>
      </c>
      <c r="I55" s="45">
        <v>1</v>
      </c>
      <c r="J55" s="45">
        <v>1</v>
      </c>
      <c r="K55" s="45">
        <v>0</v>
      </c>
      <c r="L55" s="51">
        <v>25</v>
      </c>
      <c r="N55" s="29"/>
      <c r="O55" s="29"/>
      <c r="P55" s="29"/>
      <c r="Q55" s="29"/>
      <c r="R55" s="29"/>
      <c r="S55" s="29"/>
      <c r="T55" s="29"/>
    </row>
    <row r="56" spans="1:20" customFormat="1" x14ac:dyDescent="0.25">
      <c r="A56" s="43" t="s">
        <v>582</v>
      </c>
      <c r="B56" s="44" t="s">
        <v>395</v>
      </c>
      <c r="C56" s="44" t="s">
        <v>396</v>
      </c>
      <c r="D56" s="44" t="s">
        <v>2</v>
      </c>
      <c r="E56" s="45">
        <v>24</v>
      </c>
      <c r="F56" s="45">
        <v>5</v>
      </c>
      <c r="G56" s="45">
        <v>8</v>
      </c>
      <c r="H56" s="45">
        <v>30</v>
      </c>
      <c r="I56" s="45">
        <v>5</v>
      </c>
      <c r="J56" s="45">
        <v>5</v>
      </c>
      <c r="K56" s="45">
        <v>1</v>
      </c>
      <c r="L56" s="51">
        <v>306</v>
      </c>
      <c r="M56" s="5"/>
      <c r="N56" s="5"/>
      <c r="O56" s="5"/>
      <c r="P56" s="5"/>
      <c r="Q56" s="5"/>
      <c r="R56" s="5"/>
      <c r="S56" s="5"/>
      <c r="T56" s="5"/>
    </row>
    <row r="57" spans="1:20" customFormat="1" x14ac:dyDescent="0.25">
      <c r="A57" s="46" t="s">
        <v>583</v>
      </c>
      <c r="B57" s="47" t="s">
        <v>395</v>
      </c>
      <c r="C57" s="47" t="s">
        <v>396</v>
      </c>
      <c r="D57" s="47" t="s">
        <v>2</v>
      </c>
      <c r="E57" s="48">
        <v>55</v>
      </c>
      <c r="F57" s="48">
        <v>10</v>
      </c>
      <c r="G57" s="48">
        <v>10</v>
      </c>
      <c r="H57" s="48">
        <v>62</v>
      </c>
      <c r="I57" s="48">
        <v>18</v>
      </c>
      <c r="J57" s="48">
        <v>10</v>
      </c>
      <c r="K57" s="48">
        <v>4835</v>
      </c>
      <c r="L57" s="52">
        <v>534</v>
      </c>
      <c r="M57" s="5"/>
      <c r="N57" s="5"/>
      <c r="O57" s="5"/>
      <c r="P57" s="5"/>
      <c r="Q57" s="5"/>
      <c r="R57" s="5"/>
      <c r="S57" s="5"/>
      <c r="T57" s="5"/>
    </row>
    <row r="58" spans="1:20" customFormat="1" hidden="1" x14ac:dyDescent="0.25">
      <c r="A58" s="46" t="s">
        <v>587</v>
      </c>
      <c r="B58" s="47" t="s">
        <v>395</v>
      </c>
      <c r="C58" s="47" t="s">
        <v>396</v>
      </c>
      <c r="D58" s="47" t="s">
        <v>2</v>
      </c>
      <c r="E58" s="48">
        <v>9</v>
      </c>
      <c r="F58" s="48">
        <v>0</v>
      </c>
      <c r="G58" s="48">
        <v>19</v>
      </c>
      <c r="H58" s="48">
        <v>14</v>
      </c>
      <c r="I58" s="48">
        <v>4</v>
      </c>
      <c r="J58" s="48">
        <v>2</v>
      </c>
      <c r="K58" s="48">
        <v>329</v>
      </c>
      <c r="L58" s="52">
        <v>61</v>
      </c>
      <c r="M58" s="5"/>
      <c r="N58" s="5"/>
      <c r="O58" s="5"/>
      <c r="P58" s="5"/>
      <c r="Q58" s="5"/>
      <c r="R58" s="5"/>
      <c r="S58" s="5"/>
      <c r="T58" s="5"/>
    </row>
    <row r="59" spans="1:20" customFormat="1" x14ac:dyDescent="0.25">
      <c r="A59" s="46" t="s">
        <v>588</v>
      </c>
      <c r="B59" s="47" t="s">
        <v>395</v>
      </c>
      <c r="C59" s="47" t="s">
        <v>396</v>
      </c>
      <c r="D59" s="47" t="s">
        <v>2</v>
      </c>
      <c r="E59" s="48">
        <v>82</v>
      </c>
      <c r="F59" s="48">
        <v>33</v>
      </c>
      <c r="G59" s="48">
        <v>14</v>
      </c>
      <c r="H59" s="48">
        <v>44</v>
      </c>
      <c r="I59" s="48">
        <v>71</v>
      </c>
      <c r="J59" s="48">
        <v>26</v>
      </c>
      <c r="K59" s="48">
        <v>741</v>
      </c>
      <c r="L59" s="52">
        <v>1159</v>
      </c>
      <c r="N59" s="29"/>
      <c r="O59" s="29"/>
      <c r="P59" s="29"/>
      <c r="Q59" s="29"/>
      <c r="R59" s="29"/>
      <c r="S59" s="29"/>
      <c r="T59" s="29"/>
    </row>
    <row r="60" spans="1:20" customFormat="1" hidden="1" x14ac:dyDescent="0.25">
      <c r="A60" s="43" t="s">
        <v>590</v>
      </c>
      <c r="B60" s="44" t="s">
        <v>395</v>
      </c>
      <c r="C60" s="44" t="s">
        <v>396</v>
      </c>
      <c r="D60" s="44" t="s">
        <v>2</v>
      </c>
      <c r="E60" s="45">
        <v>2</v>
      </c>
      <c r="F60" s="45">
        <v>0</v>
      </c>
      <c r="G60" s="45">
        <v>0</v>
      </c>
      <c r="H60" s="45">
        <v>3</v>
      </c>
      <c r="I60" s="45">
        <v>0</v>
      </c>
      <c r="J60" s="45">
        <v>1</v>
      </c>
      <c r="K60" s="45">
        <v>0</v>
      </c>
      <c r="L60" s="51">
        <v>20</v>
      </c>
      <c r="N60" s="29"/>
      <c r="O60" s="29"/>
      <c r="P60" s="29"/>
      <c r="Q60" s="29"/>
      <c r="R60" s="29"/>
      <c r="S60" s="29"/>
      <c r="T60" s="29"/>
    </row>
    <row r="61" spans="1:20" customFormat="1" x14ac:dyDescent="0.25">
      <c r="A61" s="46" t="s">
        <v>591</v>
      </c>
      <c r="B61" s="47" t="s">
        <v>395</v>
      </c>
      <c r="C61" s="47" t="s">
        <v>396</v>
      </c>
      <c r="D61" s="47" t="s">
        <v>2</v>
      </c>
      <c r="E61" s="48">
        <v>69</v>
      </c>
      <c r="F61" s="48">
        <v>32</v>
      </c>
      <c r="G61" s="48">
        <v>14</v>
      </c>
      <c r="H61" s="48">
        <v>32</v>
      </c>
      <c r="I61" s="48">
        <v>11</v>
      </c>
      <c r="J61" s="48">
        <v>33</v>
      </c>
      <c r="K61" s="48">
        <v>5021</v>
      </c>
      <c r="L61" s="52">
        <v>1194</v>
      </c>
      <c r="N61" s="29"/>
      <c r="O61" s="29"/>
      <c r="P61" s="29"/>
      <c r="Q61" s="29"/>
      <c r="R61" s="29"/>
      <c r="S61" s="29"/>
      <c r="T61" s="29"/>
    </row>
    <row r="62" spans="1:20" customFormat="1" hidden="1" x14ac:dyDescent="0.25">
      <c r="A62" s="43" t="s">
        <v>595</v>
      </c>
      <c r="B62" s="44" t="s">
        <v>395</v>
      </c>
      <c r="C62" s="44" t="s">
        <v>396</v>
      </c>
      <c r="D62" s="44" t="s">
        <v>2</v>
      </c>
      <c r="E62" s="45">
        <v>6</v>
      </c>
      <c r="F62" s="45">
        <v>0</v>
      </c>
      <c r="G62" s="45">
        <v>5</v>
      </c>
      <c r="H62" s="45">
        <v>3</v>
      </c>
      <c r="I62" s="45">
        <v>4</v>
      </c>
      <c r="J62" s="45">
        <v>3</v>
      </c>
      <c r="K62" s="45">
        <v>77</v>
      </c>
      <c r="L62" s="51">
        <v>63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46" t="s">
        <v>596</v>
      </c>
      <c r="B63" s="47" t="s">
        <v>395</v>
      </c>
      <c r="C63" s="47" t="s">
        <v>396</v>
      </c>
      <c r="D63" s="47" t="s">
        <v>2</v>
      </c>
      <c r="E63" s="48">
        <v>67</v>
      </c>
      <c r="F63" s="48">
        <v>29</v>
      </c>
      <c r="G63" s="48">
        <v>22</v>
      </c>
      <c r="H63" s="48">
        <v>33</v>
      </c>
      <c r="I63" s="48">
        <v>37</v>
      </c>
      <c r="J63" s="48">
        <v>33</v>
      </c>
      <c r="K63" s="48">
        <v>1768</v>
      </c>
      <c r="L63" s="52">
        <v>998</v>
      </c>
      <c r="M63" s="5"/>
      <c r="N63" s="5"/>
      <c r="O63" s="5"/>
      <c r="P63" s="5"/>
      <c r="Q63" s="5"/>
      <c r="R63" s="5"/>
      <c r="S63" s="5"/>
      <c r="T63" s="5"/>
    </row>
    <row r="64" spans="1:20" customFormat="1" hidden="1" x14ac:dyDescent="0.25">
      <c r="A64" s="46" t="s">
        <v>598</v>
      </c>
      <c r="B64" s="47" t="s">
        <v>395</v>
      </c>
      <c r="C64" s="47" t="s">
        <v>396</v>
      </c>
      <c r="D64" s="47" t="s">
        <v>2</v>
      </c>
      <c r="E64" s="48">
        <v>8</v>
      </c>
      <c r="F64" s="48">
        <v>2</v>
      </c>
      <c r="G64" s="48">
        <v>2</v>
      </c>
      <c r="H64" s="48">
        <v>14</v>
      </c>
      <c r="I64" s="48">
        <v>3</v>
      </c>
      <c r="J64" s="48">
        <v>3</v>
      </c>
      <c r="K64" s="48">
        <v>0</v>
      </c>
      <c r="L64" s="52">
        <v>87</v>
      </c>
      <c r="M64" s="5"/>
      <c r="N64" s="5"/>
      <c r="O64" s="5"/>
      <c r="P64" s="5"/>
      <c r="Q64" s="5"/>
      <c r="R64" s="5"/>
      <c r="S64" s="5"/>
      <c r="T64" s="5"/>
    </row>
    <row r="65" spans="1:20" customFormat="1" hidden="1" x14ac:dyDescent="0.25">
      <c r="A65" s="43" t="s">
        <v>599</v>
      </c>
      <c r="B65" s="44" t="s">
        <v>395</v>
      </c>
      <c r="C65" s="44" t="s">
        <v>396</v>
      </c>
      <c r="D65" s="44" t="s">
        <v>2</v>
      </c>
      <c r="E65" s="45">
        <v>4</v>
      </c>
      <c r="F65" s="45">
        <v>0</v>
      </c>
      <c r="G65" s="45">
        <v>2</v>
      </c>
      <c r="H65" s="45">
        <v>13</v>
      </c>
      <c r="I65" s="45">
        <v>3</v>
      </c>
      <c r="J65" s="45">
        <v>2</v>
      </c>
      <c r="K65" s="45">
        <v>107</v>
      </c>
      <c r="L65" s="51">
        <v>47</v>
      </c>
      <c r="N65" s="29"/>
      <c r="O65" s="29"/>
      <c r="P65" s="29"/>
      <c r="Q65" s="29"/>
      <c r="R65" s="29"/>
      <c r="S65" s="29"/>
      <c r="T65" s="29"/>
    </row>
    <row r="66" spans="1:20" customFormat="1" x14ac:dyDescent="0.25">
      <c r="A66" s="46" t="s">
        <v>600</v>
      </c>
      <c r="B66" s="47" t="s">
        <v>395</v>
      </c>
      <c r="C66" s="47" t="s">
        <v>396</v>
      </c>
      <c r="D66" s="47" t="s">
        <v>2</v>
      </c>
      <c r="E66" s="48">
        <v>79</v>
      </c>
      <c r="F66" s="48">
        <v>41</v>
      </c>
      <c r="G66" s="48">
        <v>18</v>
      </c>
      <c r="H66" s="48">
        <v>64</v>
      </c>
      <c r="I66" s="48">
        <v>54</v>
      </c>
      <c r="J66" s="48">
        <v>29</v>
      </c>
      <c r="K66" s="48">
        <v>9087</v>
      </c>
      <c r="L66" s="52">
        <v>1355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46" t="s">
        <v>602</v>
      </c>
      <c r="B67" s="47" t="s">
        <v>395</v>
      </c>
      <c r="C67" s="47" t="s">
        <v>396</v>
      </c>
      <c r="D67" s="47" t="s">
        <v>2</v>
      </c>
      <c r="E67" s="48">
        <v>23</v>
      </c>
      <c r="F67" s="48">
        <v>2</v>
      </c>
      <c r="G67" s="48">
        <v>27</v>
      </c>
      <c r="H67" s="48">
        <v>51</v>
      </c>
      <c r="I67" s="48">
        <v>15</v>
      </c>
      <c r="J67" s="48">
        <v>12</v>
      </c>
      <c r="K67" s="48">
        <v>1443</v>
      </c>
      <c r="L67" s="52">
        <v>295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43" t="s">
        <v>603</v>
      </c>
      <c r="B68" s="44" t="s">
        <v>395</v>
      </c>
      <c r="C68" s="44" t="s">
        <v>396</v>
      </c>
      <c r="D68" s="44" t="s">
        <v>2</v>
      </c>
      <c r="E68" s="45">
        <v>46</v>
      </c>
      <c r="F68" s="45">
        <v>8</v>
      </c>
      <c r="G68" s="45">
        <v>44</v>
      </c>
      <c r="H68" s="45">
        <v>62</v>
      </c>
      <c r="I68" s="45">
        <v>7</v>
      </c>
      <c r="J68" s="45">
        <v>5</v>
      </c>
      <c r="K68" s="45">
        <v>43</v>
      </c>
      <c r="L68" s="51">
        <v>499</v>
      </c>
      <c r="M68" s="5"/>
      <c r="N68" s="5"/>
      <c r="O68" s="5"/>
      <c r="P68" s="5"/>
      <c r="Q68" s="5"/>
      <c r="R68" s="5"/>
      <c r="S68" s="5"/>
      <c r="T68" s="5"/>
    </row>
    <row r="69" spans="1:20" customFormat="1" x14ac:dyDescent="0.25">
      <c r="A69" s="46" t="s">
        <v>606</v>
      </c>
      <c r="B69" s="47" t="s">
        <v>395</v>
      </c>
      <c r="C69" s="47" t="s">
        <v>396</v>
      </c>
      <c r="D69" s="47" t="s">
        <v>2</v>
      </c>
      <c r="E69" s="48">
        <v>72</v>
      </c>
      <c r="F69" s="48">
        <v>26</v>
      </c>
      <c r="G69" s="48">
        <v>28</v>
      </c>
      <c r="H69" s="48">
        <v>39</v>
      </c>
      <c r="I69" s="48">
        <v>38</v>
      </c>
      <c r="J69" s="48">
        <v>24</v>
      </c>
      <c r="K69" s="48">
        <v>4630</v>
      </c>
      <c r="L69" s="52">
        <v>995</v>
      </c>
      <c r="N69" s="29"/>
      <c r="O69" s="29"/>
      <c r="P69" s="29"/>
      <c r="Q69" s="29"/>
      <c r="R69" s="29"/>
      <c r="S69" s="29"/>
      <c r="T69" s="29"/>
    </row>
    <row r="70" spans="1:20" customFormat="1" x14ac:dyDescent="0.25">
      <c r="A70" s="43" t="s">
        <v>609</v>
      </c>
      <c r="B70" s="44" t="s">
        <v>395</v>
      </c>
      <c r="C70" s="44" t="s">
        <v>396</v>
      </c>
      <c r="D70" s="44" t="s">
        <v>2</v>
      </c>
      <c r="E70" s="45">
        <v>59</v>
      </c>
      <c r="F70" s="45">
        <v>14</v>
      </c>
      <c r="G70" s="45">
        <v>23</v>
      </c>
      <c r="H70" s="45">
        <v>73</v>
      </c>
      <c r="I70" s="45">
        <v>38</v>
      </c>
      <c r="J70" s="45">
        <v>19</v>
      </c>
      <c r="K70" s="45">
        <v>3986</v>
      </c>
      <c r="L70" s="51">
        <v>724</v>
      </c>
      <c r="M70" s="5"/>
      <c r="N70" s="5"/>
      <c r="O70" s="5"/>
      <c r="P70" s="5"/>
      <c r="Q70" s="5"/>
      <c r="R70" s="5"/>
      <c r="S70" s="5"/>
      <c r="T70" s="5"/>
    </row>
    <row r="71" spans="1:20" customFormat="1" x14ac:dyDescent="0.25">
      <c r="A71" s="46" t="s">
        <v>38</v>
      </c>
      <c r="B71" s="47" t="s">
        <v>39</v>
      </c>
      <c r="C71" s="47" t="s">
        <v>396</v>
      </c>
      <c r="D71" s="47" t="s">
        <v>2</v>
      </c>
      <c r="E71" s="48">
        <v>72</v>
      </c>
      <c r="F71" s="48">
        <v>58</v>
      </c>
      <c r="G71" s="48">
        <v>35</v>
      </c>
      <c r="H71" s="48">
        <v>43</v>
      </c>
      <c r="I71" s="48">
        <v>32</v>
      </c>
      <c r="J71" s="48">
        <v>37</v>
      </c>
      <c r="K71" s="48">
        <v>5630</v>
      </c>
      <c r="L71" s="52">
        <v>1451</v>
      </c>
      <c r="M71" s="5"/>
      <c r="N71" s="5"/>
      <c r="O71" s="5"/>
      <c r="P71" s="5"/>
      <c r="Q71" s="5"/>
      <c r="R71" s="5"/>
      <c r="S71" s="5"/>
      <c r="T71" s="5"/>
    </row>
    <row r="72" spans="1:20" customFormat="1" x14ac:dyDescent="0.25">
      <c r="A72" s="43" t="s">
        <v>614</v>
      </c>
      <c r="B72" s="44" t="s">
        <v>395</v>
      </c>
      <c r="C72" s="44" t="s">
        <v>396</v>
      </c>
      <c r="D72" s="44" t="s">
        <v>2</v>
      </c>
      <c r="E72" s="45">
        <v>36</v>
      </c>
      <c r="F72" s="45">
        <v>11</v>
      </c>
      <c r="G72" s="45">
        <v>20</v>
      </c>
      <c r="H72" s="45">
        <v>33</v>
      </c>
      <c r="I72" s="45">
        <v>23</v>
      </c>
      <c r="J72" s="45">
        <v>13</v>
      </c>
      <c r="K72" s="45">
        <v>2653</v>
      </c>
      <c r="L72" s="51">
        <v>607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43" t="s">
        <v>616</v>
      </c>
      <c r="B73" s="44" t="s">
        <v>395</v>
      </c>
      <c r="C73" s="44" t="s">
        <v>396</v>
      </c>
      <c r="D73" s="44" t="s">
        <v>2</v>
      </c>
      <c r="E73" s="45">
        <v>82</v>
      </c>
      <c r="F73" s="45">
        <v>34</v>
      </c>
      <c r="G73" s="45">
        <v>32</v>
      </c>
      <c r="H73" s="45">
        <v>155</v>
      </c>
      <c r="I73" s="45">
        <v>42</v>
      </c>
      <c r="J73" s="45">
        <v>43</v>
      </c>
      <c r="K73" s="45">
        <v>6145</v>
      </c>
      <c r="L73" s="51">
        <v>1311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43" t="s">
        <v>50</v>
      </c>
      <c r="B74" s="44" t="s">
        <v>37</v>
      </c>
      <c r="C74" s="44" t="s">
        <v>396</v>
      </c>
      <c r="D74" s="44" t="s">
        <v>2</v>
      </c>
      <c r="E74" s="45">
        <v>81</v>
      </c>
      <c r="F74" s="45">
        <v>55</v>
      </c>
      <c r="G74" s="45">
        <v>16</v>
      </c>
      <c r="H74" s="45">
        <v>26</v>
      </c>
      <c r="I74" s="45">
        <v>45</v>
      </c>
      <c r="J74" s="45">
        <v>51</v>
      </c>
      <c r="K74" s="45">
        <v>6682</v>
      </c>
      <c r="L74" s="51">
        <v>1507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3" t="s">
        <v>32</v>
      </c>
      <c r="B75" s="44" t="s">
        <v>43</v>
      </c>
      <c r="C75" s="44" t="s">
        <v>396</v>
      </c>
      <c r="D75" s="44" t="s">
        <v>2</v>
      </c>
      <c r="E75" s="45">
        <v>82</v>
      </c>
      <c r="F75" s="45">
        <v>51</v>
      </c>
      <c r="G75" s="45">
        <v>28</v>
      </c>
      <c r="H75" s="45">
        <v>15</v>
      </c>
      <c r="I75" s="45">
        <v>11</v>
      </c>
      <c r="J75" s="45">
        <v>29</v>
      </c>
      <c r="K75" s="45">
        <v>805</v>
      </c>
      <c r="L75" s="51">
        <v>1561</v>
      </c>
      <c r="N75" s="29"/>
      <c r="O75" s="29"/>
      <c r="P75" s="29"/>
      <c r="Q75" s="29"/>
      <c r="R75" s="29"/>
      <c r="S75" s="29"/>
      <c r="T75" s="29"/>
    </row>
    <row r="76" spans="1:20" customFormat="1" hidden="1" x14ac:dyDescent="0.25">
      <c r="A76" s="43" t="s">
        <v>632</v>
      </c>
      <c r="B76" s="44" t="s">
        <v>395</v>
      </c>
      <c r="C76" s="44" t="s">
        <v>396</v>
      </c>
      <c r="D76" s="44" t="s">
        <v>2</v>
      </c>
      <c r="E76" s="45">
        <v>3</v>
      </c>
      <c r="F76" s="45">
        <v>0</v>
      </c>
      <c r="G76" s="45">
        <v>2</v>
      </c>
      <c r="H76" s="45">
        <v>6</v>
      </c>
      <c r="I76" s="45">
        <v>2</v>
      </c>
      <c r="J76" s="45">
        <v>2</v>
      </c>
      <c r="K76" s="45">
        <v>0</v>
      </c>
      <c r="L76" s="51">
        <v>38</v>
      </c>
      <c r="M76" s="5"/>
      <c r="N76" s="5"/>
      <c r="O76" s="5"/>
      <c r="P76" s="5"/>
      <c r="Q76" s="5"/>
      <c r="R76" s="5"/>
      <c r="S76" s="5"/>
      <c r="T76" s="5"/>
    </row>
    <row r="77" spans="1:20" customFormat="1" x14ac:dyDescent="0.25">
      <c r="A77" s="46" t="s">
        <v>51</v>
      </c>
      <c r="B77" s="47" t="s">
        <v>34</v>
      </c>
      <c r="C77" s="47" t="s">
        <v>396</v>
      </c>
      <c r="D77" s="47" t="s">
        <v>2</v>
      </c>
      <c r="E77" s="48">
        <v>74</v>
      </c>
      <c r="F77" s="48">
        <v>73</v>
      </c>
      <c r="G77" s="48">
        <v>49</v>
      </c>
      <c r="H77" s="48">
        <v>99</v>
      </c>
      <c r="I77" s="48">
        <v>88</v>
      </c>
      <c r="J77" s="48">
        <v>61</v>
      </c>
      <c r="K77" s="48">
        <v>7471</v>
      </c>
      <c r="L77" s="52">
        <v>1559</v>
      </c>
      <c r="N77" s="29"/>
      <c r="O77" s="29"/>
      <c r="P77" s="29"/>
      <c r="Q77" s="29"/>
      <c r="R77" s="29"/>
      <c r="S77" s="29"/>
      <c r="T77" s="29"/>
    </row>
    <row r="78" spans="1:20" customFormat="1" x14ac:dyDescent="0.25">
      <c r="A78" s="43" t="s">
        <v>397</v>
      </c>
      <c r="B78" s="44" t="s">
        <v>37</v>
      </c>
      <c r="C78" s="44" t="s">
        <v>396</v>
      </c>
      <c r="D78" s="44" t="s">
        <v>2</v>
      </c>
      <c r="E78" s="45">
        <v>70</v>
      </c>
      <c r="F78" s="45">
        <v>28</v>
      </c>
      <c r="G78" s="45">
        <v>49</v>
      </c>
      <c r="H78" s="45">
        <v>92</v>
      </c>
      <c r="I78" s="45">
        <v>26</v>
      </c>
      <c r="J78" s="45">
        <v>26</v>
      </c>
      <c r="K78" s="45">
        <v>76</v>
      </c>
      <c r="L78" s="51">
        <v>986</v>
      </c>
      <c r="M78" s="5"/>
      <c r="N78" s="5"/>
      <c r="O78" s="5"/>
      <c r="P78" s="5"/>
      <c r="Q78" s="5"/>
      <c r="R78" s="5"/>
      <c r="S78" s="5"/>
      <c r="T78" s="5"/>
    </row>
    <row r="79" spans="1:20" customFormat="1" x14ac:dyDescent="0.25">
      <c r="A79" s="43" t="s">
        <v>634</v>
      </c>
      <c r="B79" s="44" t="s">
        <v>395</v>
      </c>
      <c r="C79" s="44" t="s">
        <v>396</v>
      </c>
      <c r="D79" s="44" t="s">
        <v>2</v>
      </c>
      <c r="E79" s="45">
        <v>20</v>
      </c>
      <c r="F79" s="45">
        <v>8</v>
      </c>
      <c r="G79" s="45">
        <v>8</v>
      </c>
      <c r="H79" s="45">
        <v>11</v>
      </c>
      <c r="I79" s="45">
        <v>3</v>
      </c>
      <c r="J79" s="45">
        <v>12</v>
      </c>
      <c r="K79" s="45">
        <v>1671</v>
      </c>
      <c r="L79" s="51">
        <v>307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46" t="s">
        <v>56</v>
      </c>
      <c r="B80" s="47" t="s">
        <v>31</v>
      </c>
      <c r="C80" s="47" t="s">
        <v>396</v>
      </c>
      <c r="D80" s="47" t="s">
        <v>2</v>
      </c>
      <c r="E80" s="48">
        <v>82</v>
      </c>
      <c r="F80" s="48">
        <v>58</v>
      </c>
      <c r="G80" s="48">
        <v>83</v>
      </c>
      <c r="H80" s="48">
        <v>146</v>
      </c>
      <c r="I80" s="48">
        <v>75</v>
      </c>
      <c r="J80" s="48">
        <v>22</v>
      </c>
      <c r="K80" s="48">
        <v>13391</v>
      </c>
      <c r="L80" s="52">
        <v>1747</v>
      </c>
      <c r="N80" s="29"/>
      <c r="O80" s="29"/>
      <c r="P80" s="29"/>
      <c r="Q80" s="29"/>
      <c r="R80" s="29"/>
      <c r="S80" s="29"/>
      <c r="T80" s="29"/>
    </row>
    <row r="81" spans="1:20" customFormat="1" x14ac:dyDescent="0.25">
      <c r="A81" s="43" t="s">
        <v>343</v>
      </c>
      <c r="B81" s="44" t="s">
        <v>39</v>
      </c>
      <c r="C81" s="44" t="s">
        <v>396</v>
      </c>
      <c r="D81" s="44" t="s">
        <v>2</v>
      </c>
      <c r="E81" s="45">
        <v>81</v>
      </c>
      <c r="F81" s="45">
        <v>26</v>
      </c>
      <c r="G81" s="45">
        <v>75</v>
      </c>
      <c r="H81" s="45">
        <v>127</v>
      </c>
      <c r="I81" s="45">
        <v>46</v>
      </c>
      <c r="J81" s="45">
        <v>43</v>
      </c>
      <c r="K81" s="45">
        <v>5474</v>
      </c>
      <c r="L81" s="51">
        <v>1214</v>
      </c>
      <c r="M81" s="5"/>
      <c r="N81" s="5"/>
      <c r="O81" s="5"/>
      <c r="P81" s="5"/>
      <c r="Q81" s="5"/>
      <c r="R81" s="5"/>
      <c r="S81" s="5"/>
      <c r="T81" s="5"/>
    </row>
    <row r="82" spans="1:20" customFormat="1" hidden="1" x14ac:dyDescent="0.25">
      <c r="A82" s="46" t="s">
        <v>641</v>
      </c>
      <c r="B82" s="47" t="s">
        <v>395</v>
      </c>
      <c r="C82" s="47" t="s">
        <v>396</v>
      </c>
      <c r="D82" s="47" t="s">
        <v>2</v>
      </c>
      <c r="E82" s="48">
        <v>8</v>
      </c>
      <c r="F82" s="48">
        <v>1</v>
      </c>
      <c r="G82" s="48">
        <v>2</v>
      </c>
      <c r="H82" s="48">
        <v>9</v>
      </c>
      <c r="I82" s="48">
        <v>1</v>
      </c>
      <c r="J82" s="48">
        <v>2</v>
      </c>
      <c r="K82" s="48">
        <v>59</v>
      </c>
      <c r="L82" s="52">
        <v>74</v>
      </c>
      <c r="M82" s="5"/>
      <c r="N82" s="5"/>
      <c r="O82" s="5"/>
      <c r="P82" s="5"/>
      <c r="Q82" s="5"/>
      <c r="R82" s="5"/>
      <c r="S82" s="5"/>
      <c r="T82" s="5"/>
    </row>
    <row r="83" spans="1:20" customFormat="1" x14ac:dyDescent="0.25">
      <c r="A83" s="43" t="s">
        <v>142</v>
      </c>
      <c r="B83" s="44" t="s">
        <v>37</v>
      </c>
      <c r="C83" s="44" t="s">
        <v>396</v>
      </c>
      <c r="D83" s="44" t="s">
        <v>2</v>
      </c>
      <c r="E83" s="45">
        <v>72</v>
      </c>
      <c r="F83" s="45">
        <v>55</v>
      </c>
      <c r="G83" s="45">
        <v>10</v>
      </c>
      <c r="H83" s="45">
        <v>21</v>
      </c>
      <c r="I83" s="45">
        <v>45</v>
      </c>
      <c r="J83" s="45">
        <v>58</v>
      </c>
      <c r="K83" s="45">
        <v>10059</v>
      </c>
      <c r="L83" s="51">
        <v>1545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43" t="s">
        <v>646</v>
      </c>
      <c r="B84" s="44" t="s">
        <v>395</v>
      </c>
      <c r="C84" s="44" t="s">
        <v>396</v>
      </c>
      <c r="D84" s="44" t="s">
        <v>2</v>
      </c>
      <c r="E84" s="45">
        <v>49</v>
      </c>
      <c r="F84" s="45">
        <v>13</v>
      </c>
      <c r="G84" s="45">
        <v>12</v>
      </c>
      <c r="H84" s="45">
        <v>19</v>
      </c>
      <c r="I84" s="45">
        <v>25</v>
      </c>
      <c r="J84" s="45">
        <v>19</v>
      </c>
      <c r="K84" s="45">
        <v>3320</v>
      </c>
      <c r="L84" s="51">
        <v>638</v>
      </c>
      <c r="N84" s="29"/>
      <c r="O84" s="29"/>
      <c r="P84" s="29"/>
      <c r="Q84" s="29"/>
      <c r="R84" s="29"/>
      <c r="S84" s="29"/>
      <c r="T84" s="29"/>
    </row>
    <row r="85" spans="1:20" customFormat="1" x14ac:dyDescent="0.25">
      <c r="A85" s="43" t="s">
        <v>648</v>
      </c>
      <c r="B85" s="44" t="s">
        <v>395</v>
      </c>
      <c r="C85" s="44" t="s">
        <v>396</v>
      </c>
      <c r="D85" s="44" t="s">
        <v>2</v>
      </c>
      <c r="E85" s="45">
        <v>21</v>
      </c>
      <c r="F85" s="45">
        <v>3</v>
      </c>
      <c r="G85" s="45">
        <v>23</v>
      </c>
      <c r="H85" s="45">
        <v>17</v>
      </c>
      <c r="I85" s="45">
        <v>17</v>
      </c>
      <c r="J85" s="45">
        <v>5</v>
      </c>
      <c r="K85" s="45">
        <v>1313</v>
      </c>
      <c r="L85" s="51">
        <v>204</v>
      </c>
      <c r="N85" s="29"/>
      <c r="O85" s="29"/>
      <c r="P85" s="29"/>
      <c r="Q85" s="29"/>
      <c r="R85" s="29"/>
      <c r="S85" s="29"/>
      <c r="T85" s="29"/>
    </row>
    <row r="86" spans="1:20" customFormat="1" x14ac:dyDescent="0.25">
      <c r="A86" s="43" t="s">
        <v>65</v>
      </c>
      <c r="B86" s="44" t="s">
        <v>31</v>
      </c>
      <c r="C86" s="44" t="s">
        <v>396</v>
      </c>
      <c r="D86" s="44" t="s">
        <v>2</v>
      </c>
      <c r="E86" s="45">
        <v>82</v>
      </c>
      <c r="F86" s="45">
        <v>58</v>
      </c>
      <c r="G86" s="45">
        <v>38</v>
      </c>
      <c r="H86" s="45">
        <v>68</v>
      </c>
      <c r="I86" s="45">
        <v>28</v>
      </c>
      <c r="J86" s="45">
        <v>38</v>
      </c>
      <c r="K86" s="45">
        <v>1253</v>
      </c>
      <c r="L86" s="51">
        <v>1568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46" t="s">
        <v>651</v>
      </c>
      <c r="B87" s="47" t="s">
        <v>395</v>
      </c>
      <c r="C87" s="47" t="s">
        <v>396</v>
      </c>
      <c r="D87" s="47" t="s">
        <v>2</v>
      </c>
      <c r="E87" s="48">
        <v>46</v>
      </c>
      <c r="F87" s="48">
        <v>25</v>
      </c>
      <c r="G87" s="48">
        <v>14</v>
      </c>
      <c r="H87" s="48">
        <v>33</v>
      </c>
      <c r="I87" s="48">
        <v>6</v>
      </c>
      <c r="J87" s="48">
        <v>10</v>
      </c>
      <c r="K87" s="48">
        <v>81</v>
      </c>
      <c r="L87" s="52">
        <v>735</v>
      </c>
      <c r="N87" s="29"/>
      <c r="O87" s="29"/>
      <c r="P87" s="29"/>
      <c r="Q87" s="29"/>
      <c r="R87" s="29"/>
      <c r="S87" s="29"/>
      <c r="T87" s="29"/>
    </row>
    <row r="88" spans="1:20" customFormat="1" x14ac:dyDescent="0.25">
      <c r="A88" s="46" t="s">
        <v>656</v>
      </c>
      <c r="B88" s="47" t="s">
        <v>395</v>
      </c>
      <c r="C88" s="47" t="s">
        <v>396</v>
      </c>
      <c r="D88" s="47" t="s">
        <v>2</v>
      </c>
      <c r="E88" s="48">
        <v>75</v>
      </c>
      <c r="F88" s="48">
        <v>25</v>
      </c>
      <c r="G88" s="48">
        <v>66</v>
      </c>
      <c r="H88" s="48">
        <v>115</v>
      </c>
      <c r="I88" s="48">
        <v>41</v>
      </c>
      <c r="J88" s="48">
        <v>22</v>
      </c>
      <c r="K88" s="48">
        <v>4841</v>
      </c>
      <c r="L88" s="52">
        <v>977</v>
      </c>
      <c r="N88" s="29"/>
      <c r="O88" s="29"/>
      <c r="P88" s="29"/>
      <c r="Q88" s="29"/>
      <c r="R88" s="29"/>
      <c r="S88" s="29"/>
      <c r="T88" s="29"/>
    </row>
    <row r="89" spans="1:20" customFormat="1" x14ac:dyDescent="0.25">
      <c r="A89" s="43" t="s">
        <v>29</v>
      </c>
      <c r="B89" s="44" t="s">
        <v>31</v>
      </c>
      <c r="C89" s="44" t="s">
        <v>396</v>
      </c>
      <c r="D89" s="44" t="s">
        <v>2</v>
      </c>
      <c r="E89" s="45">
        <v>76</v>
      </c>
      <c r="F89" s="45">
        <v>52</v>
      </c>
      <c r="G89" s="45">
        <v>28</v>
      </c>
      <c r="H89" s="45">
        <v>78</v>
      </c>
      <c r="I89" s="45">
        <v>59</v>
      </c>
      <c r="J89" s="45">
        <v>29</v>
      </c>
      <c r="K89" s="45">
        <v>8681</v>
      </c>
      <c r="L89" s="51">
        <v>1578</v>
      </c>
      <c r="M89" s="5"/>
      <c r="N89" s="5"/>
      <c r="O89" s="5"/>
      <c r="P89" s="5"/>
      <c r="Q89" s="5"/>
      <c r="R89" s="5"/>
      <c r="S89" s="5"/>
      <c r="T89" s="5"/>
    </row>
    <row r="90" spans="1:20" customFormat="1" x14ac:dyDescent="0.25">
      <c r="A90" s="43" t="s">
        <v>275</v>
      </c>
      <c r="B90" s="44" t="s">
        <v>43</v>
      </c>
      <c r="C90" s="44" t="s">
        <v>396</v>
      </c>
      <c r="D90" s="44" t="s">
        <v>2</v>
      </c>
      <c r="E90" s="45">
        <v>82</v>
      </c>
      <c r="F90" s="45">
        <v>59</v>
      </c>
      <c r="G90" s="45">
        <v>46</v>
      </c>
      <c r="H90" s="45">
        <v>57</v>
      </c>
      <c r="I90" s="45">
        <v>18</v>
      </c>
      <c r="J90" s="45">
        <v>43</v>
      </c>
      <c r="K90" s="45">
        <v>128</v>
      </c>
      <c r="L90" s="51">
        <v>1390</v>
      </c>
      <c r="N90" s="29"/>
      <c r="O90" s="29"/>
      <c r="P90" s="29"/>
      <c r="Q90" s="29"/>
      <c r="R90" s="29"/>
      <c r="S90" s="29"/>
      <c r="T90" s="29"/>
    </row>
    <row r="91" spans="1:20" customFormat="1" x14ac:dyDescent="0.25">
      <c r="A91" s="46" t="s">
        <v>309</v>
      </c>
      <c r="B91" s="47" t="s">
        <v>43</v>
      </c>
      <c r="C91" s="47" t="s">
        <v>396</v>
      </c>
      <c r="D91" s="47" t="s">
        <v>2</v>
      </c>
      <c r="E91" s="48">
        <v>82</v>
      </c>
      <c r="F91" s="48">
        <v>100</v>
      </c>
      <c r="G91" s="48">
        <v>26</v>
      </c>
      <c r="H91" s="48">
        <v>34</v>
      </c>
      <c r="I91" s="48">
        <v>29</v>
      </c>
      <c r="J91" s="48">
        <v>76</v>
      </c>
      <c r="K91" s="48">
        <v>3949</v>
      </c>
      <c r="L91" s="52">
        <v>1733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43" t="s">
        <v>673</v>
      </c>
      <c r="B92" s="44" t="s">
        <v>395</v>
      </c>
      <c r="C92" s="44" t="s">
        <v>396</v>
      </c>
      <c r="D92" s="44" t="s">
        <v>2</v>
      </c>
      <c r="E92" s="45">
        <v>82</v>
      </c>
      <c r="F92" s="45">
        <v>12</v>
      </c>
      <c r="G92" s="45">
        <v>23</v>
      </c>
      <c r="H92" s="45">
        <v>71</v>
      </c>
      <c r="I92" s="45">
        <v>48</v>
      </c>
      <c r="J92" s="45">
        <v>18</v>
      </c>
      <c r="K92" s="45">
        <v>10329</v>
      </c>
      <c r="L92" s="51">
        <v>979</v>
      </c>
      <c r="N92" s="29"/>
      <c r="O92" s="29"/>
      <c r="P92" s="29"/>
      <c r="Q92" s="29"/>
      <c r="R92" s="29"/>
      <c r="S92" s="29"/>
      <c r="T92" s="29"/>
    </row>
    <row r="93" spans="1:20" customFormat="1" x14ac:dyDescent="0.25">
      <c r="A93" s="46" t="s">
        <v>680</v>
      </c>
      <c r="B93" s="47" t="s">
        <v>395</v>
      </c>
      <c r="C93" s="47" t="s">
        <v>396</v>
      </c>
      <c r="D93" s="47" t="s">
        <v>2</v>
      </c>
      <c r="E93" s="48">
        <v>62</v>
      </c>
      <c r="F93" s="48">
        <v>13</v>
      </c>
      <c r="G93" s="48">
        <v>25</v>
      </c>
      <c r="H93" s="48">
        <v>66</v>
      </c>
      <c r="I93" s="48">
        <v>28</v>
      </c>
      <c r="J93" s="48">
        <v>15</v>
      </c>
      <c r="K93" s="48">
        <v>2136</v>
      </c>
      <c r="L93" s="52">
        <v>603</v>
      </c>
      <c r="M93" s="5"/>
      <c r="N93" s="5"/>
      <c r="O93" s="5"/>
      <c r="P93" s="5"/>
      <c r="Q93" s="5"/>
      <c r="R93" s="5"/>
      <c r="S93" s="5"/>
      <c r="T93" s="5"/>
    </row>
    <row r="94" spans="1:20" customFormat="1" hidden="1" x14ac:dyDescent="0.25">
      <c r="A94" s="43" t="s">
        <v>682</v>
      </c>
      <c r="B94" s="44" t="s">
        <v>395</v>
      </c>
      <c r="C94" s="44" t="s">
        <v>396</v>
      </c>
      <c r="D94" s="44" t="s">
        <v>2</v>
      </c>
      <c r="E94" s="45">
        <v>2</v>
      </c>
      <c r="F94" s="45">
        <v>0</v>
      </c>
      <c r="G94" s="45">
        <v>0</v>
      </c>
      <c r="H94" s="45">
        <v>5</v>
      </c>
      <c r="I94" s="45">
        <v>1</v>
      </c>
      <c r="J94" s="45">
        <v>2</v>
      </c>
      <c r="K94" s="45">
        <v>171</v>
      </c>
      <c r="L94" s="51">
        <v>22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43" t="s">
        <v>42</v>
      </c>
      <c r="B95" s="44" t="s">
        <v>34</v>
      </c>
      <c r="C95" s="44" t="s">
        <v>396</v>
      </c>
      <c r="D95" s="44" t="s">
        <v>2</v>
      </c>
      <c r="E95" s="45">
        <v>77</v>
      </c>
      <c r="F95" s="45">
        <v>41</v>
      </c>
      <c r="G95" s="45">
        <v>12</v>
      </c>
      <c r="H95" s="45">
        <v>42</v>
      </c>
      <c r="I95" s="45">
        <v>41</v>
      </c>
      <c r="J95" s="45">
        <v>60</v>
      </c>
      <c r="K95" s="45">
        <v>4424</v>
      </c>
      <c r="L95" s="51">
        <v>1409</v>
      </c>
      <c r="N95" s="29"/>
      <c r="O95" s="29"/>
      <c r="P95" s="29"/>
      <c r="Q95" s="29"/>
      <c r="R95" s="29"/>
      <c r="S95" s="29"/>
      <c r="T95" s="29"/>
    </row>
    <row r="96" spans="1:20" customFormat="1" x14ac:dyDescent="0.25">
      <c r="A96" s="43" t="s">
        <v>187</v>
      </c>
      <c r="B96" s="44" t="s">
        <v>39</v>
      </c>
      <c r="C96" s="44" t="s">
        <v>396</v>
      </c>
      <c r="D96" s="44" t="s">
        <v>2</v>
      </c>
      <c r="E96" s="45">
        <v>66</v>
      </c>
      <c r="F96" s="45">
        <v>45</v>
      </c>
      <c r="G96" s="45">
        <v>28</v>
      </c>
      <c r="H96" s="45">
        <v>46</v>
      </c>
      <c r="I96" s="45">
        <v>30</v>
      </c>
      <c r="J96" s="45">
        <v>26</v>
      </c>
      <c r="K96" s="45">
        <v>8121</v>
      </c>
      <c r="L96" s="51">
        <v>1242</v>
      </c>
      <c r="M96" s="5"/>
      <c r="N96" s="5"/>
      <c r="O96" s="5"/>
      <c r="P96" s="5"/>
      <c r="Q96" s="5"/>
      <c r="R96" s="5"/>
      <c r="S96" s="5"/>
      <c r="T96" s="5"/>
    </row>
    <row r="97" spans="1:20" customFormat="1" x14ac:dyDescent="0.25">
      <c r="A97" s="46" t="s">
        <v>270</v>
      </c>
      <c r="B97" s="47" t="s">
        <v>34</v>
      </c>
      <c r="C97" s="47" t="s">
        <v>396</v>
      </c>
      <c r="D97" s="47" t="s">
        <v>2</v>
      </c>
      <c r="E97" s="48">
        <v>76</v>
      </c>
      <c r="F97" s="48">
        <v>49</v>
      </c>
      <c r="G97" s="48">
        <v>18</v>
      </c>
      <c r="H97" s="48">
        <v>40</v>
      </c>
      <c r="I97" s="48">
        <v>30</v>
      </c>
      <c r="J97" s="48">
        <v>54</v>
      </c>
      <c r="K97" s="48">
        <v>6511</v>
      </c>
      <c r="L97" s="52">
        <v>1258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46" t="s">
        <v>690</v>
      </c>
      <c r="B98" s="47" t="s">
        <v>395</v>
      </c>
      <c r="C98" s="47" t="s">
        <v>396</v>
      </c>
      <c r="D98" s="47" t="s">
        <v>2</v>
      </c>
      <c r="E98" s="48">
        <v>82</v>
      </c>
      <c r="F98" s="48">
        <v>28</v>
      </c>
      <c r="G98" s="48">
        <v>30</v>
      </c>
      <c r="H98" s="48">
        <v>109</v>
      </c>
      <c r="I98" s="48">
        <v>43</v>
      </c>
      <c r="J98" s="48">
        <v>42</v>
      </c>
      <c r="K98" s="48">
        <v>13722</v>
      </c>
      <c r="L98" s="52">
        <v>1369</v>
      </c>
      <c r="N98" s="29"/>
      <c r="O98" s="29"/>
      <c r="P98" s="29"/>
      <c r="Q98" s="29"/>
      <c r="R98" s="29"/>
      <c r="S98" s="29"/>
      <c r="T98" s="29"/>
    </row>
    <row r="99" spans="1:20" customFormat="1" x14ac:dyDescent="0.25">
      <c r="A99" s="46" t="s">
        <v>691</v>
      </c>
      <c r="B99" s="47" t="s">
        <v>395</v>
      </c>
      <c r="C99" s="47" t="s">
        <v>396</v>
      </c>
      <c r="D99" s="47" t="s">
        <v>2</v>
      </c>
      <c r="E99" s="48">
        <v>80</v>
      </c>
      <c r="F99" s="48">
        <v>45</v>
      </c>
      <c r="G99" s="48">
        <v>33</v>
      </c>
      <c r="H99" s="48">
        <v>81</v>
      </c>
      <c r="I99" s="48">
        <v>26</v>
      </c>
      <c r="J99" s="48">
        <v>44</v>
      </c>
      <c r="K99" s="48">
        <v>11139</v>
      </c>
      <c r="L99" s="52">
        <v>1578</v>
      </c>
      <c r="N99" s="29"/>
      <c r="O99" s="29"/>
      <c r="P99" s="29"/>
      <c r="Q99" s="29"/>
      <c r="R99" s="29"/>
      <c r="S99" s="29"/>
      <c r="T99" s="29"/>
    </row>
    <row r="100" spans="1:20" customFormat="1" x14ac:dyDescent="0.25">
      <c r="A100" s="46" t="s">
        <v>697</v>
      </c>
      <c r="B100" s="47" t="s">
        <v>395</v>
      </c>
      <c r="C100" s="47" t="s">
        <v>396</v>
      </c>
      <c r="D100" s="47" t="s">
        <v>2</v>
      </c>
      <c r="E100" s="48">
        <v>58</v>
      </c>
      <c r="F100" s="48">
        <v>10</v>
      </c>
      <c r="G100" s="48">
        <v>80</v>
      </c>
      <c r="H100" s="48">
        <v>144</v>
      </c>
      <c r="I100" s="48">
        <v>46</v>
      </c>
      <c r="J100" s="48">
        <v>17</v>
      </c>
      <c r="K100" s="48">
        <v>5087</v>
      </c>
      <c r="L100" s="52">
        <v>668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3" t="s">
        <v>144</v>
      </c>
      <c r="B101" s="44" t="s">
        <v>43</v>
      </c>
      <c r="C101" s="44" t="s">
        <v>396</v>
      </c>
      <c r="D101" s="44" t="s">
        <v>2</v>
      </c>
      <c r="E101" s="45">
        <v>78</v>
      </c>
      <c r="F101" s="45">
        <v>55</v>
      </c>
      <c r="G101" s="45">
        <v>47</v>
      </c>
      <c r="H101" s="45">
        <v>21</v>
      </c>
      <c r="I101" s="45">
        <v>61</v>
      </c>
      <c r="J101" s="45">
        <v>25</v>
      </c>
      <c r="K101" s="45">
        <v>3366</v>
      </c>
      <c r="L101" s="51">
        <v>1521</v>
      </c>
      <c r="N101" s="29"/>
      <c r="O101" s="29"/>
      <c r="P101" s="29"/>
      <c r="Q101" s="29"/>
      <c r="R101" s="29"/>
      <c r="S101" s="29"/>
      <c r="T101" s="29"/>
    </row>
    <row r="102" spans="1:20" customFormat="1" x14ac:dyDescent="0.25">
      <c r="A102" s="43" t="s">
        <v>699</v>
      </c>
      <c r="B102" s="44" t="s">
        <v>395</v>
      </c>
      <c r="C102" s="44" t="s">
        <v>396</v>
      </c>
      <c r="D102" s="44" t="s">
        <v>2</v>
      </c>
      <c r="E102" s="45">
        <v>57</v>
      </c>
      <c r="F102" s="45">
        <v>5</v>
      </c>
      <c r="G102" s="45">
        <v>33</v>
      </c>
      <c r="H102" s="45">
        <v>94</v>
      </c>
      <c r="I102" s="45">
        <v>12</v>
      </c>
      <c r="J102" s="45">
        <v>11</v>
      </c>
      <c r="K102" s="45">
        <v>1640</v>
      </c>
      <c r="L102" s="51">
        <v>541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46" t="s">
        <v>700</v>
      </c>
      <c r="B103" s="47" t="s">
        <v>395</v>
      </c>
      <c r="C103" s="47" t="s">
        <v>396</v>
      </c>
      <c r="D103" s="47" t="s">
        <v>2</v>
      </c>
      <c r="E103" s="48">
        <v>70</v>
      </c>
      <c r="F103" s="48">
        <v>22</v>
      </c>
      <c r="G103" s="48">
        <v>25</v>
      </c>
      <c r="H103" s="48">
        <v>145</v>
      </c>
      <c r="I103" s="48">
        <v>35</v>
      </c>
      <c r="J103" s="48">
        <v>19</v>
      </c>
      <c r="K103" s="48">
        <v>251</v>
      </c>
      <c r="L103" s="52">
        <v>872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43" t="s">
        <v>705</v>
      </c>
      <c r="B104" s="44" t="s">
        <v>395</v>
      </c>
      <c r="C104" s="44" t="s">
        <v>396</v>
      </c>
      <c r="D104" s="44" t="s">
        <v>2</v>
      </c>
      <c r="E104" s="45">
        <v>60</v>
      </c>
      <c r="F104" s="45">
        <v>12</v>
      </c>
      <c r="G104" s="45">
        <v>49</v>
      </c>
      <c r="H104" s="45">
        <v>65</v>
      </c>
      <c r="I104" s="45">
        <v>39</v>
      </c>
      <c r="J104" s="45">
        <v>24</v>
      </c>
      <c r="K104" s="45">
        <v>6158</v>
      </c>
      <c r="L104" s="51">
        <v>1009</v>
      </c>
      <c r="N104" s="29"/>
      <c r="O104" s="29"/>
      <c r="P104" s="29"/>
      <c r="Q104" s="29"/>
      <c r="R104" s="29"/>
      <c r="S104" s="29"/>
      <c r="T104" s="29"/>
    </row>
    <row r="105" spans="1:20" customFormat="1" x14ac:dyDescent="0.25">
      <c r="A105" s="46" t="s">
        <v>399</v>
      </c>
      <c r="B105" s="47" t="s">
        <v>37</v>
      </c>
      <c r="C105" s="47" t="s">
        <v>396</v>
      </c>
      <c r="D105" s="47" t="s">
        <v>2</v>
      </c>
      <c r="E105" s="48">
        <v>60</v>
      </c>
      <c r="F105" s="48">
        <v>16</v>
      </c>
      <c r="G105" s="48">
        <v>31</v>
      </c>
      <c r="H105" s="48">
        <v>61</v>
      </c>
      <c r="I105" s="48">
        <v>24</v>
      </c>
      <c r="J105" s="48">
        <v>15</v>
      </c>
      <c r="K105" s="48">
        <v>89</v>
      </c>
      <c r="L105" s="52">
        <v>720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hidden="1" x14ac:dyDescent="0.25">
      <c r="A106" s="43" t="s">
        <v>706</v>
      </c>
      <c r="B106" s="44" t="s">
        <v>395</v>
      </c>
      <c r="C106" s="44" t="s">
        <v>396</v>
      </c>
      <c r="D106" s="44" t="s">
        <v>2</v>
      </c>
      <c r="E106" s="45">
        <v>4</v>
      </c>
      <c r="F106" s="45">
        <v>1</v>
      </c>
      <c r="G106" s="45">
        <v>2</v>
      </c>
      <c r="H106" s="45">
        <v>1</v>
      </c>
      <c r="I106" s="45">
        <v>4</v>
      </c>
      <c r="J106" s="45">
        <v>3</v>
      </c>
      <c r="K106" s="45">
        <v>0</v>
      </c>
      <c r="L106" s="51">
        <v>44</v>
      </c>
      <c r="N106" s="29"/>
      <c r="O106" s="29"/>
      <c r="P106" s="29"/>
      <c r="Q106" s="29"/>
      <c r="R106" s="29"/>
      <c r="S106" s="29"/>
      <c r="T106" s="29"/>
    </row>
    <row r="107" spans="1:20" customFormat="1" hidden="1" x14ac:dyDescent="0.25">
      <c r="A107" s="46" t="s">
        <v>707</v>
      </c>
      <c r="B107" s="47" t="s">
        <v>395</v>
      </c>
      <c r="C107" s="47" t="s">
        <v>396</v>
      </c>
      <c r="D107" s="47" t="s">
        <v>2</v>
      </c>
      <c r="E107" s="48">
        <v>11</v>
      </c>
      <c r="F107" s="48">
        <v>1</v>
      </c>
      <c r="G107" s="48">
        <v>0</v>
      </c>
      <c r="H107" s="48">
        <v>2</v>
      </c>
      <c r="I107" s="48">
        <v>3</v>
      </c>
      <c r="J107" s="48">
        <v>3</v>
      </c>
      <c r="K107" s="48">
        <v>0</v>
      </c>
      <c r="L107" s="52">
        <v>87</v>
      </c>
      <c r="N107" s="29"/>
      <c r="O107" s="29"/>
      <c r="P107" s="29"/>
      <c r="Q107" s="29"/>
      <c r="R107" s="29"/>
      <c r="S107" s="29"/>
      <c r="T107" s="29"/>
    </row>
    <row r="108" spans="1:20" customFormat="1" x14ac:dyDescent="0.25">
      <c r="A108" s="46" t="s">
        <v>712</v>
      </c>
      <c r="B108" s="47" t="s">
        <v>395</v>
      </c>
      <c r="C108" s="47" t="s">
        <v>396</v>
      </c>
      <c r="D108" s="47" t="s">
        <v>2</v>
      </c>
      <c r="E108" s="48">
        <v>81</v>
      </c>
      <c r="F108" s="48">
        <v>34</v>
      </c>
      <c r="G108" s="48">
        <v>12</v>
      </c>
      <c r="H108" s="48">
        <v>78</v>
      </c>
      <c r="I108" s="48">
        <v>53</v>
      </c>
      <c r="J108" s="48">
        <v>32</v>
      </c>
      <c r="K108" s="48">
        <v>9179</v>
      </c>
      <c r="L108" s="52">
        <v>1523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46" t="s">
        <v>715</v>
      </c>
      <c r="B109" s="47" t="s">
        <v>395</v>
      </c>
      <c r="C109" s="47" t="s">
        <v>396</v>
      </c>
      <c r="D109" s="47" t="s">
        <v>2</v>
      </c>
      <c r="E109" s="48">
        <v>68</v>
      </c>
      <c r="F109" s="48">
        <v>29</v>
      </c>
      <c r="G109" s="48">
        <v>110</v>
      </c>
      <c r="H109" s="48">
        <v>147</v>
      </c>
      <c r="I109" s="48">
        <v>38</v>
      </c>
      <c r="J109" s="48">
        <v>28</v>
      </c>
      <c r="K109" s="48">
        <v>496</v>
      </c>
      <c r="L109" s="52">
        <v>1034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x14ac:dyDescent="0.25">
      <c r="A110" s="46" t="s">
        <v>376</v>
      </c>
      <c r="B110" s="47" t="s">
        <v>39</v>
      </c>
      <c r="C110" s="47" t="s">
        <v>396</v>
      </c>
      <c r="D110" s="47" t="s">
        <v>2</v>
      </c>
      <c r="E110" s="48">
        <v>37</v>
      </c>
      <c r="F110" s="48">
        <v>4</v>
      </c>
      <c r="G110" s="48">
        <v>4</v>
      </c>
      <c r="H110" s="48">
        <v>66</v>
      </c>
      <c r="I110" s="48">
        <v>17</v>
      </c>
      <c r="J110" s="48">
        <v>7</v>
      </c>
      <c r="K110" s="48">
        <v>656</v>
      </c>
      <c r="L110" s="52">
        <v>338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43" t="s">
        <v>723</v>
      </c>
      <c r="B111" s="44" t="s">
        <v>395</v>
      </c>
      <c r="C111" s="44" t="s">
        <v>396</v>
      </c>
      <c r="D111" s="44" t="s">
        <v>2</v>
      </c>
      <c r="E111" s="45">
        <v>43</v>
      </c>
      <c r="F111" s="45">
        <v>4</v>
      </c>
      <c r="G111" s="45">
        <v>15</v>
      </c>
      <c r="H111" s="45">
        <v>53</v>
      </c>
      <c r="I111" s="45">
        <v>20</v>
      </c>
      <c r="J111" s="45">
        <v>7</v>
      </c>
      <c r="K111" s="45">
        <v>5093</v>
      </c>
      <c r="L111" s="51">
        <v>550</v>
      </c>
      <c r="N111" s="29"/>
      <c r="O111" s="29"/>
      <c r="P111" s="29"/>
      <c r="Q111" s="29"/>
      <c r="R111" s="29"/>
      <c r="S111" s="29"/>
      <c r="T111" s="29"/>
    </row>
    <row r="112" spans="1:20" customFormat="1" hidden="1" x14ac:dyDescent="0.25">
      <c r="A112" s="46" t="s">
        <v>726</v>
      </c>
      <c r="B112" s="47" t="s">
        <v>395</v>
      </c>
      <c r="C112" s="47" t="s">
        <v>396</v>
      </c>
      <c r="D112" s="47" t="s">
        <v>2</v>
      </c>
      <c r="E112" s="48">
        <v>9</v>
      </c>
      <c r="F112" s="48">
        <v>3</v>
      </c>
      <c r="G112" s="48">
        <v>9</v>
      </c>
      <c r="H112" s="48">
        <v>5</v>
      </c>
      <c r="I112" s="48">
        <v>5</v>
      </c>
      <c r="J112" s="48">
        <v>3</v>
      </c>
      <c r="K112" s="48">
        <v>0</v>
      </c>
      <c r="L112" s="52">
        <v>77</v>
      </c>
      <c r="N112" s="29"/>
      <c r="O112" s="29"/>
      <c r="P112" s="29"/>
      <c r="Q112" s="29"/>
      <c r="R112" s="29"/>
      <c r="S112" s="29"/>
      <c r="T112" s="29"/>
    </row>
    <row r="113" spans="1:20" customFormat="1" x14ac:dyDescent="0.25">
      <c r="A113" s="43" t="s">
        <v>44</v>
      </c>
      <c r="B113" s="44" t="s">
        <v>43</v>
      </c>
      <c r="C113" s="44" t="s">
        <v>396</v>
      </c>
      <c r="D113" s="44" t="s">
        <v>2</v>
      </c>
      <c r="E113" s="45">
        <v>79</v>
      </c>
      <c r="F113" s="45">
        <v>50</v>
      </c>
      <c r="G113" s="45">
        <v>51</v>
      </c>
      <c r="H113" s="45">
        <v>52</v>
      </c>
      <c r="I113" s="45">
        <v>31</v>
      </c>
      <c r="J113" s="45">
        <v>64</v>
      </c>
      <c r="K113" s="45">
        <v>146</v>
      </c>
      <c r="L113" s="51">
        <v>1427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x14ac:dyDescent="0.25">
      <c r="A114" s="46" t="s">
        <v>729</v>
      </c>
      <c r="B114" s="47" t="s">
        <v>395</v>
      </c>
      <c r="C114" s="47" t="s">
        <v>396</v>
      </c>
      <c r="D114" s="47" t="s">
        <v>2</v>
      </c>
      <c r="E114" s="48">
        <v>59</v>
      </c>
      <c r="F114" s="48">
        <v>25</v>
      </c>
      <c r="G114" s="48">
        <v>30</v>
      </c>
      <c r="H114" s="48">
        <v>144</v>
      </c>
      <c r="I114" s="48">
        <v>58</v>
      </c>
      <c r="J114" s="48">
        <v>36</v>
      </c>
      <c r="K114" s="48">
        <v>7613</v>
      </c>
      <c r="L114" s="52">
        <v>820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46" t="s">
        <v>730</v>
      </c>
      <c r="B115" s="47" t="s">
        <v>395</v>
      </c>
      <c r="C115" s="47" t="s">
        <v>396</v>
      </c>
      <c r="D115" s="47" t="s">
        <v>2</v>
      </c>
      <c r="E115" s="48">
        <v>80</v>
      </c>
      <c r="F115" s="48">
        <v>37</v>
      </c>
      <c r="G115" s="48">
        <v>16</v>
      </c>
      <c r="H115" s="48">
        <v>60</v>
      </c>
      <c r="I115" s="48">
        <v>99</v>
      </c>
      <c r="J115" s="48">
        <v>41</v>
      </c>
      <c r="K115" s="48">
        <v>10995</v>
      </c>
      <c r="L115" s="52">
        <v>1332</v>
      </c>
      <c r="N115" s="29"/>
      <c r="O115" s="29"/>
      <c r="P115" s="29"/>
      <c r="Q115" s="29"/>
      <c r="R115" s="29"/>
      <c r="S115" s="29"/>
      <c r="T115" s="29"/>
    </row>
    <row r="116" spans="1:20" customFormat="1" x14ac:dyDescent="0.25">
      <c r="A116" s="46" t="s">
        <v>279</v>
      </c>
      <c r="B116" s="47" t="s">
        <v>31</v>
      </c>
      <c r="C116" s="47" t="s">
        <v>396</v>
      </c>
      <c r="D116" s="47" t="s">
        <v>2</v>
      </c>
      <c r="E116" s="48">
        <v>74</v>
      </c>
      <c r="F116" s="48">
        <v>28</v>
      </c>
      <c r="G116" s="48">
        <v>31</v>
      </c>
      <c r="H116" s="48">
        <v>72</v>
      </c>
      <c r="I116" s="48">
        <v>31</v>
      </c>
      <c r="J116" s="48">
        <v>14</v>
      </c>
      <c r="K116" s="48">
        <v>1322</v>
      </c>
      <c r="L116" s="52">
        <v>1094</v>
      </c>
      <c r="M116" s="5"/>
      <c r="N116" s="5"/>
      <c r="O116" s="5"/>
      <c r="P116" s="5"/>
      <c r="Q116" s="5"/>
      <c r="R116" s="5"/>
      <c r="S116" s="5"/>
      <c r="T116" s="5"/>
    </row>
    <row r="117" spans="1:20" customFormat="1" hidden="1" x14ac:dyDescent="0.25">
      <c r="A117" s="46" t="s">
        <v>737</v>
      </c>
      <c r="B117" s="47" t="s">
        <v>395</v>
      </c>
      <c r="C117" s="47" t="s">
        <v>396</v>
      </c>
      <c r="D117" s="47" t="s">
        <v>2</v>
      </c>
      <c r="E117" s="48">
        <v>10</v>
      </c>
      <c r="F117" s="48">
        <v>2</v>
      </c>
      <c r="G117" s="48">
        <v>2</v>
      </c>
      <c r="H117" s="48">
        <v>9</v>
      </c>
      <c r="I117" s="48">
        <v>2</v>
      </c>
      <c r="J117" s="48">
        <v>0</v>
      </c>
      <c r="K117" s="48">
        <v>6</v>
      </c>
      <c r="L117" s="52">
        <v>114</v>
      </c>
      <c r="N117" s="29"/>
      <c r="O117" s="29"/>
      <c r="P117" s="29"/>
      <c r="Q117" s="29"/>
      <c r="R117" s="29"/>
      <c r="S117" s="29"/>
      <c r="T117" s="29"/>
    </row>
    <row r="118" spans="1:20" customFormat="1" x14ac:dyDescent="0.25">
      <c r="A118" s="43" t="s">
        <v>738</v>
      </c>
      <c r="B118" s="44" t="s">
        <v>395</v>
      </c>
      <c r="C118" s="44" t="s">
        <v>396</v>
      </c>
      <c r="D118" s="44" t="s">
        <v>2</v>
      </c>
      <c r="E118" s="45">
        <v>24</v>
      </c>
      <c r="F118" s="45">
        <v>3</v>
      </c>
      <c r="G118" s="45">
        <v>12</v>
      </c>
      <c r="H118" s="45">
        <v>32</v>
      </c>
      <c r="I118" s="45">
        <v>11</v>
      </c>
      <c r="J118" s="45">
        <v>9</v>
      </c>
      <c r="K118" s="45">
        <v>2450</v>
      </c>
      <c r="L118" s="51">
        <v>262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hidden="1" x14ac:dyDescent="0.25">
      <c r="A119" s="46" t="s">
        <v>739</v>
      </c>
      <c r="B119" s="47" t="s">
        <v>395</v>
      </c>
      <c r="C119" s="47" t="s">
        <v>396</v>
      </c>
      <c r="D119" s="47" t="s">
        <v>2</v>
      </c>
      <c r="E119" s="48">
        <v>9</v>
      </c>
      <c r="F119" s="48">
        <v>1</v>
      </c>
      <c r="G119" s="48">
        <v>0</v>
      </c>
      <c r="H119" s="48">
        <v>1</v>
      </c>
      <c r="I119" s="48">
        <v>5</v>
      </c>
      <c r="J119" s="48">
        <v>2</v>
      </c>
      <c r="K119" s="48">
        <v>68</v>
      </c>
      <c r="L119" s="52">
        <v>78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x14ac:dyDescent="0.25">
      <c r="A120" s="46" t="s">
        <v>365</v>
      </c>
      <c r="B120" s="47" t="s">
        <v>31</v>
      </c>
      <c r="C120" s="47" t="s">
        <v>396</v>
      </c>
      <c r="D120" s="47" t="s">
        <v>2</v>
      </c>
      <c r="E120" s="48">
        <v>40</v>
      </c>
      <c r="F120" s="48">
        <v>33</v>
      </c>
      <c r="G120" s="48">
        <v>10</v>
      </c>
      <c r="H120" s="48">
        <v>61</v>
      </c>
      <c r="I120" s="48">
        <v>18</v>
      </c>
      <c r="J120" s="48">
        <v>16</v>
      </c>
      <c r="K120" s="48">
        <v>15</v>
      </c>
      <c r="L120" s="52">
        <v>635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hidden="1" x14ac:dyDescent="0.25">
      <c r="A121" s="43" t="s">
        <v>744</v>
      </c>
      <c r="B121" s="44" t="s">
        <v>395</v>
      </c>
      <c r="C121" s="44" t="s">
        <v>396</v>
      </c>
      <c r="D121" s="44" t="s">
        <v>2</v>
      </c>
      <c r="E121" s="45">
        <v>6</v>
      </c>
      <c r="F121" s="45">
        <v>1</v>
      </c>
      <c r="G121" s="45">
        <v>0</v>
      </c>
      <c r="H121" s="45">
        <v>3</v>
      </c>
      <c r="I121" s="45">
        <v>0</v>
      </c>
      <c r="J121" s="45">
        <v>0</v>
      </c>
      <c r="K121" s="45">
        <v>0</v>
      </c>
      <c r="L121" s="51">
        <v>50</v>
      </c>
      <c r="M121" s="5"/>
      <c r="N121" s="5"/>
      <c r="O121" s="5"/>
      <c r="P121" s="5"/>
      <c r="Q121" s="5"/>
      <c r="R121" s="5"/>
      <c r="S121" s="5"/>
      <c r="T121" s="5"/>
    </row>
    <row r="122" spans="1:20" customFormat="1" x14ac:dyDescent="0.25">
      <c r="A122" s="46" t="s">
        <v>48</v>
      </c>
      <c r="B122" s="47" t="s">
        <v>31</v>
      </c>
      <c r="C122" s="47" t="s">
        <v>396</v>
      </c>
      <c r="D122" s="47" t="s">
        <v>2</v>
      </c>
      <c r="E122" s="48">
        <v>66</v>
      </c>
      <c r="F122" s="48">
        <v>40</v>
      </c>
      <c r="G122" s="48">
        <v>36</v>
      </c>
      <c r="H122" s="48">
        <v>51</v>
      </c>
      <c r="I122" s="48">
        <v>35</v>
      </c>
      <c r="J122" s="48">
        <v>24</v>
      </c>
      <c r="K122" s="48">
        <v>6451</v>
      </c>
      <c r="L122" s="52">
        <v>1263</v>
      </c>
      <c r="N122" s="29"/>
      <c r="O122" s="29"/>
      <c r="P122" s="29"/>
      <c r="Q122" s="29"/>
      <c r="R122" s="29"/>
      <c r="S122" s="29"/>
      <c r="T122" s="29"/>
    </row>
    <row r="123" spans="1:20" customFormat="1" hidden="1" x14ac:dyDescent="0.25">
      <c r="A123" s="46" t="s">
        <v>749</v>
      </c>
      <c r="B123" s="47" t="s">
        <v>395</v>
      </c>
      <c r="C123" s="47" t="s">
        <v>396</v>
      </c>
      <c r="D123" s="47" t="s">
        <v>2</v>
      </c>
      <c r="E123" s="48">
        <v>4</v>
      </c>
      <c r="F123" s="48">
        <v>0</v>
      </c>
      <c r="G123" s="48">
        <v>4</v>
      </c>
      <c r="H123" s="48">
        <v>4</v>
      </c>
      <c r="I123" s="48">
        <v>1</v>
      </c>
      <c r="J123" s="48">
        <v>0</v>
      </c>
      <c r="K123" s="48">
        <v>36</v>
      </c>
      <c r="L123" s="52">
        <v>41</v>
      </c>
      <c r="N123" s="29"/>
      <c r="O123" s="29"/>
      <c r="P123" s="29"/>
      <c r="Q123" s="29"/>
      <c r="R123" s="29"/>
      <c r="S123" s="29"/>
      <c r="T123" s="29"/>
    </row>
    <row r="124" spans="1:20" customFormat="1" x14ac:dyDescent="0.25">
      <c r="A124" s="46" t="s">
        <v>751</v>
      </c>
      <c r="B124" s="47" t="s">
        <v>395</v>
      </c>
      <c r="C124" s="47" t="s">
        <v>396</v>
      </c>
      <c r="D124" s="47" t="s">
        <v>2</v>
      </c>
      <c r="E124" s="48">
        <v>46</v>
      </c>
      <c r="F124" s="48">
        <v>7</v>
      </c>
      <c r="G124" s="48">
        <v>22</v>
      </c>
      <c r="H124" s="48">
        <v>48</v>
      </c>
      <c r="I124" s="48">
        <v>16</v>
      </c>
      <c r="J124" s="48">
        <v>7</v>
      </c>
      <c r="K124" s="48">
        <v>1274</v>
      </c>
      <c r="L124" s="52">
        <v>456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x14ac:dyDescent="0.25">
      <c r="A125" s="43" t="s">
        <v>405</v>
      </c>
      <c r="B125" s="44" t="s">
        <v>43</v>
      </c>
      <c r="C125" s="44" t="s">
        <v>396</v>
      </c>
      <c r="D125" s="44" t="s">
        <v>2</v>
      </c>
      <c r="E125" s="45">
        <v>29</v>
      </c>
      <c r="F125" s="45">
        <v>7</v>
      </c>
      <c r="G125" s="45">
        <v>4</v>
      </c>
      <c r="H125" s="45">
        <v>28</v>
      </c>
      <c r="I125" s="45">
        <v>6</v>
      </c>
      <c r="J125" s="45">
        <v>8</v>
      </c>
      <c r="K125" s="45">
        <v>34</v>
      </c>
      <c r="L125" s="51">
        <v>337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hidden="1" x14ac:dyDescent="0.25">
      <c r="A126" s="46" t="s">
        <v>756</v>
      </c>
      <c r="B126" s="47" t="s">
        <v>395</v>
      </c>
      <c r="C126" s="47" t="s">
        <v>396</v>
      </c>
      <c r="D126" s="47" t="s">
        <v>2</v>
      </c>
      <c r="E126" s="48">
        <v>6</v>
      </c>
      <c r="F126" s="48">
        <v>2</v>
      </c>
      <c r="G126" s="48">
        <v>2</v>
      </c>
      <c r="H126" s="48">
        <v>10</v>
      </c>
      <c r="I126" s="48">
        <v>4</v>
      </c>
      <c r="J126" s="48">
        <v>2</v>
      </c>
      <c r="K126" s="48">
        <v>3</v>
      </c>
      <c r="L126" s="52">
        <v>74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x14ac:dyDescent="0.25">
      <c r="A127" s="46" t="s">
        <v>758</v>
      </c>
      <c r="B127" s="47" t="s">
        <v>395</v>
      </c>
      <c r="C127" s="47" t="s">
        <v>396</v>
      </c>
      <c r="D127" s="47" t="s">
        <v>2</v>
      </c>
      <c r="E127" s="48">
        <v>62</v>
      </c>
      <c r="F127" s="48">
        <v>8</v>
      </c>
      <c r="G127" s="48">
        <v>34</v>
      </c>
      <c r="H127" s="48">
        <v>86</v>
      </c>
      <c r="I127" s="48">
        <v>14</v>
      </c>
      <c r="J127" s="48">
        <v>10</v>
      </c>
      <c r="K127" s="48">
        <v>1757</v>
      </c>
      <c r="L127" s="52">
        <v>663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hidden="1" x14ac:dyDescent="0.25">
      <c r="A128" s="43" t="s">
        <v>760</v>
      </c>
      <c r="B128" s="44" t="s">
        <v>395</v>
      </c>
      <c r="C128" s="44" t="s">
        <v>396</v>
      </c>
      <c r="D128" s="44" t="s">
        <v>2</v>
      </c>
      <c r="E128" s="45">
        <v>6</v>
      </c>
      <c r="F128" s="45">
        <v>0</v>
      </c>
      <c r="G128" s="45">
        <v>0</v>
      </c>
      <c r="H128" s="45">
        <v>5</v>
      </c>
      <c r="I128" s="45">
        <v>1</v>
      </c>
      <c r="J128" s="45">
        <v>5</v>
      </c>
      <c r="K128" s="45">
        <v>201</v>
      </c>
      <c r="L128" s="51">
        <v>63</v>
      </c>
      <c r="N128" s="29"/>
      <c r="O128" s="29"/>
      <c r="P128" s="29"/>
      <c r="Q128" s="29"/>
      <c r="R128" s="29"/>
      <c r="S128" s="29"/>
      <c r="T128" s="29"/>
    </row>
    <row r="129" spans="1:20" customFormat="1" hidden="1" x14ac:dyDescent="0.25">
      <c r="A129" s="46" t="s">
        <v>761</v>
      </c>
      <c r="B129" s="47" t="s">
        <v>395</v>
      </c>
      <c r="C129" s="47" t="s">
        <v>396</v>
      </c>
      <c r="D129" s="47" t="s">
        <v>2</v>
      </c>
      <c r="E129" s="48">
        <v>4</v>
      </c>
      <c r="F129" s="48">
        <v>1</v>
      </c>
      <c r="G129" s="48">
        <v>0</v>
      </c>
      <c r="H129" s="48">
        <v>3</v>
      </c>
      <c r="I129" s="48">
        <v>1</v>
      </c>
      <c r="J129" s="48">
        <v>0</v>
      </c>
      <c r="K129" s="48">
        <v>544</v>
      </c>
      <c r="L129" s="52">
        <v>52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3" t="s">
        <v>57</v>
      </c>
      <c r="B130" s="44" t="s">
        <v>31</v>
      </c>
      <c r="C130" s="44" t="s">
        <v>396</v>
      </c>
      <c r="D130" s="44" t="s">
        <v>2</v>
      </c>
      <c r="E130" s="45">
        <v>82</v>
      </c>
      <c r="F130" s="45">
        <v>40</v>
      </c>
      <c r="G130" s="45">
        <v>38</v>
      </c>
      <c r="H130" s="45">
        <v>88</v>
      </c>
      <c r="I130" s="45">
        <v>68</v>
      </c>
      <c r="J130" s="45">
        <v>45</v>
      </c>
      <c r="K130" s="45">
        <v>11147</v>
      </c>
      <c r="L130" s="51">
        <v>1490</v>
      </c>
      <c r="N130" s="29"/>
      <c r="O130" s="29"/>
      <c r="P130" s="29"/>
      <c r="Q130" s="29"/>
      <c r="R130" s="29"/>
      <c r="S130" s="29"/>
      <c r="T130" s="29"/>
    </row>
    <row r="131" spans="1:20" customFormat="1" x14ac:dyDescent="0.25">
      <c r="A131" s="43" t="s">
        <v>765</v>
      </c>
      <c r="B131" s="44" t="s">
        <v>395</v>
      </c>
      <c r="C131" s="44" t="s">
        <v>396</v>
      </c>
      <c r="D131" s="44" t="s">
        <v>2</v>
      </c>
      <c r="E131" s="45">
        <v>78</v>
      </c>
      <c r="F131" s="45">
        <v>55</v>
      </c>
      <c r="G131" s="45">
        <v>30</v>
      </c>
      <c r="H131" s="45">
        <v>45</v>
      </c>
      <c r="I131" s="45">
        <v>26</v>
      </c>
      <c r="J131" s="45">
        <v>52</v>
      </c>
      <c r="K131" s="45">
        <v>403</v>
      </c>
      <c r="L131" s="51">
        <v>1282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x14ac:dyDescent="0.25">
      <c r="A132" s="46" t="s">
        <v>55</v>
      </c>
      <c r="B132" s="47" t="s">
        <v>43</v>
      </c>
      <c r="C132" s="47" t="s">
        <v>396</v>
      </c>
      <c r="D132" s="47" t="s">
        <v>2</v>
      </c>
      <c r="E132" s="48">
        <v>66</v>
      </c>
      <c r="F132" s="48">
        <v>34</v>
      </c>
      <c r="G132" s="48">
        <v>33</v>
      </c>
      <c r="H132" s="48">
        <v>41</v>
      </c>
      <c r="I132" s="48">
        <v>35</v>
      </c>
      <c r="J132" s="48">
        <v>46</v>
      </c>
      <c r="K132" s="48">
        <v>7279</v>
      </c>
      <c r="L132" s="52">
        <v>1217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43" t="s">
        <v>766</v>
      </c>
      <c r="B133" s="44" t="s">
        <v>395</v>
      </c>
      <c r="C133" s="44" t="s">
        <v>396</v>
      </c>
      <c r="D133" s="44" t="s">
        <v>2</v>
      </c>
      <c r="E133" s="45">
        <v>82</v>
      </c>
      <c r="F133" s="45">
        <v>25</v>
      </c>
      <c r="G133" s="45">
        <v>44</v>
      </c>
      <c r="H133" s="45">
        <v>63</v>
      </c>
      <c r="I133" s="45">
        <v>42</v>
      </c>
      <c r="J133" s="45">
        <v>31</v>
      </c>
      <c r="K133" s="45">
        <v>9682</v>
      </c>
      <c r="L133" s="51">
        <v>1061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x14ac:dyDescent="0.25">
      <c r="A134" s="46" t="s">
        <v>40</v>
      </c>
      <c r="B134" s="47" t="s">
        <v>34</v>
      </c>
      <c r="C134" s="47" t="s">
        <v>396</v>
      </c>
      <c r="D134" s="47" t="s">
        <v>2</v>
      </c>
      <c r="E134" s="48">
        <v>77</v>
      </c>
      <c r="F134" s="48">
        <v>66</v>
      </c>
      <c r="G134" s="48">
        <v>38</v>
      </c>
      <c r="H134" s="48">
        <v>42</v>
      </c>
      <c r="I134" s="48">
        <v>20</v>
      </c>
      <c r="J134" s="48">
        <v>63</v>
      </c>
      <c r="K134" s="48">
        <v>4414</v>
      </c>
      <c r="L134" s="52">
        <v>1572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43" t="s">
        <v>770</v>
      </c>
      <c r="B135" s="44" t="s">
        <v>395</v>
      </c>
      <c r="C135" s="44" t="s">
        <v>396</v>
      </c>
      <c r="D135" s="44" t="s">
        <v>2</v>
      </c>
      <c r="E135" s="45">
        <v>72</v>
      </c>
      <c r="F135" s="45">
        <v>28</v>
      </c>
      <c r="G135" s="45">
        <v>42</v>
      </c>
      <c r="H135" s="45">
        <v>51</v>
      </c>
      <c r="I135" s="45">
        <v>45</v>
      </c>
      <c r="J135" s="45">
        <v>14</v>
      </c>
      <c r="K135" s="45">
        <v>3968</v>
      </c>
      <c r="L135" s="51">
        <v>1145</v>
      </c>
      <c r="N135" s="29"/>
      <c r="O135" s="29"/>
      <c r="P135" s="29"/>
      <c r="Q135" s="29"/>
      <c r="R135" s="29"/>
      <c r="S135" s="29"/>
      <c r="T135" s="29"/>
    </row>
    <row r="136" spans="1:20" customFormat="1" x14ac:dyDescent="0.25">
      <c r="A136" s="46" t="s">
        <v>775</v>
      </c>
      <c r="B136" s="47" t="s">
        <v>395</v>
      </c>
      <c r="C136" s="47" t="s">
        <v>396</v>
      </c>
      <c r="D136" s="47" t="s">
        <v>2</v>
      </c>
      <c r="E136" s="48">
        <v>81</v>
      </c>
      <c r="F136" s="48">
        <v>15</v>
      </c>
      <c r="G136" s="48">
        <v>16</v>
      </c>
      <c r="H136" s="48">
        <v>114</v>
      </c>
      <c r="I136" s="48">
        <v>60</v>
      </c>
      <c r="J136" s="48">
        <v>14</v>
      </c>
      <c r="K136" s="48">
        <v>12159</v>
      </c>
      <c r="L136" s="52">
        <v>936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46" t="s">
        <v>777</v>
      </c>
      <c r="B137" s="47" t="s">
        <v>395</v>
      </c>
      <c r="C137" s="47" t="s">
        <v>396</v>
      </c>
      <c r="D137" s="47" t="s">
        <v>2</v>
      </c>
      <c r="E137" s="48">
        <v>81</v>
      </c>
      <c r="F137" s="48">
        <v>25</v>
      </c>
      <c r="G137" s="48">
        <v>10</v>
      </c>
      <c r="H137" s="48">
        <v>35</v>
      </c>
      <c r="I137" s="48">
        <v>24</v>
      </c>
      <c r="J137" s="48">
        <v>33</v>
      </c>
      <c r="K137" s="48">
        <v>7914</v>
      </c>
      <c r="L137" s="52">
        <v>1084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hidden="1" x14ac:dyDescent="0.25">
      <c r="A138" s="43" t="s">
        <v>447</v>
      </c>
      <c r="B138" s="44" t="s">
        <v>31</v>
      </c>
      <c r="C138" s="44" t="s">
        <v>396</v>
      </c>
      <c r="D138" s="44" t="s">
        <v>2</v>
      </c>
      <c r="E138" s="45">
        <v>1</v>
      </c>
      <c r="F138" s="45">
        <v>0</v>
      </c>
      <c r="G138" s="45">
        <v>0</v>
      </c>
      <c r="H138" s="45">
        <v>0</v>
      </c>
      <c r="I138" s="45">
        <v>1</v>
      </c>
      <c r="J138" s="45">
        <v>0</v>
      </c>
      <c r="K138" s="45">
        <v>0</v>
      </c>
      <c r="L138" s="51">
        <v>8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x14ac:dyDescent="0.25">
      <c r="A139" s="46" t="s">
        <v>390</v>
      </c>
      <c r="B139" s="47" t="s">
        <v>39</v>
      </c>
      <c r="C139" s="47" t="s">
        <v>396</v>
      </c>
      <c r="D139" s="47" t="s">
        <v>2</v>
      </c>
      <c r="E139" s="48">
        <v>54</v>
      </c>
      <c r="F139" s="48">
        <v>14</v>
      </c>
      <c r="G139" s="48">
        <v>22</v>
      </c>
      <c r="H139" s="48">
        <v>72</v>
      </c>
      <c r="I139" s="48">
        <v>9</v>
      </c>
      <c r="J139" s="48">
        <v>21</v>
      </c>
      <c r="K139" s="48">
        <v>112</v>
      </c>
      <c r="L139" s="52">
        <v>710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x14ac:dyDescent="0.25">
      <c r="A140" s="43" t="s">
        <v>780</v>
      </c>
      <c r="B140" s="44" t="s">
        <v>395</v>
      </c>
      <c r="C140" s="44" t="s">
        <v>396</v>
      </c>
      <c r="D140" s="44" t="s">
        <v>2</v>
      </c>
      <c r="E140" s="45">
        <v>80</v>
      </c>
      <c r="F140" s="45">
        <v>33</v>
      </c>
      <c r="G140" s="45">
        <v>67</v>
      </c>
      <c r="H140" s="45">
        <v>101</v>
      </c>
      <c r="I140" s="45">
        <v>62</v>
      </c>
      <c r="J140" s="45">
        <v>43</v>
      </c>
      <c r="K140" s="45">
        <v>9414</v>
      </c>
      <c r="L140" s="51">
        <v>1294</v>
      </c>
      <c r="N140" s="29"/>
      <c r="O140" s="29"/>
      <c r="P140" s="29"/>
      <c r="Q140" s="29"/>
      <c r="R140" s="29"/>
      <c r="S140" s="29"/>
      <c r="T140" s="29"/>
    </row>
    <row r="141" spans="1:20" customFormat="1" x14ac:dyDescent="0.25">
      <c r="A141" s="43" t="s">
        <v>41</v>
      </c>
      <c r="B141" s="44" t="s">
        <v>39</v>
      </c>
      <c r="C141" s="44" t="s">
        <v>396</v>
      </c>
      <c r="D141" s="44" t="s">
        <v>2</v>
      </c>
      <c r="E141" s="45">
        <v>82</v>
      </c>
      <c r="F141" s="45">
        <v>43</v>
      </c>
      <c r="G141" s="45">
        <v>29</v>
      </c>
      <c r="H141" s="45">
        <v>47</v>
      </c>
      <c r="I141" s="45">
        <v>35</v>
      </c>
      <c r="J141" s="45">
        <v>48</v>
      </c>
      <c r="K141" s="45">
        <v>8505</v>
      </c>
      <c r="L141" s="51">
        <v>1451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46" t="s">
        <v>784</v>
      </c>
      <c r="B142" s="47" t="s">
        <v>395</v>
      </c>
      <c r="C142" s="47" t="s">
        <v>396</v>
      </c>
      <c r="D142" s="47" t="s">
        <v>2</v>
      </c>
      <c r="E142" s="48">
        <v>68</v>
      </c>
      <c r="F142" s="48">
        <v>8</v>
      </c>
      <c r="G142" s="48">
        <v>29</v>
      </c>
      <c r="H142" s="48">
        <v>68</v>
      </c>
      <c r="I142" s="48">
        <v>29</v>
      </c>
      <c r="J142" s="48">
        <v>13</v>
      </c>
      <c r="K142" s="48">
        <v>1968</v>
      </c>
      <c r="L142" s="52">
        <v>750</v>
      </c>
      <c r="N142" s="29"/>
      <c r="O142" s="29"/>
      <c r="P142" s="29"/>
      <c r="Q142" s="29"/>
      <c r="R142" s="29"/>
      <c r="S142" s="29"/>
      <c r="T142" s="29"/>
    </row>
    <row r="143" spans="1:20" customFormat="1" x14ac:dyDescent="0.25">
      <c r="A143" s="43" t="s">
        <v>785</v>
      </c>
      <c r="B143" s="44" t="s">
        <v>395</v>
      </c>
      <c r="C143" s="44" t="s">
        <v>396</v>
      </c>
      <c r="D143" s="44" t="s">
        <v>2</v>
      </c>
      <c r="E143" s="45">
        <v>58</v>
      </c>
      <c r="F143" s="45">
        <v>8</v>
      </c>
      <c r="G143" s="45">
        <v>6</v>
      </c>
      <c r="H143" s="45">
        <v>87</v>
      </c>
      <c r="I143" s="45">
        <v>23</v>
      </c>
      <c r="J143" s="45">
        <v>20</v>
      </c>
      <c r="K143" s="45">
        <v>157</v>
      </c>
      <c r="L143" s="51">
        <v>721</v>
      </c>
      <c r="M143" s="5"/>
      <c r="N143" s="5"/>
      <c r="O143" s="5"/>
      <c r="P143" s="5"/>
      <c r="Q143" s="5"/>
      <c r="R143" s="5"/>
      <c r="S143" s="5"/>
      <c r="T143" s="5"/>
    </row>
    <row r="144" spans="1:20" customFormat="1" hidden="1" x14ac:dyDescent="0.25">
      <c r="A144" s="46" t="s">
        <v>788</v>
      </c>
      <c r="B144" s="47" t="s">
        <v>395</v>
      </c>
      <c r="C144" s="47" t="s">
        <v>396</v>
      </c>
      <c r="D144" s="47" t="s">
        <v>2</v>
      </c>
      <c r="E144" s="48">
        <v>2</v>
      </c>
      <c r="F144" s="48">
        <v>0</v>
      </c>
      <c r="G144" s="48">
        <v>0</v>
      </c>
      <c r="H144" s="48">
        <v>1</v>
      </c>
      <c r="I144" s="48">
        <v>1</v>
      </c>
      <c r="J144" s="48">
        <v>0</v>
      </c>
      <c r="K144" s="48">
        <v>0</v>
      </c>
      <c r="L144" s="52">
        <v>17</v>
      </c>
      <c r="N144" s="29"/>
      <c r="O144" s="29"/>
      <c r="P144" s="29"/>
      <c r="Q144" s="29"/>
      <c r="R144" s="29"/>
      <c r="S144" s="29"/>
      <c r="T144" s="29"/>
    </row>
    <row r="145" spans="1:20" customFormat="1" x14ac:dyDescent="0.25">
      <c r="A145" s="43" t="s">
        <v>154</v>
      </c>
      <c r="B145" s="44" t="s">
        <v>39</v>
      </c>
      <c r="C145" s="44" t="s">
        <v>396</v>
      </c>
      <c r="D145" s="44" t="s">
        <v>2</v>
      </c>
      <c r="E145" s="45">
        <v>56</v>
      </c>
      <c r="F145" s="45">
        <v>37</v>
      </c>
      <c r="G145" s="45">
        <v>16</v>
      </c>
      <c r="H145" s="45">
        <v>23</v>
      </c>
      <c r="I145" s="45">
        <v>27</v>
      </c>
      <c r="J145" s="45">
        <v>36</v>
      </c>
      <c r="K145" s="45">
        <v>2386</v>
      </c>
      <c r="L145" s="51">
        <v>956</v>
      </c>
      <c r="N145" s="29"/>
      <c r="O145" s="29"/>
      <c r="P145" s="29"/>
      <c r="Q145" s="29"/>
      <c r="R145" s="29"/>
      <c r="S145" s="29"/>
      <c r="T145" s="29"/>
    </row>
    <row r="146" spans="1:20" customFormat="1" hidden="1" x14ac:dyDescent="0.25">
      <c r="A146" s="43" t="s">
        <v>404</v>
      </c>
      <c r="B146" s="44" t="s">
        <v>37</v>
      </c>
      <c r="C146" s="44" t="s">
        <v>396</v>
      </c>
      <c r="D146" s="44" t="s">
        <v>2</v>
      </c>
      <c r="E146" s="45">
        <v>15</v>
      </c>
      <c r="F146" s="45">
        <v>7</v>
      </c>
      <c r="G146" s="45">
        <v>4</v>
      </c>
      <c r="H146" s="45">
        <v>23</v>
      </c>
      <c r="I146" s="45">
        <v>8</v>
      </c>
      <c r="J146" s="45">
        <v>3</v>
      </c>
      <c r="K146" s="45">
        <v>148</v>
      </c>
      <c r="L146" s="51">
        <v>159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43" t="s">
        <v>795</v>
      </c>
      <c r="B147" s="44" t="s">
        <v>395</v>
      </c>
      <c r="C147" s="44" t="s">
        <v>396</v>
      </c>
      <c r="D147" s="44" t="s">
        <v>2</v>
      </c>
      <c r="E147" s="45">
        <v>78</v>
      </c>
      <c r="F147" s="45">
        <v>35</v>
      </c>
      <c r="G147" s="45">
        <v>17</v>
      </c>
      <c r="H147" s="45">
        <v>71</v>
      </c>
      <c r="I147" s="45">
        <v>34</v>
      </c>
      <c r="J147" s="45">
        <v>24</v>
      </c>
      <c r="K147" s="45">
        <v>9984</v>
      </c>
      <c r="L147" s="51">
        <v>1110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46" t="s">
        <v>796</v>
      </c>
      <c r="B148" s="47" t="s">
        <v>395</v>
      </c>
      <c r="C148" s="47" t="s">
        <v>396</v>
      </c>
      <c r="D148" s="47" t="s">
        <v>2</v>
      </c>
      <c r="E148" s="48">
        <v>65</v>
      </c>
      <c r="F148" s="48">
        <v>7</v>
      </c>
      <c r="G148" s="48">
        <v>45</v>
      </c>
      <c r="H148" s="48">
        <v>88</v>
      </c>
      <c r="I148" s="48">
        <v>45</v>
      </c>
      <c r="J148" s="48">
        <v>29</v>
      </c>
      <c r="K148" s="48">
        <v>2437</v>
      </c>
      <c r="L148" s="52">
        <v>816</v>
      </c>
      <c r="N148" s="29"/>
      <c r="O148" s="29"/>
      <c r="P148" s="29"/>
      <c r="Q148" s="29"/>
      <c r="R148" s="29"/>
      <c r="S148" s="29"/>
      <c r="T148" s="29"/>
    </row>
    <row r="149" spans="1:20" customFormat="1" x14ac:dyDescent="0.25">
      <c r="A149" s="46" t="s">
        <v>283</v>
      </c>
      <c r="B149" s="47" t="s">
        <v>31</v>
      </c>
      <c r="C149" s="47" t="s">
        <v>396</v>
      </c>
      <c r="D149" s="47" t="s">
        <v>2</v>
      </c>
      <c r="E149" s="48">
        <v>82</v>
      </c>
      <c r="F149" s="48">
        <v>45</v>
      </c>
      <c r="G149" s="48">
        <v>16</v>
      </c>
      <c r="H149" s="48">
        <v>43</v>
      </c>
      <c r="I149" s="48">
        <v>33</v>
      </c>
      <c r="J149" s="48">
        <v>41</v>
      </c>
      <c r="K149" s="48">
        <v>1854</v>
      </c>
      <c r="L149" s="52">
        <v>1418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x14ac:dyDescent="0.25">
      <c r="A150" s="46" t="s">
        <v>62</v>
      </c>
      <c r="B150" s="47" t="s">
        <v>43</v>
      </c>
      <c r="C150" s="47" t="s">
        <v>396</v>
      </c>
      <c r="D150" s="47" t="s">
        <v>2</v>
      </c>
      <c r="E150" s="48">
        <v>82</v>
      </c>
      <c r="F150" s="48">
        <v>61</v>
      </c>
      <c r="G150" s="48">
        <v>95</v>
      </c>
      <c r="H150" s="48">
        <v>124</v>
      </c>
      <c r="I150" s="48">
        <v>31</v>
      </c>
      <c r="J150" s="48">
        <v>58</v>
      </c>
      <c r="K150" s="48">
        <v>169</v>
      </c>
      <c r="L150" s="52">
        <v>1360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6" t="s">
        <v>45</v>
      </c>
      <c r="B151" s="47" t="s">
        <v>37</v>
      </c>
      <c r="C151" s="47" t="s">
        <v>396</v>
      </c>
      <c r="D151" s="47" t="s">
        <v>2</v>
      </c>
      <c r="E151" s="48">
        <v>79</v>
      </c>
      <c r="F151" s="48">
        <v>53</v>
      </c>
      <c r="G151" s="48">
        <v>24</v>
      </c>
      <c r="H151" s="48">
        <v>54</v>
      </c>
      <c r="I151" s="48">
        <v>47</v>
      </c>
      <c r="J151" s="48">
        <v>65</v>
      </c>
      <c r="K151" s="48">
        <v>10206</v>
      </c>
      <c r="L151" s="52">
        <v>1534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hidden="1" x14ac:dyDescent="0.25">
      <c r="A152" s="43" t="s">
        <v>799</v>
      </c>
      <c r="B152" s="44" t="s">
        <v>395</v>
      </c>
      <c r="C152" s="44" t="s">
        <v>396</v>
      </c>
      <c r="D152" s="44" t="s">
        <v>2</v>
      </c>
      <c r="E152" s="45">
        <v>1</v>
      </c>
      <c r="F152" s="45">
        <v>0</v>
      </c>
      <c r="G152" s="45">
        <v>0</v>
      </c>
      <c r="H152" s="45">
        <v>0</v>
      </c>
      <c r="I152" s="45">
        <v>1</v>
      </c>
      <c r="J152" s="45">
        <v>0</v>
      </c>
      <c r="K152" s="45">
        <v>0</v>
      </c>
      <c r="L152" s="51">
        <v>12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x14ac:dyDescent="0.25">
      <c r="A153" s="43" t="s">
        <v>805</v>
      </c>
      <c r="B153" s="44" t="s">
        <v>395</v>
      </c>
      <c r="C153" s="44" t="s">
        <v>396</v>
      </c>
      <c r="D153" s="44" t="s">
        <v>2</v>
      </c>
      <c r="E153" s="45">
        <v>72</v>
      </c>
      <c r="F153" s="45">
        <v>42</v>
      </c>
      <c r="G153" s="45">
        <v>55</v>
      </c>
      <c r="H153" s="45">
        <v>160</v>
      </c>
      <c r="I153" s="45">
        <v>64</v>
      </c>
      <c r="J153" s="45">
        <v>21</v>
      </c>
      <c r="K153" s="45">
        <v>7711</v>
      </c>
      <c r="L153" s="51">
        <v>1196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43" t="s">
        <v>807</v>
      </c>
      <c r="B154" s="44" t="s">
        <v>395</v>
      </c>
      <c r="C154" s="44" t="s">
        <v>396</v>
      </c>
      <c r="D154" s="44" t="s">
        <v>2</v>
      </c>
      <c r="E154" s="45">
        <v>39</v>
      </c>
      <c r="F154" s="45">
        <v>4</v>
      </c>
      <c r="G154" s="45">
        <v>29</v>
      </c>
      <c r="H154" s="45">
        <v>83</v>
      </c>
      <c r="I154" s="45">
        <v>19</v>
      </c>
      <c r="J154" s="45">
        <v>6</v>
      </c>
      <c r="K154" s="45">
        <v>773</v>
      </c>
      <c r="L154" s="51">
        <v>377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46" t="s">
        <v>810</v>
      </c>
      <c r="B155" s="47" t="s">
        <v>395</v>
      </c>
      <c r="C155" s="47" t="s">
        <v>396</v>
      </c>
      <c r="D155" s="47" t="s">
        <v>2</v>
      </c>
      <c r="E155" s="48">
        <v>82</v>
      </c>
      <c r="F155" s="48">
        <v>24</v>
      </c>
      <c r="G155" s="48">
        <v>30</v>
      </c>
      <c r="H155" s="48">
        <v>174</v>
      </c>
      <c r="I155" s="48">
        <v>30</v>
      </c>
      <c r="J155" s="48">
        <v>18</v>
      </c>
      <c r="K155" s="48">
        <v>6044</v>
      </c>
      <c r="L155" s="52">
        <v>1170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hidden="1" x14ac:dyDescent="0.25">
      <c r="A156" s="46" t="s">
        <v>812</v>
      </c>
      <c r="B156" s="47" t="s">
        <v>395</v>
      </c>
      <c r="C156" s="47" t="s">
        <v>396</v>
      </c>
      <c r="D156" s="47" t="s">
        <v>2</v>
      </c>
      <c r="E156" s="48">
        <v>11</v>
      </c>
      <c r="F156" s="48">
        <v>4</v>
      </c>
      <c r="G156" s="48">
        <v>4</v>
      </c>
      <c r="H156" s="48">
        <v>15</v>
      </c>
      <c r="I156" s="48">
        <v>2</v>
      </c>
      <c r="J156" s="48">
        <v>1</v>
      </c>
      <c r="K156" s="48">
        <v>533</v>
      </c>
      <c r="L156" s="52">
        <v>114</v>
      </c>
      <c r="N156" s="29"/>
      <c r="O156" s="29"/>
      <c r="P156" s="29"/>
      <c r="Q156" s="29"/>
      <c r="R156" s="29"/>
      <c r="S156" s="29"/>
      <c r="T156" s="29"/>
    </row>
    <row r="157" spans="1:20" customFormat="1" hidden="1" x14ac:dyDescent="0.25">
      <c r="A157" s="43" t="s">
        <v>815</v>
      </c>
      <c r="B157" s="44" t="s">
        <v>395</v>
      </c>
      <c r="C157" s="44" t="s">
        <v>396</v>
      </c>
      <c r="D157" s="44" t="s">
        <v>2</v>
      </c>
      <c r="E157" s="45">
        <v>1</v>
      </c>
      <c r="F157" s="45">
        <v>0</v>
      </c>
      <c r="G157" s="45">
        <v>0</v>
      </c>
      <c r="H157" s="45">
        <v>1</v>
      </c>
      <c r="I157" s="45">
        <v>0</v>
      </c>
      <c r="J157" s="45">
        <v>0</v>
      </c>
      <c r="K157" s="45">
        <v>0</v>
      </c>
      <c r="L157" s="51">
        <v>6</v>
      </c>
      <c r="N157" s="29"/>
      <c r="O157" s="29"/>
      <c r="P157" s="29"/>
      <c r="Q157" s="29"/>
      <c r="R157" s="29"/>
      <c r="S157" s="29"/>
      <c r="T157" s="29"/>
    </row>
    <row r="158" spans="1:20" customFormat="1" x14ac:dyDescent="0.25">
      <c r="A158" s="43" t="s">
        <v>818</v>
      </c>
      <c r="B158" s="44" t="s">
        <v>395</v>
      </c>
      <c r="C158" s="44" t="s">
        <v>396</v>
      </c>
      <c r="D158" s="44" t="s">
        <v>2</v>
      </c>
      <c r="E158" s="45">
        <v>64</v>
      </c>
      <c r="F158" s="45">
        <v>45</v>
      </c>
      <c r="G158" s="45">
        <v>30</v>
      </c>
      <c r="H158" s="45">
        <v>18</v>
      </c>
      <c r="I158" s="45">
        <v>27</v>
      </c>
      <c r="J158" s="45">
        <v>35</v>
      </c>
      <c r="K158" s="45">
        <v>3185</v>
      </c>
      <c r="L158" s="51">
        <v>1142</v>
      </c>
      <c r="N158" s="29"/>
      <c r="O158" s="29"/>
      <c r="P158" s="29"/>
      <c r="Q158" s="29"/>
      <c r="R158" s="29"/>
      <c r="S158" s="29"/>
      <c r="T158" s="29"/>
    </row>
    <row r="159" spans="1:20" customFormat="1" x14ac:dyDescent="0.25">
      <c r="A159" s="43" t="s">
        <v>822</v>
      </c>
      <c r="B159" s="44" t="s">
        <v>395</v>
      </c>
      <c r="C159" s="44" t="s">
        <v>396</v>
      </c>
      <c r="D159" s="44" t="s">
        <v>2</v>
      </c>
      <c r="E159" s="45">
        <v>81</v>
      </c>
      <c r="F159" s="45">
        <v>31</v>
      </c>
      <c r="G159" s="45">
        <v>25</v>
      </c>
      <c r="H159" s="45">
        <v>49</v>
      </c>
      <c r="I159" s="45">
        <v>29</v>
      </c>
      <c r="J159" s="45">
        <v>23</v>
      </c>
      <c r="K159" s="45">
        <v>8624</v>
      </c>
      <c r="L159" s="51">
        <v>1274</v>
      </c>
      <c r="N159" s="29"/>
      <c r="O159" s="29"/>
      <c r="P159" s="29"/>
      <c r="Q159" s="29"/>
      <c r="R159" s="29"/>
      <c r="S159" s="29"/>
      <c r="T159" s="29"/>
    </row>
    <row r="160" spans="1:20" customFormat="1" hidden="1" x14ac:dyDescent="0.25">
      <c r="A160" s="46" t="s">
        <v>824</v>
      </c>
      <c r="B160" s="47" t="s">
        <v>395</v>
      </c>
      <c r="C160" s="47" t="s">
        <v>396</v>
      </c>
      <c r="D160" s="47" t="s">
        <v>2</v>
      </c>
      <c r="E160" s="48">
        <v>3</v>
      </c>
      <c r="F160" s="48">
        <v>1</v>
      </c>
      <c r="G160" s="48">
        <v>0</v>
      </c>
      <c r="H160" s="48">
        <v>1</v>
      </c>
      <c r="I160" s="48">
        <v>2</v>
      </c>
      <c r="J160" s="48">
        <v>2</v>
      </c>
      <c r="K160" s="48">
        <v>37</v>
      </c>
      <c r="L160" s="52">
        <v>35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x14ac:dyDescent="0.25">
      <c r="A161" s="46" t="s">
        <v>825</v>
      </c>
      <c r="B161" s="47" t="s">
        <v>395</v>
      </c>
      <c r="C161" s="47" t="s">
        <v>396</v>
      </c>
      <c r="D161" s="47" t="s">
        <v>2</v>
      </c>
      <c r="E161" s="48">
        <v>70</v>
      </c>
      <c r="F161" s="48">
        <v>17</v>
      </c>
      <c r="G161" s="48">
        <v>20</v>
      </c>
      <c r="H161" s="48">
        <v>58</v>
      </c>
      <c r="I161" s="48">
        <v>22</v>
      </c>
      <c r="J161" s="48">
        <v>11</v>
      </c>
      <c r="K161" s="48">
        <v>5457</v>
      </c>
      <c r="L161" s="52">
        <v>895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hidden="1" x14ac:dyDescent="0.25">
      <c r="A162" s="43" t="s">
        <v>827</v>
      </c>
      <c r="B162" s="44" t="s">
        <v>395</v>
      </c>
      <c r="C162" s="44" t="s">
        <v>396</v>
      </c>
      <c r="D162" s="44" t="s">
        <v>2</v>
      </c>
      <c r="E162" s="45">
        <v>7</v>
      </c>
      <c r="F162" s="45">
        <v>0</v>
      </c>
      <c r="G162" s="45">
        <v>2</v>
      </c>
      <c r="H162" s="45">
        <v>3</v>
      </c>
      <c r="I162" s="45">
        <v>1</v>
      </c>
      <c r="J162" s="45">
        <v>3</v>
      </c>
      <c r="K162" s="45">
        <v>0</v>
      </c>
      <c r="L162" s="51">
        <v>56</v>
      </c>
      <c r="N162" s="29"/>
      <c r="O162" s="29"/>
      <c r="P162" s="29"/>
      <c r="Q162" s="29"/>
      <c r="R162" s="29"/>
      <c r="S162" s="29"/>
      <c r="T162" s="29"/>
    </row>
    <row r="163" spans="1:20" customFormat="1" x14ac:dyDescent="0.25">
      <c r="A163" s="46" t="s">
        <v>831</v>
      </c>
      <c r="B163" s="47" t="s">
        <v>395</v>
      </c>
      <c r="C163" s="47" t="s">
        <v>396</v>
      </c>
      <c r="D163" s="47" t="s">
        <v>2</v>
      </c>
      <c r="E163" s="48">
        <v>23</v>
      </c>
      <c r="F163" s="48">
        <v>12</v>
      </c>
      <c r="G163" s="48">
        <v>10</v>
      </c>
      <c r="H163" s="48">
        <v>7</v>
      </c>
      <c r="I163" s="48">
        <v>8</v>
      </c>
      <c r="J163" s="48">
        <v>14</v>
      </c>
      <c r="K163" s="48">
        <v>19</v>
      </c>
      <c r="L163" s="52">
        <v>329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x14ac:dyDescent="0.25">
      <c r="A164" s="43" t="s">
        <v>291</v>
      </c>
      <c r="B164" s="44" t="s">
        <v>31</v>
      </c>
      <c r="C164" s="44" t="s">
        <v>396</v>
      </c>
      <c r="D164" s="44" t="s">
        <v>2</v>
      </c>
      <c r="E164" s="45">
        <v>80</v>
      </c>
      <c r="F164" s="45">
        <v>59</v>
      </c>
      <c r="G164" s="45">
        <v>21</v>
      </c>
      <c r="H164" s="45">
        <v>58</v>
      </c>
      <c r="I164" s="45">
        <v>56</v>
      </c>
      <c r="J164" s="45">
        <v>44</v>
      </c>
      <c r="K164" s="45">
        <v>3039</v>
      </c>
      <c r="L164" s="51">
        <v>1470</v>
      </c>
      <c r="N164" s="29"/>
      <c r="O164" s="29"/>
      <c r="P164" s="29"/>
      <c r="Q164" s="29"/>
      <c r="R164" s="29"/>
      <c r="S164" s="29"/>
      <c r="T164" s="29"/>
    </row>
    <row r="165" spans="1:20" customFormat="1" x14ac:dyDescent="0.25">
      <c r="A165" s="46" t="s">
        <v>833</v>
      </c>
      <c r="B165" s="47" t="s">
        <v>395</v>
      </c>
      <c r="C165" s="47" t="s">
        <v>396</v>
      </c>
      <c r="D165" s="47" t="s">
        <v>2</v>
      </c>
      <c r="E165" s="48">
        <v>81</v>
      </c>
      <c r="F165" s="48">
        <v>25</v>
      </c>
      <c r="G165" s="48">
        <v>36</v>
      </c>
      <c r="H165" s="48">
        <v>71</v>
      </c>
      <c r="I165" s="48">
        <v>30</v>
      </c>
      <c r="J165" s="48">
        <v>31</v>
      </c>
      <c r="K165" s="48">
        <v>10530</v>
      </c>
      <c r="L165" s="52">
        <v>1126</v>
      </c>
      <c r="M165" s="5"/>
      <c r="N165" s="5"/>
      <c r="O165" s="5"/>
      <c r="P165" s="5"/>
      <c r="Q165" s="5"/>
      <c r="R165" s="5"/>
      <c r="S165" s="5"/>
      <c r="T165" s="5"/>
    </row>
    <row r="166" spans="1:20" customFormat="1" x14ac:dyDescent="0.25">
      <c r="A166" s="46" t="s">
        <v>328</v>
      </c>
      <c r="B166" s="47" t="s">
        <v>31</v>
      </c>
      <c r="C166" s="47" t="s">
        <v>396</v>
      </c>
      <c r="D166" s="47" t="s">
        <v>2</v>
      </c>
      <c r="E166" s="48">
        <v>61</v>
      </c>
      <c r="F166" s="48">
        <v>28</v>
      </c>
      <c r="G166" s="48">
        <v>6</v>
      </c>
      <c r="H166" s="48">
        <v>20</v>
      </c>
      <c r="I166" s="48">
        <v>27</v>
      </c>
      <c r="J166" s="48">
        <v>46</v>
      </c>
      <c r="K166" s="48">
        <v>64</v>
      </c>
      <c r="L166" s="52">
        <v>809</v>
      </c>
      <c r="N166" s="29"/>
      <c r="O166" s="29"/>
      <c r="P166" s="29"/>
      <c r="Q166" s="29"/>
      <c r="R166" s="29"/>
      <c r="S166" s="29"/>
      <c r="T166" s="29"/>
    </row>
    <row r="167" spans="1:20" customFormat="1" x14ac:dyDescent="0.25">
      <c r="A167" s="43" t="s">
        <v>839</v>
      </c>
      <c r="B167" s="44" t="s">
        <v>395</v>
      </c>
      <c r="C167" s="44" t="s">
        <v>396</v>
      </c>
      <c r="D167" s="44" t="s">
        <v>2</v>
      </c>
      <c r="E167" s="45">
        <v>61</v>
      </c>
      <c r="F167" s="45">
        <v>7</v>
      </c>
      <c r="G167" s="45">
        <v>35</v>
      </c>
      <c r="H167" s="45">
        <v>127</v>
      </c>
      <c r="I167" s="45">
        <v>44</v>
      </c>
      <c r="J167" s="45">
        <v>17</v>
      </c>
      <c r="K167" s="45">
        <v>5840</v>
      </c>
      <c r="L167" s="51">
        <v>692</v>
      </c>
      <c r="N167" s="29"/>
      <c r="O167" s="29"/>
      <c r="P167" s="29"/>
      <c r="Q167" s="29"/>
      <c r="R167" s="29"/>
      <c r="S167" s="29"/>
      <c r="T167" s="29"/>
    </row>
    <row r="168" spans="1:20" customFormat="1" hidden="1" x14ac:dyDescent="0.25">
      <c r="A168" s="43" t="s">
        <v>842</v>
      </c>
      <c r="B168" s="44" t="s">
        <v>395</v>
      </c>
      <c r="C168" s="44" t="s">
        <v>396</v>
      </c>
      <c r="D168" s="44" t="s">
        <v>2</v>
      </c>
      <c r="E168" s="45">
        <v>19</v>
      </c>
      <c r="F168" s="45">
        <v>5</v>
      </c>
      <c r="G168" s="45">
        <v>2</v>
      </c>
      <c r="H168" s="45">
        <v>10</v>
      </c>
      <c r="I168" s="45">
        <v>6</v>
      </c>
      <c r="J168" s="45">
        <v>11</v>
      </c>
      <c r="K168" s="45">
        <v>0</v>
      </c>
      <c r="L168" s="51">
        <v>207</v>
      </c>
      <c r="N168" s="29"/>
      <c r="O168" s="29"/>
      <c r="P168" s="29"/>
      <c r="Q168" s="29"/>
      <c r="R168" s="29"/>
      <c r="S168" s="29"/>
      <c r="T168" s="29"/>
    </row>
    <row r="169" spans="1:20" customFormat="1" x14ac:dyDescent="0.25">
      <c r="A169" s="46" t="s">
        <v>843</v>
      </c>
      <c r="B169" s="47" t="s">
        <v>395</v>
      </c>
      <c r="C169" s="47" t="s">
        <v>396</v>
      </c>
      <c r="D169" s="47" t="s">
        <v>2</v>
      </c>
      <c r="E169" s="48">
        <v>47</v>
      </c>
      <c r="F169" s="48">
        <v>10</v>
      </c>
      <c r="G169" s="48">
        <v>8</v>
      </c>
      <c r="H169" s="48">
        <v>34</v>
      </c>
      <c r="I169" s="48">
        <v>15</v>
      </c>
      <c r="J169" s="48">
        <v>17</v>
      </c>
      <c r="K169" s="48">
        <v>15</v>
      </c>
      <c r="L169" s="52">
        <v>528</v>
      </c>
      <c r="N169" s="29"/>
      <c r="O169" s="29"/>
      <c r="P169" s="29"/>
      <c r="Q169" s="29"/>
      <c r="R169" s="29"/>
      <c r="S169" s="29"/>
      <c r="T169" s="29"/>
    </row>
    <row r="170" spans="1:20" customFormat="1" hidden="1" x14ac:dyDescent="0.25">
      <c r="A170" s="46" t="s">
        <v>322</v>
      </c>
      <c r="B170" s="47" t="s">
        <v>31</v>
      </c>
      <c r="C170" s="47" t="s">
        <v>396</v>
      </c>
      <c r="D170" s="47" t="s">
        <v>2</v>
      </c>
      <c r="E170" s="48">
        <v>7</v>
      </c>
      <c r="F170" s="48">
        <v>1</v>
      </c>
      <c r="G170" s="48">
        <v>0</v>
      </c>
      <c r="H170" s="48">
        <v>3</v>
      </c>
      <c r="I170" s="48">
        <v>2</v>
      </c>
      <c r="J170" s="48">
        <v>3</v>
      </c>
      <c r="K170" s="48">
        <v>10</v>
      </c>
      <c r="L170" s="52">
        <v>96</v>
      </c>
      <c r="N170" s="29"/>
      <c r="O170" s="29"/>
      <c r="P170" s="29"/>
      <c r="Q170" s="29"/>
      <c r="R170" s="29"/>
      <c r="S170" s="29"/>
      <c r="T170" s="29"/>
    </row>
    <row r="171" spans="1:20" customFormat="1" x14ac:dyDescent="0.25">
      <c r="A171" s="43" t="s">
        <v>848</v>
      </c>
      <c r="B171" s="44" t="s">
        <v>395</v>
      </c>
      <c r="C171" s="44" t="s">
        <v>396</v>
      </c>
      <c r="D171" s="44" t="s">
        <v>2</v>
      </c>
      <c r="E171" s="45">
        <v>47</v>
      </c>
      <c r="F171" s="45">
        <v>16</v>
      </c>
      <c r="G171" s="45">
        <v>8</v>
      </c>
      <c r="H171" s="45">
        <v>41</v>
      </c>
      <c r="I171" s="45">
        <v>51</v>
      </c>
      <c r="J171" s="45">
        <v>14</v>
      </c>
      <c r="K171" s="45">
        <v>4036</v>
      </c>
      <c r="L171" s="51">
        <v>634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hidden="1" x14ac:dyDescent="0.25">
      <c r="A172" s="43" t="s">
        <v>850</v>
      </c>
      <c r="B172" s="44" t="s">
        <v>395</v>
      </c>
      <c r="C172" s="44" t="s">
        <v>396</v>
      </c>
      <c r="D172" s="44" t="s">
        <v>2</v>
      </c>
      <c r="E172" s="45">
        <v>3</v>
      </c>
      <c r="F172" s="45">
        <v>0</v>
      </c>
      <c r="G172" s="45">
        <v>0</v>
      </c>
      <c r="H172" s="45">
        <v>1</v>
      </c>
      <c r="I172" s="45">
        <v>1</v>
      </c>
      <c r="J172" s="45">
        <v>0</v>
      </c>
      <c r="K172" s="45">
        <v>0</v>
      </c>
      <c r="L172" s="51">
        <v>22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x14ac:dyDescent="0.25">
      <c r="A173" s="43" t="s">
        <v>30</v>
      </c>
      <c r="B173" s="44" t="s">
        <v>31</v>
      </c>
      <c r="C173" s="44" t="s">
        <v>396</v>
      </c>
      <c r="D173" s="44" t="s">
        <v>2</v>
      </c>
      <c r="E173" s="45">
        <v>82</v>
      </c>
      <c r="F173" s="45">
        <v>86</v>
      </c>
      <c r="G173" s="45">
        <v>38</v>
      </c>
      <c r="H173" s="45">
        <v>45</v>
      </c>
      <c r="I173" s="45">
        <v>33</v>
      </c>
      <c r="J173" s="45">
        <v>61</v>
      </c>
      <c r="K173" s="45">
        <v>3416</v>
      </c>
      <c r="L173" s="51">
        <v>1497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x14ac:dyDescent="0.25">
      <c r="A174" s="43" t="s">
        <v>854</v>
      </c>
      <c r="B174" s="44" t="s">
        <v>395</v>
      </c>
      <c r="C174" s="44" t="s">
        <v>396</v>
      </c>
      <c r="D174" s="44" t="s">
        <v>2</v>
      </c>
      <c r="E174" s="45">
        <v>29</v>
      </c>
      <c r="F174" s="45">
        <v>5</v>
      </c>
      <c r="G174" s="45">
        <v>16</v>
      </c>
      <c r="H174" s="45">
        <v>80</v>
      </c>
      <c r="I174" s="45">
        <v>5</v>
      </c>
      <c r="J174" s="45">
        <v>10</v>
      </c>
      <c r="K174" s="45">
        <v>350</v>
      </c>
      <c r="L174" s="51">
        <v>301</v>
      </c>
      <c r="N174" s="29"/>
      <c r="O174" s="29"/>
      <c r="P174" s="29"/>
      <c r="Q174" s="29"/>
      <c r="R174" s="29"/>
      <c r="S174" s="29"/>
      <c r="T174" s="29"/>
    </row>
    <row r="175" spans="1:20" customFormat="1" x14ac:dyDescent="0.25">
      <c r="A175" s="46" t="s">
        <v>277</v>
      </c>
      <c r="B175" s="47" t="s">
        <v>43</v>
      </c>
      <c r="C175" s="47" t="s">
        <v>396</v>
      </c>
      <c r="D175" s="47" t="s">
        <v>2</v>
      </c>
      <c r="E175" s="48">
        <v>64</v>
      </c>
      <c r="F175" s="48">
        <v>22</v>
      </c>
      <c r="G175" s="48">
        <v>34</v>
      </c>
      <c r="H175" s="48">
        <v>64</v>
      </c>
      <c r="I175" s="48">
        <v>29</v>
      </c>
      <c r="J175" s="48">
        <v>21</v>
      </c>
      <c r="K175" s="48">
        <v>1653</v>
      </c>
      <c r="L175" s="52">
        <v>971</v>
      </c>
      <c r="M175" s="5"/>
      <c r="N175" s="5"/>
      <c r="O175" s="5"/>
      <c r="P175" s="5"/>
      <c r="Q175" s="5"/>
      <c r="R175" s="5"/>
      <c r="S175" s="5"/>
      <c r="T175" s="5"/>
    </row>
    <row r="176" spans="1:20" customFormat="1" x14ac:dyDescent="0.25">
      <c r="A176" s="43" t="s">
        <v>858</v>
      </c>
      <c r="B176" s="44" t="s">
        <v>395</v>
      </c>
      <c r="C176" s="44" t="s">
        <v>396</v>
      </c>
      <c r="D176" s="44" t="s">
        <v>2</v>
      </c>
      <c r="E176" s="45">
        <v>61</v>
      </c>
      <c r="F176" s="45">
        <v>18</v>
      </c>
      <c r="G176" s="45">
        <v>8</v>
      </c>
      <c r="H176" s="45">
        <v>77</v>
      </c>
      <c r="I176" s="45">
        <v>29</v>
      </c>
      <c r="J176" s="45">
        <v>17</v>
      </c>
      <c r="K176" s="45">
        <v>1326</v>
      </c>
      <c r="L176" s="51">
        <v>764</v>
      </c>
      <c r="N176" s="29"/>
      <c r="O176" s="29"/>
      <c r="P176" s="29"/>
      <c r="Q176" s="29"/>
      <c r="R176" s="29"/>
      <c r="S176" s="29"/>
      <c r="T176" s="29"/>
    </row>
    <row r="177" spans="1:20" customFormat="1" x14ac:dyDescent="0.25">
      <c r="A177" s="43" t="s">
        <v>245</v>
      </c>
      <c r="B177" s="44" t="s">
        <v>34</v>
      </c>
      <c r="C177" s="44" t="s">
        <v>396</v>
      </c>
      <c r="D177" s="44" t="s">
        <v>2</v>
      </c>
      <c r="E177" s="45">
        <v>80</v>
      </c>
      <c r="F177" s="45">
        <v>14</v>
      </c>
      <c r="G177" s="45">
        <v>22</v>
      </c>
      <c r="H177" s="45">
        <v>34</v>
      </c>
      <c r="I177" s="45">
        <v>42</v>
      </c>
      <c r="J177" s="45">
        <v>30</v>
      </c>
      <c r="K177" s="45">
        <v>3347</v>
      </c>
      <c r="L177" s="51">
        <v>1076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x14ac:dyDescent="0.25">
      <c r="A178" s="46" t="s">
        <v>865</v>
      </c>
      <c r="B178" s="47" t="s">
        <v>395</v>
      </c>
      <c r="C178" s="47" t="s">
        <v>396</v>
      </c>
      <c r="D178" s="47" t="s">
        <v>2</v>
      </c>
      <c r="E178" s="48">
        <v>74</v>
      </c>
      <c r="F178" s="48">
        <v>32</v>
      </c>
      <c r="G178" s="48">
        <v>61</v>
      </c>
      <c r="H178" s="48">
        <v>140</v>
      </c>
      <c r="I178" s="48">
        <v>38</v>
      </c>
      <c r="J178" s="48">
        <v>31</v>
      </c>
      <c r="K178" s="48">
        <v>8713</v>
      </c>
      <c r="L178" s="52">
        <v>1212</v>
      </c>
      <c r="N178" s="29"/>
      <c r="O178" s="29"/>
      <c r="P178" s="29"/>
      <c r="Q178" s="29"/>
      <c r="R178" s="29"/>
      <c r="S178" s="29"/>
      <c r="T178" s="29"/>
    </row>
    <row r="179" spans="1:20" customFormat="1" hidden="1" x14ac:dyDescent="0.25">
      <c r="A179" s="46" t="s">
        <v>868</v>
      </c>
      <c r="B179" s="47" t="s">
        <v>395</v>
      </c>
      <c r="C179" s="47" t="s">
        <v>396</v>
      </c>
      <c r="D179" s="47" t="s">
        <v>2</v>
      </c>
      <c r="E179" s="48">
        <v>3</v>
      </c>
      <c r="F179" s="48">
        <v>1</v>
      </c>
      <c r="G179" s="48">
        <v>0</v>
      </c>
      <c r="H179" s="48">
        <v>2</v>
      </c>
      <c r="I179" s="48">
        <v>0</v>
      </c>
      <c r="J179" s="48">
        <v>0</v>
      </c>
      <c r="K179" s="48">
        <v>80</v>
      </c>
      <c r="L179" s="52">
        <v>26</v>
      </c>
      <c r="N179" s="29"/>
      <c r="O179" s="29"/>
      <c r="P179" s="29"/>
      <c r="Q179" s="29"/>
      <c r="R179" s="29"/>
      <c r="S179" s="29"/>
      <c r="T179" s="29"/>
    </row>
    <row r="180" spans="1:20" customFormat="1" x14ac:dyDescent="0.25">
      <c r="A180" s="43" t="s">
        <v>870</v>
      </c>
      <c r="B180" s="44" t="s">
        <v>395</v>
      </c>
      <c r="C180" s="44" t="s">
        <v>396</v>
      </c>
      <c r="D180" s="44" t="s">
        <v>2</v>
      </c>
      <c r="E180" s="45">
        <v>78</v>
      </c>
      <c r="F180" s="45">
        <v>28</v>
      </c>
      <c r="G180" s="45">
        <v>24</v>
      </c>
      <c r="H180" s="45">
        <v>57</v>
      </c>
      <c r="I180" s="45">
        <v>45</v>
      </c>
      <c r="J180" s="45">
        <v>30</v>
      </c>
      <c r="K180" s="45">
        <v>9228</v>
      </c>
      <c r="L180" s="51">
        <v>1312</v>
      </c>
      <c r="N180" s="29"/>
      <c r="O180" s="29"/>
      <c r="P180" s="29"/>
      <c r="Q180" s="29"/>
      <c r="R180" s="29"/>
      <c r="S180" s="29"/>
      <c r="T180" s="29"/>
    </row>
    <row r="181" spans="1:20" customFormat="1" x14ac:dyDescent="0.25">
      <c r="A181" s="46" t="s">
        <v>874</v>
      </c>
      <c r="B181" s="47" t="s">
        <v>395</v>
      </c>
      <c r="C181" s="47" t="s">
        <v>396</v>
      </c>
      <c r="D181" s="47" t="s">
        <v>2</v>
      </c>
      <c r="E181" s="48">
        <v>46</v>
      </c>
      <c r="F181" s="48">
        <v>4</v>
      </c>
      <c r="G181" s="48">
        <v>24</v>
      </c>
      <c r="H181" s="48">
        <v>27</v>
      </c>
      <c r="I181" s="48">
        <v>29</v>
      </c>
      <c r="J181" s="48">
        <v>10</v>
      </c>
      <c r="K181" s="48">
        <v>6042</v>
      </c>
      <c r="L181" s="52">
        <v>449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x14ac:dyDescent="0.25">
      <c r="A182" s="43" t="s">
        <v>287</v>
      </c>
      <c r="B182" s="44" t="s">
        <v>31</v>
      </c>
      <c r="C182" s="44" t="s">
        <v>396</v>
      </c>
      <c r="D182" s="44" t="s">
        <v>2</v>
      </c>
      <c r="E182" s="45">
        <v>80</v>
      </c>
      <c r="F182" s="45">
        <v>13</v>
      </c>
      <c r="G182" s="45">
        <v>14</v>
      </c>
      <c r="H182" s="45">
        <v>81</v>
      </c>
      <c r="I182" s="45">
        <v>38</v>
      </c>
      <c r="J182" s="45">
        <v>20</v>
      </c>
      <c r="K182" s="45">
        <v>4189</v>
      </c>
      <c r="L182" s="51">
        <v>1118</v>
      </c>
      <c r="N182" s="29"/>
      <c r="O182" s="29"/>
      <c r="P182" s="29"/>
      <c r="Q182" s="29"/>
      <c r="R182" s="29"/>
      <c r="S182" s="29"/>
      <c r="T182" s="29"/>
    </row>
    <row r="183" spans="1:20" customFormat="1" x14ac:dyDescent="0.25">
      <c r="A183" s="43" t="s">
        <v>143</v>
      </c>
      <c r="B183" s="44" t="s">
        <v>34</v>
      </c>
      <c r="C183" s="44" t="s">
        <v>396</v>
      </c>
      <c r="D183" s="44" t="s">
        <v>2</v>
      </c>
      <c r="E183" s="45">
        <v>75</v>
      </c>
      <c r="F183" s="45">
        <v>89</v>
      </c>
      <c r="G183" s="45">
        <v>24</v>
      </c>
      <c r="H183" s="45">
        <v>80</v>
      </c>
      <c r="I183" s="45">
        <v>27</v>
      </c>
      <c r="J183" s="45">
        <v>39</v>
      </c>
      <c r="K183" s="45">
        <v>531</v>
      </c>
      <c r="L183" s="51">
        <v>1491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x14ac:dyDescent="0.25">
      <c r="A184" s="46" t="s">
        <v>81</v>
      </c>
      <c r="B184" s="47" t="s">
        <v>31</v>
      </c>
      <c r="C184" s="47" t="s">
        <v>396</v>
      </c>
      <c r="D184" s="47" t="s">
        <v>2</v>
      </c>
      <c r="E184" s="48">
        <v>82</v>
      </c>
      <c r="F184" s="48">
        <v>66</v>
      </c>
      <c r="G184" s="48">
        <v>41</v>
      </c>
      <c r="H184" s="48">
        <v>86</v>
      </c>
      <c r="I184" s="48">
        <v>37</v>
      </c>
      <c r="J184" s="48">
        <v>24</v>
      </c>
      <c r="K184" s="48">
        <v>7469</v>
      </c>
      <c r="L184" s="52">
        <v>1479</v>
      </c>
      <c r="N184" s="29"/>
      <c r="O184" s="29"/>
      <c r="P184" s="29"/>
      <c r="Q184" s="29"/>
      <c r="R184" s="29"/>
      <c r="S184" s="29"/>
      <c r="T184" s="29"/>
    </row>
    <row r="185" spans="1:20" customFormat="1" hidden="1" x14ac:dyDescent="0.25">
      <c r="A185" s="46" t="s">
        <v>372</v>
      </c>
      <c r="B185" s="47" t="s">
        <v>34</v>
      </c>
      <c r="C185" s="47" t="s">
        <v>396</v>
      </c>
      <c r="D185" s="47" t="s">
        <v>2</v>
      </c>
      <c r="E185" s="48">
        <v>7</v>
      </c>
      <c r="F185" s="48">
        <v>1</v>
      </c>
      <c r="G185" s="48">
        <v>2</v>
      </c>
      <c r="H185" s="48">
        <v>3</v>
      </c>
      <c r="I185" s="48">
        <v>3</v>
      </c>
      <c r="J185" s="48">
        <v>2</v>
      </c>
      <c r="K185" s="48">
        <v>0</v>
      </c>
      <c r="L185" s="52">
        <v>74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x14ac:dyDescent="0.25">
      <c r="A186" s="46" t="s">
        <v>882</v>
      </c>
      <c r="B186" s="47" t="s">
        <v>395</v>
      </c>
      <c r="C186" s="47" t="s">
        <v>396</v>
      </c>
      <c r="D186" s="47" t="s">
        <v>2</v>
      </c>
      <c r="E186" s="48">
        <v>67</v>
      </c>
      <c r="F186" s="48">
        <v>22</v>
      </c>
      <c r="G186" s="48">
        <v>22</v>
      </c>
      <c r="H186" s="48">
        <v>67</v>
      </c>
      <c r="I186" s="48">
        <v>59</v>
      </c>
      <c r="J186" s="48">
        <v>17</v>
      </c>
      <c r="K186" s="48">
        <v>6358</v>
      </c>
      <c r="L186" s="52">
        <v>858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x14ac:dyDescent="0.25">
      <c r="A187" s="46" t="s">
        <v>884</v>
      </c>
      <c r="B187" s="47" t="s">
        <v>395</v>
      </c>
      <c r="C187" s="47" t="s">
        <v>396</v>
      </c>
      <c r="D187" s="47" t="s">
        <v>2</v>
      </c>
      <c r="E187" s="48">
        <v>50</v>
      </c>
      <c r="F187" s="48">
        <v>17</v>
      </c>
      <c r="G187" s="48">
        <v>20</v>
      </c>
      <c r="H187" s="48">
        <v>71</v>
      </c>
      <c r="I187" s="48">
        <v>18</v>
      </c>
      <c r="J187" s="48">
        <v>17</v>
      </c>
      <c r="K187" s="48">
        <v>4946</v>
      </c>
      <c r="L187" s="52">
        <v>768</v>
      </c>
      <c r="N187" s="29"/>
      <c r="O187" s="29"/>
      <c r="P187" s="29"/>
      <c r="Q187" s="29"/>
      <c r="R187" s="29"/>
      <c r="S187" s="29"/>
      <c r="T187" s="29"/>
    </row>
    <row r="188" spans="1:20" customFormat="1" x14ac:dyDescent="0.25">
      <c r="A188" s="43" t="s">
        <v>885</v>
      </c>
      <c r="B188" s="44" t="s">
        <v>395</v>
      </c>
      <c r="C188" s="44" t="s">
        <v>396</v>
      </c>
      <c r="D188" s="44" t="s">
        <v>2</v>
      </c>
      <c r="E188" s="45">
        <v>74</v>
      </c>
      <c r="F188" s="45">
        <v>14</v>
      </c>
      <c r="G188" s="45">
        <v>26</v>
      </c>
      <c r="H188" s="45">
        <v>150</v>
      </c>
      <c r="I188" s="45">
        <v>62</v>
      </c>
      <c r="J188" s="45">
        <v>19</v>
      </c>
      <c r="K188" s="45">
        <v>10077</v>
      </c>
      <c r="L188" s="51">
        <v>956</v>
      </c>
      <c r="N188" s="29"/>
      <c r="O188" s="29"/>
      <c r="P188" s="29"/>
      <c r="Q188" s="29"/>
      <c r="R188" s="29"/>
      <c r="S188" s="29"/>
      <c r="T188" s="29"/>
    </row>
    <row r="189" spans="1:20" customFormat="1" hidden="1" x14ac:dyDescent="0.25">
      <c r="A189" s="46" t="s">
        <v>402</v>
      </c>
      <c r="B189" s="47" t="s">
        <v>39</v>
      </c>
      <c r="C189" s="47" t="s">
        <v>396</v>
      </c>
      <c r="D189" s="47" t="s">
        <v>2</v>
      </c>
      <c r="E189" s="48">
        <v>10</v>
      </c>
      <c r="F189" s="48">
        <v>2</v>
      </c>
      <c r="G189" s="48">
        <v>0</v>
      </c>
      <c r="H189" s="48">
        <v>8</v>
      </c>
      <c r="I189" s="48">
        <v>4</v>
      </c>
      <c r="J189" s="48">
        <v>3</v>
      </c>
      <c r="K189" s="48">
        <v>46</v>
      </c>
      <c r="L189" s="52">
        <v>118</v>
      </c>
      <c r="N189" s="29"/>
      <c r="O189" s="29"/>
      <c r="P189" s="29"/>
      <c r="Q189" s="29"/>
      <c r="R189" s="29"/>
      <c r="S189" s="29"/>
      <c r="T189" s="29"/>
    </row>
    <row r="190" spans="1:20" customFormat="1" hidden="1" x14ac:dyDescent="0.25">
      <c r="A190" s="43" t="s">
        <v>889</v>
      </c>
      <c r="B190" s="44" t="s">
        <v>395</v>
      </c>
      <c r="C190" s="44" t="s">
        <v>396</v>
      </c>
      <c r="D190" s="44" t="s">
        <v>2</v>
      </c>
      <c r="E190" s="45">
        <v>2</v>
      </c>
      <c r="F190" s="45">
        <v>0</v>
      </c>
      <c r="G190" s="45">
        <v>2</v>
      </c>
      <c r="H190" s="45">
        <v>5</v>
      </c>
      <c r="I190" s="45">
        <v>2</v>
      </c>
      <c r="J190" s="45">
        <v>0</v>
      </c>
      <c r="K190" s="45">
        <v>0</v>
      </c>
      <c r="L190" s="51">
        <v>22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x14ac:dyDescent="0.25">
      <c r="A191" s="43" t="s">
        <v>243</v>
      </c>
      <c r="B191" s="44" t="s">
        <v>37</v>
      </c>
      <c r="C191" s="44" t="s">
        <v>396</v>
      </c>
      <c r="D191" s="44" t="s">
        <v>2</v>
      </c>
      <c r="E191" s="45">
        <v>60</v>
      </c>
      <c r="F191" s="45">
        <v>18</v>
      </c>
      <c r="G191" s="45">
        <v>25</v>
      </c>
      <c r="H191" s="45">
        <v>41</v>
      </c>
      <c r="I191" s="45">
        <v>20</v>
      </c>
      <c r="J191" s="45">
        <v>22</v>
      </c>
      <c r="K191" s="45">
        <v>32</v>
      </c>
      <c r="L191" s="51">
        <v>737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x14ac:dyDescent="0.25">
      <c r="A192" s="46" t="s">
        <v>891</v>
      </c>
      <c r="B192" s="47" t="s">
        <v>395</v>
      </c>
      <c r="C192" s="47" t="s">
        <v>396</v>
      </c>
      <c r="D192" s="47" t="s">
        <v>2</v>
      </c>
      <c r="E192" s="48">
        <v>43</v>
      </c>
      <c r="F192" s="48">
        <v>7</v>
      </c>
      <c r="G192" s="48">
        <v>6</v>
      </c>
      <c r="H192" s="48">
        <v>112</v>
      </c>
      <c r="I192" s="48">
        <v>24</v>
      </c>
      <c r="J192" s="48">
        <v>4</v>
      </c>
      <c r="K192" s="48">
        <v>3610</v>
      </c>
      <c r="L192" s="52">
        <v>402</v>
      </c>
      <c r="N192" s="29"/>
      <c r="O192" s="29"/>
      <c r="P192" s="29"/>
      <c r="Q192" s="29"/>
      <c r="R192" s="29"/>
      <c r="S192" s="29"/>
      <c r="T192" s="29"/>
    </row>
    <row r="193" spans="1:20" customFormat="1" x14ac:dyDescent="0.25">
      <c r="A193" s="46" t="s">
        <v>892</v>
      </c>
      <c r="B193" s="47" t="s">
        <v>395</v>
      </c>
      <c r="C193" s="47" t="s">
        <v>396</v>
      </c>
      <c r="D193" s="47" t="s">
        <v>2</v>
      </c>
      <c r="E193" s="48">
        <v>27</v>
      </c>
      <c r="F193" s="48">
        <v>3</v>
      </c>
      <c r="G193" s="48">
        <v>20</v>
      </c>
      <c r="H193" s="48">
        <v>53</v>
      </c>
      <c r="I193" s="48">
        <v>12</v>
      </c>
      <c r="J193" s="48">
        <v>3</v>
      </c>
      <c r="K193" s="48">
        <v>1891</v>
      </c>
      <c r="L193" s="52">
        <v>247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x14ac:dyDescent="0.25">
      <c r="A194" s="46" t="s">
        <v>290</v>
      </c>
      <c r="B194" s="47" t="s">
        <v>31</v>
      </c>
      <c r="C194" s="47" t="s">
        <v>396</v>
      </c>
      <c r="D194" s="47" t="s">
        <v>2</v>
      </c>
      <c r="E194" s="48">
        <v>80</v>
      </c>
      <c r="F194" s="48">
        <v>23</v>
      </c>
      <c r="G194" s="48">
        <v>6</v>
      </c>
      <c r="H194" s="48">
        <v>50</v>
      </c>
      <c r="I194" s="48">
        <v>44</v>
      </c>
      <c r="J194" s="48">
        <v>41</v>
      </c>
      <c r="K194" s="48">
        <v>8592</v>
      </c>
      <c r="L194" s="52">
        <v>1168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hidden="1" x14ac:dyDescent="0.25">
      <c r="A195" s="43" t="s">
        <v>894</v>
      </c>
      <c r="B195" s="44" t="s">
        <v>395</v>
      </c>
      <c r="C195" s="44" t="s">
        <v>396</v>
      </c>
      <c r="D195" s="44" t="s">
        <v>2</v>
      </c>
      <c r="E195" s="45">
        <v>13</v>
      </c>
      <c r="F195" s="45">
        <v>0</v>
      </c>
      <c r="G195" s="45">
        <v>21</v>
      </c>
      <c r="H195" s="45">
        <v>23</v>
      </c>
      <c r="I195" s="45">
        <v>2</v>
      </c>
      <c r="J195" s="45">
        <v>3</v>
      </c>
      <c r="K195" s="45">
        <v>0</v>
      </c>
      <c r="L195" s="51">
        <v>88</v>
      </c>
      <c r="N195" s="29"/>
      <c r="O195" s="29"/>
      <c r="P195" s="29"/>
      <c r="Q195" s="29"/>
      <c r="R195" s="29"/>
      <c r="S195" s="29"/>
      <c r="T195" s="29"/>
    </row>
    <row r="196" spans="1:20" customFormat="1" x14ac:dyDescent="0.25">
      <c r="A196" s="43" t="s">
        <v>901</v>
      </c>
      <c r="B196" s="44" t="s">
        <v>395</v>
      </c>
      <c r="C196" s="44" t="s">
        <v>396</v>
      </c>
      <c r="D196" s="44" t="s">
        <v>2</v>
      </c>
      <c r="E196" s="45">
        <v>79</v>
      </c>
      <c r="F196" s="45">
        <v>42</v>
      </c>
      <c r="G196" s="45">
        <v>26</v>
      </c>
      <c r="H196" s="45">
        <v>26</v>
      </c>
      <c r="I196" s="45">
        <v>39</v>
      </c>
      <c r="J196" s="45">
        <v>30</v>
      </c>
      <c r="K196" s="45">
        <v>8282</v>
      </c>
      <c r="L196" s="51">
        <v>1375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x14ac:dyDescent="0.25">
      <c r="A197" s="46" t="s">
        <v>903</v>
      </c>
      <c r="B197" s="47" t="s">
        <v>395</v>
      </c>
      <c r="C197" s="47" t="s">
        <v>396</v>
      </c>
      <c r="D197" s="47" t="s">
        <v>2</v>
      </c>
      <c r="E197" s="48">
        <v>52</v>
      </c>
      <c r="F197" s="48">
        <v>9</v>
      </c>
      <c r="G197" s="48">
        <v>10</v>
      </c>
      <c r="H197" s="48">
        <v>52</v>
      </c>
      <c r="I197" s="48">
        <v>15</v>
      </c>
      <c r="J197" s="48">
        <v>16</v>
      </c>
      <c r="K197" s="48">
        <v>8</v>
      </c>
      <c r="L197" s="52">
        <v>512</v>
      </c>
      <c r="N197" s="29"/>
      <c r="O197" s="29"/>
      <c r="P197" s="29"/>
      <c r="Q197" s="29"/>
      <c r="R197" s="29"/>
      <c r="S197" s="29"/>
      <c r="T197" s="29"/>
    </row>
    <row r="198" spans="1:20" customFormat="1" x14ac:dyDescent="0.25">
      <c r="A198" s="43" t="s">
        <v>910</v>
      </c>
      <c r="B198" s="44" t="s">
        <v>395</v>
      </c>
      <c r="C198" s="44" t="s">
        <v>396</v>
      </c>
      <c r="D198" s="44" t="s">
        <v>2</v>
      </c>
      <c r="E198" s="45">
        <v>24</v>
      </c>
      <c r="F198" s="45">
        <v>3</v>
      </c>
      <c r="G198" s="45">
        <v>4</v>
      </c>
      <c r="H198" s="45">
        <v>24</v>
      </c>
      <c r="I198" s="45">
        <v>3</v>
      </c>
      <c r="J198" s="45">
        <v>7</v>
      </c>
      <c r="K198" s="45">
        <v>0</v>
      </c>
      <c r="L198" s="51">
        <v>230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x14ac:dyDescent="0.25">
      <c r="A199" s="43" t="s">
        <v>912</v>
      </c>
      <c r="B199" s="44" t="s">
        <v>395</v>
      </c>
      <c r="C199" s="44" t="s">
        <v>396</v>
      </c>
      <c r="D199" s="44" t="s">
        <v>2</v>
      </c>
      <c r="E199" s="45">
        <v>81</v>
      </c>
      <c r="F199" s="45">
        <v>30</v>
      </c>
      <c r="G199" s="45">
        <v>22</v>
      </c>
      <c r="H199" s="45">
        <v>55</v>
      </c>
      <c r="I199" s="45">
        <v>44</v>
      </c>
      <c r="J199" s="45">
        <v>11</v>
      </c>
      <c r="K199" s="45">
        <v>13431</v>
      </c>
      <c r="L199" s="51">
        <v>1104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43" t="s">
        <v>451</v>
      </c>
      <c r="B200" s="44" t="s">
        <v>43</v>
      </c>
      <c r="C200" s="44" t="s">
        <v>396</v>
      </c>
      <c r="D200" s="44" t="s">
        <v>2</v>
      </c>
      <c r="E200" s="45">
        <v>6</v>
      </c>
      <c r="F200" s="45">
        <v>1</v>
      </c>
      <c r="G200" s="45">
        <v>0</v>
      </c>
      <c r="H200" s="45">
        <v>3</v>
      </c>
      <c r="I200" s="45">
        <v>3</v>
      </c>
      <c r="J200" s="45">
        <v>3</v>
      </c>
      <c r="K200" s="45">
        <v>338</v>
      </c>
      <c r="L200" s="51">
        <v>94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43" t="s">
        <v>914</v>
      </c>
      <c r="B201" s="44" t="s">
        <v>395</v>
      </c>
      <c r="C201" s="44" t="s">
        <v>396</v>
      </c>
      <c r="D201" s="44" t="s">
        <v>2</v>
      </c>
      <c r="E201" s="45">
        <v>1</v>
      </c>
      <c r="F201" s="45">
        <v>0</v>
      </c>
      <c r="G201" s="45">
        <v>2</v>
      </c>
      <c r="H201" s="45">
        <v>3</v>
      </c>
      <c r="I201" s="45">
        <v>0</v>
      </c>
      <c r="J201" s="45">
        <v>0</v>
      </c>
      <c r="K201" s="45">
        <v>0</v>
      </c>
      <c r="L201" s="51">
        <v>11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x14ac:dyDescent="0.25">
      <c r="A202" s="46" t="s">
        <v>916</v>
      </c>
      <c r="B202" s="47" t="s">
        <v>395</v>
      </c>
      <c r="C202" s="47" t="s">
        <v>396</v>
      </c>
      <c r="D202" s="47" t="s">
        <v>2</v>
      </c>
      <c r="E202" s="48">
        <v>70</v>
      </c>
      <c r="F202" s="48">
        <v>17</v>
      </c>
      <c r="G202" s="48">
        <v>34</v>
      </c>
      <c r="H202" s="48">
        <v>31</v>
      </c>
      <c r="I202" s="48">
        <v>62</v>
      </c>
      <c r="J202" s="48">
        <v>24</v>
      </c>
      <c r="K202" s="48">
        <v>9340</v>
      </c>
      <c r="L202" s="52">
        <v>981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hidden="1" x14ac:dyDescent="0.25">
      <c r="A203" s="43" t="s">
        <v>452</v>
      </c>
      <c r="B203" s="44" t="s">
        <v>34</v>
      </c>
      <c r="C203" s="44" t="s">
        <v>396</v>
      </c>
      <c r="D203" s="44" t="s">
        <v>2</v>
      </c>
      <c r="E203" s="45">
        <v>10</v>
      </c>
      <c r="F203" s="45">
        <v>0</v>
      </c>
      <c r="G203" s="45">
        <v>2</v>
      </c>
      <c r="H203" s="45">
        <v>13</v>
      </c>
      <c r="I203" s="45">
        <v>2</v>
      </c>
      <c r="J203" s="45">
        <v>1</v>
      </c>
      <c r="K203" s="45">
        <v>297</v>
      </c>
      <c r="L203" s="51">
        <v>92</v>
      </c>
      <c r="N203" s="29"/>
      <c r="O203" s="29"/>
      <c r="P203" s="29"/>
      <c r="Q203" s="29"/>
      <c r="R203" s="29"/>
      <c r="S203" s="29"/>
      <c r="T203" s="29"/>
    </row>
    <row r="204" spans="1:20" customFormat="1" hidden="1" x14ac:dyDescent="0.25">
      <c r="A204" s="46" t="s">
        <v>918</v>
      </c>
      <c r="B204" s="47" t="s">
        <v>395</v>
      </c>
      <c r="C204" s="47" t="s">
        <v>396</v>
      </c>
      <c r="D204" s="47" t="s">
        <v>2</v>
      </c>
      <c r="E204" s="48">
        <v>1</v>
      </c>
      <c r="F204" s="48">
        <v>0</v>
      </c>
      <c r="G204" s="48">
        <v>0</v>
      </c>
      <c r="H204" s="48">
        <v>0</v>
      </c>
      <c r="I204" s="48">
        <v>1</v>
      </c>
      <c r="J204" s="48">
        <v>0</v>
      </c>
      <c r="K204" s="48">
        <v>0</v>
      </c>
      <c r="L204" s="52">
        <v>8</v>
      </c>
      <c r="M204" s="5"/>
      <c r="N204" s="5"/>
      <c r="O204" s="5"/>
      <c r="P204" s="5"/>
      <c r="Q204" s="5"/>
      <c r="R204" s="5"/>
      <c r="S204" s="5"/>
      <c r="T204" s="5"/>
    </row>
    <row r="205" spans="1:20" customFormat="1" hidden="1" x14ac:dyDescent="0.25">
      <c r="A205" s="43" t="s">
        <v>919</v>
      </c>
      <c r="B205" s="44" t="s">
        <v>395</v>
      </c>
      <c r="C205" s="44" t="s">
        <v>396</v>
      </c>
      <c r="D205" s="44" t="s">
        <v>2</v>
      </c>
      <c r="E205" s="45">
        <v>14</v>
      </c>
      <c r="F205" s="45">
        <v>2</v>
      </c>
      <c r="G205" s="45">
        <v>4</v>
      </c>
      <c r="H205" s="45">
        <v>22</v>
      </c>
      <c r="I205" s="45">
        <v>3</v>
      </c>
      <c r="J205" s="45">
        <v>4</v>
      </c>
      <c r="K205" s="45">
        <v>673</v>
      </c>
      <c r="L205" s="51">
        <v>168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3" t="s">
        <v>926</v>
      </c>
      <c r="B206" s="44" t="s">
        <v>395</v>
      </c>
      <c r="C206" s="44" t="s">
        <v>396</v>
      </c>
      <c r="D206" s="44" t="s">
        <v>2</v>
      </c>
      <c r="E206" s="45">
        <v>8</v>
      </c>
      <c r="F206" s="45">
        <v>0</v>
      </c>
      <c r="G206" s="45">
        <v>2</v>
      </c>
      <c r="H206" s="45">
        <v>6</v>
      </c>
      <c r="I206" s="45">
        <v>2</v>
      </c>
      <c r="J206" s="45">
        <v>5</v>
      </c>
      <c r="K206" s="45">
        <v>40</v>
      </c>
      <c r="L206" s="51">
        <v>106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43" t="s">
        <v>453</v>
      </c>
      <c r="B207" s="44" t="s">
        <v>37</v>
      </c>
      <c r="C207" s="44" t="s">
        <v>396</v>
      </c>
      <c r="D207" s="44" t="s">
        <v>2</v>
      </c>
      <c r="E207" s="45">
        <v>2</v>
      </c>
      <c r="F207" s="45">
        <v>0</v>
      </c>
      <c r="G207" s="45">
        <v>0</v>
      </c>
      <c r="H207" s="45">
        <v>0</v>
      </c>
      <c r="I207" s="45">
        <v>1</v>
      </c>
      <c r="J207" s="45">
        <v>1</v>
      </c>
      <c r="K207" s="45">
        <v>0</v>
      </c>
      <c r="L207" s="51">
        <v>27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x14ac:dyDescent="0.25">
      <c r="A208" s="43" t="s">
        <v>929</v>
      </c>
      <c r="B208" s="44" t="s">
        <v>395</v>
      </c>
      <c r="C208" s="44" t="s">
        <v>396</v>
      </c>
      <c r="D208" s="44" t="s">
        <v>2</v>
      </c>
      <c r="E208" s="45">
        <v>69</v>
      </c>
      <c r="F208" s="45">
        <v>15</v>
      </c>
      <c r="G208" s="45">
        <v>27</v>
      </c>
      <c r="H208" s="45">
        <v>56</v>
      </c>
      <c r="I208" s="45">
        <v>39</v>
      </c>
      <c r="J208" s="45">
        <v>33</v>
      </c>
      <c r="K208" s="45">
        <v>8369</v>
      </c>
      <c r="L208" s="51">
        <v>773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x14ac:dyDescent="0.25">
      <c r="A209" s="43" t="s">
        <v>931</v>
      </c>
      <c r="B209" s="44" t="s">
        <v>395</v>
      </c>
      <c r="C209" s="44" t="s">
        <v>396</v>
      </c>
      <c r="D209" s="44" t="s">
        <v>2</v>
      </c>
      <c r="E209" s="45">
        <v>82</v>
      </c>
      <c r="F209" s="45">
        <v>33</v>
      </c>
      <c r="G209" s="45">
        <v>24</v>
      </c>
      <c r="H209" s="45">
        <v>161</v>
      </c>
      <c r="I209" s="45">
        <v>79</v>
      </c>
      <c r="J209" s="45">
        <v>25</v>
      </c>
      <c r="K209" s="45">
        <v>10712</v>
      </c>
      <c r="L209" s="51">
        <v>1323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x14ac:dyDescent="0.25">
      <c r="A210" s="43" t="s">
        <v>932</v>
      </c>
      <c r="B210" s="44" t="s">
        <v>395</v>
      </c>
      <c r="C210" s="44" t="s">
        <v>396</v>
      </c>
      <c r="D210" s="44" t="s">
        <v>2</v>
      </c>
      <c r="E210" s="45">
        <v>75</v>
      </c>
      <c r="F210" s="45">
        <v>45</v>
      </c>
      <c r="G210" s="45">
        <v>38</v>
      </c>
      <c r="H210" s="45">
        <v>139</v>
      </c>
      <c r="I210" s="45">
        <v>29</v>
      </c>
      <c r="J210" s="45">
        <v>55</v>
      </c>
      <c r="K210" s="45">
        <v>7066</v>
      </c>
      <c r="L210" s="51">
        <v>1400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x14ac:dyDescent="0.25">
      <c r="A211" s="46" t="s">
        <v>933</v>
      </c>
      <c r="B211" s="47" t="s">
        <v>395</v>
      </c>
      <c r="C211" s="47" t="s">
        <v>396</v>
      </c>
      <c r="D211" s="47" t="s">
        <v>2</v>
      </c>
      <c r="E211" s="48">
        <v>64</v>
      </c>
      <c r="F211" s="48">
        <v>17</v>
      </c>
      <c r="G211" s="48">
        <v>18</v>
      </c>
      <c r="H211" s="48">
        <v>87</v>
      </c>
      <c r="I211" s="48">
        <v>28</v>
      </c>
      <c r="J211" s="48">
        <v>20</v>
      </c>
      <c r="K211" s="48">
        <v>5577</v>
      </c>
      <c r="L211" s="52">
        <v>790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x14ac:dyDescent="0.25">
      <c r="A212" s="46" t="s">
        <v>304</v>
      </c>
      <c r="B212" s="47" t="s">
        <v>37</v>
      </c>
      <c r="C212" s="47" t="s">
        <v>396</v>
      </c>
      <c r="D212" s="47" t="s">
        <v>2</v>
      </c>
      <c r="E212" s="48">
        <v>81</v>
      </c>
      <c r="F212" s="48">
        <v>42</v>
      </c>
      <c r="G212" s="48">
        <v>16</v>
      </c>
      <c r="H212" s="48">
        <v>27</v>
      </c>
      <c r="I212" s="48">
        <v>33</v>
      </c>
      <c r="J212" s="48">
        <v>51</v>
      </c>
      <c r="K212" s="48">
        <v>77</v>
      </c>
      <c r="L212" s="52">
        <v>1315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x14ac:dyDescent="0.25">
      <c r="A213" s="43" t="s">
        <v>940</v>
      </c>
      <c r="B213" s="44" t="s">
        <v>395</v>
      </c>
      <c r="C213" s="44" t="s">
        <v>396</v>
      </c>
      <c r="D213" s="44" t="s">
        <v>2</v>
      </c>
      <c r="E213" s="45">
        <v>37</v>
      </c>
      <c r="F213" s="45">
        <v>13</v>
      </c>
      <c r="G213" s="45">
        <v>0</v>
      </c>
      <c r="H213" s="45">
        <v>29</v>
      </c>
      <c r="I213" s="45">
        <v>15</v>
      </c>
      <c r="J213" s="45">
        <v>11</v>
      </c>
      <c r="K213" s="45">
        <v>3</v>
      </c>
      <c r="L213" s="51">
        <v>362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x14ac:dyDescent="0.25">
      <c r="A214" s="46" t="s">
        <v>60</v>
      </c>
      <c r="B214" s="47" t="s">
        <v>31</v>
      </c>
      <c r="C214" s="47" t="s">
        <v>396</v>
      </c>
      <c r="D214" s="47" t="s">
        <v>2</v>
      </c>
      <c r="E214" s="48">
        <v>81</v>
      </c>
      <c r="F214" s="48">
        <v>39</v>
      </c>
      <c r="G214" s="48">
        <v>24</v>
      </c>
      <c r="H214" s="48">
        <v>92</v>
      </c>
      <c r="I214" s="48">
        <v>24</v>
      </c>
      <c r="J214" s="48">
        <v>37</v>
      </c>
      <c r="K214" s="48">
        <v>336</v>
      </c>
      <c r="L214" s="52">
        <v>1408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46" t="s">
        <v>944</v>
      </c>
      <c r="B215" s="47" t="s">
        <v>395</v>
      </c>
      <c r="C215" s="47" t="s">
        <v>396</v>
      </c>
      <c r="D215" s="47" t="s">
        <v>2</v>
      </c>
      <c r="E215" s="48">
        <v>1</v>
      </c>
      <c r="F215" s="48">
        <v>0</v>
      </c>
      <c r="G215" s="48">
        <v>0</v>
      </c>
      <c r="H215" s="48">
        <v>0</v>
      </c>
      <c r="I215" s="48">
        <v>1</v>
      </c>
      <c r="J215" s="48">
        <v>0</v>
      </c>
      <c r="K215" s="48">
        <v>0</v>
      </c>
      <c r="L215" s="52">
        <v>12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x14ac:dyDescent="0.25">
      <c r="A216" s="46" t="s">
        <v>948</v>
      </c>
      <c r="B216" s="47" t="s">
        <v>395</v>
      </c>
      <c r="C216" s="47" t="s">
        <v>396</v>
      </c>
      <c r="D216" s="47" t="s">
        <v>2</v>
      </c>
      <c r="E216" s="48">
        <v>38</v>
      </c>
      <c r="F216" s="48">
        <v>9</v>
      </c>
      <c r="G216" s="48">
        <v>9</v>
      </c>
      <c r="H216" s="48">
        <v>39</v>
      </c>
      <c r="I216" s="48">
        <v>16</v>
      </c>
      <c r="J216" s="48">
        <v>6</v>
      </c>
      <c r="K216" s="48">
        <v>339</v>
      </c>
      <c r="L216" s="52">
        <v>424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43" t="s">
        <v>949</v>
      </c>
      <c r="B217" s="44" t="s">
        <v>395</v>
      </c>
      <c r="C217" s="44" t="s">
        <v>396</v>
      </c>
      <c r="D217" s="44" t="s">
        <v>2</v>
      </c>
      <c r="E217" s="45">
        <v>1</v>
      </c>
      <c r="F217" s="45">
        <v>0</v>
      </c>
      <c r="G217" s="45">
        <v>0</v>
      </c>
      <c r="H217" s="45">
        <v>0</v>
      </c>
      <c r="I217" s="45">
        <v>1</v>
      </c>
      <c r="J217" s="45">
        <v>0</v>
      </c>
      <c r="K217" s="45">
        <v>0</v>
      </c>
      <c r="L217" s="51">
        <v>14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hidden="1" x14ac:dyDescent="0.25">
      <c r="A218" s="43" t="s">
        <v>955</v>
      </c>
      <c r="B218" s="44" t="s">
        <v>395</v>
      </c>
      <c r="C218" s="44" t="s">
        <v>396</v>
      </c>
      <c r="D218" s="44" t="s">
        <v>2</v>
      </c>
      <c r="E218" s="45">
        <v>5</v>
      </c>
      <c r="F218" s="45">
        <v>0</v>
      </c>
      <c r="G218" s="45">
        <v>0</v>
      </c>
      <c r="H218" s="45">
        <v>4</v>
      </c>
      <c r="I218" s="45">
        <v>0</v>
      </c>
      <c r="J218" s="45">
        <v>1</v>
      </c>
      <c r="K218" s="45">
        <v>0</v>
      </c>
      <c r="L218" s="51">
        <v>43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x14ac:dyDescent="0.25">
      <c r="A219" s="43" t="s">
        <v>960</v>
      </c>
      <c r="B219" s="44" t="s">
        <v>395</v>
      </c>
      <c r="C219" s="44" t="s">
        <v>396</v>
      </c>
      <c r="D219" s="44" t="s">
        <v>2</v>
      </c>
      <c r="E219" s="45">
        <v>38</v>
      </c>
      <c r="F219" s="45">
        <v>10</v>
      </c>
      <c r="G219" s="45">
        <v>16</v>
      </c>
      <c r="H219" s="45">
        <v>31</v>
      </c>
      <c r="I219" s="45">
        <v>12</v>
      </c>
      <c r="J219" s="45">
        <v>7</v>
      </c>
      <c r="K219" s="45">
        <v>1297</v>
      </c>
      <c r="L219" s="51">
        <v>465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x14ac:dyDescent="0.25">
      <c r="A220" s="43" t="s">
        <v>962</v>
      </c>
      <c r="B220" s="44" t="s">
        <v>395</v>
      </c>
      <c r="C220" s="44" t="s">
        <v>396</v>
      </c>
      <c r="D220" s="44" t="s">
        <v>2</v>
      </c>
      <c r="E220" s="45">
        <v>73</v>
      </c>
      <c r="F220" s="45">
        <v>12</v>
      </c>
      <c r="G220" s="45">
        <v>27</v>
      </c>
      <c r="H220" s="45">
        <v>126</v>
      </c>
      <c r="I220" s="45">
        <v>47</v>
      </c>
      <c r="J220" s="45">
        <v>13</v>
      </c>
      <c r="K220" s="45">
        <v>3111</v>
      </c>
      <c r="L220" s="51">
        <v>767</v>
      </c>
      <c r="M220" s="5"/>
      <c r="N220" s="5"/>
      <c r="O220" s="5"/>
      <c r="P220" s="5"/>
      <c r="Q220" s="5"/>
      <c r="R220" s="5"/>
      <c r="S220" s="5"/>
      <c r="T220" s="5"/>
    </row>
    <row r="221" spans="1:20" customFormat="1" hidden="1" x14ac:dyDescent="0.25">
      <c r="A221" s="46" t="s">
        <v>963</v>
      </c>
      <c r="B221" s="47" t="s">
        <v>395</v>
      </c>
      <c r="C221" s="47" t="s">
        <v>396</v>
      </c>
      <c r="D221" s="47" t="s">
        <v>2</v>
      </c>
      <c r="E221" s="48">
        <v>4</v>
      </c>
      <c r="F221" s="48">
        <v>0</v>
      </c>
      <c r="G221" s="48">
        <v>0</v>
      </c>
      <c r="H221" s="48">
        <v>0</v>
      </c>
      <c r="I221" s="48">
        <v>0</v>
      </c>
      <c r="J221" s="48">
        <v>1</v>
      </c>
      <c r="K221" s="48">
        <v>57</v>
      </c>
      <c r="L221" s="52">
        <v>36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hidden="1" x14ac:dyDescent="0.25">
      <c r="A222" s="43" t="s">
        <v>965</v>
      </c>
      <c r="B222" s="44" t="s">
        <v>395</v>
      </c>
      <c r="C222" s="44" t="s">
        <v>396</v>
      </c>
      <c r="D222" s="44" t="s">
        <v>2</v>
      </c>
      <c r="E222" s="45">
        <v>11</v>
      </c>
      <c r="F222" s="45">
        <v>4</v>
      </c>
      <c r="G222" s="45">
        <v>4</v>
      </c>
      <c r="H222" s="45">
        <v>1</v>
      </c>
      <c r="I222" s="45">
        <v>0</v>
      </c>
      <c r="J222" s="45">
        <v>6</v>
      </c>
      <c r="K222" s="45">
        <v>0</v>
      </c>
      <c r="L222" s="51">
        <v>127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x14ac:dyDescent="0.25">
      <c r="A223" s="46" t="s">
        <v>966</v>
      </c>
      <c r="B223" s="47" t="s">
        <v>395</v>
      </c>
      <c r="C223" s="47" t="s">
        <v>396</v>
      </c>
      <c r="D223" s="47" t="s">
        <v>2</v>
      </c>
      <c r="E223" s="48">
        <v>65</v>
      </c>
      <c r="F223" s="48">
        <v>16</v>
      </c>
      <c r="G223" s="48">
        <v>84</v>
      </c>
      <c r="H223" s="48">
        <v>187</v>
      </c>
      <c r="I223" s="48">
        <v>33</v>
      </c>
      <c r="J223" s="48">
        <v>11</v>
      </c>
      <c r="K223" s="48">
        <v>1101</v>
      </c>
      <c r="L223" s="52">
        <v>693</v>
      </c>
      <c r="M223" s="5"/>
      <c r="N223" s="5"/>
      <c r="O223" s="5"/>
      <c r="P223" s="5"/>
      <c r="Q223" s="5"/>
      <c r="R223" s="5"/>
      <c r="S223" s="5"/>
      <c r="T223" s="5"/>
    </row>
    <row r="224" spans="1:20" customFormat="1" x14ac:dyDescent="0.25">
      <c r="A224" s="43" t="s">
        <v>188</v>
      </c>
      <c r="B224" s="44" t="s">
        <v>31</v>
      </c>
      <c r="C224" s="44" t="s">
        <v>396</v>
      </c>
      <c r="D224" s="44" t="s">
        <v>2</v>
      </c>
      <c r="E224" s="45">
        <v>61</v>
      </c>
      <c r="F224" s="45">
        <v>52</v>
      </c>
      <c r="G224" s="45">
        <v>10</v>
      </c>
      <c r="H224" s="45">
        <v>39</v>
      </c>
      <c r="I224" s="45">
        <v>30</v>
      </c>
      <c r="J224" s="45">
        <v>49</v>
      </c>
      <c r="K224" s="45">
        <v>4684</v>
      </c>
      <c r="L224" s="51">
        <v>1184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x14ac:dyDescent="0.25">
      <c r="A225" s="43" t="s">
        <v>967</v>
      </c>
      <c r="B225" s="44" t="s">
        <v>395</v>
      </c>
      <c r="C225" s="44" t="s">
        <v>396</v>
      </c>
      <c r="D225" s="44" t="s">
        <v>2</v>
      </c>
      <c r="E225" s="45">
        <v>81</v>
      </c>
      <c r="F225" s="45">
        <v>17</v>
      </c>
      <c r="G225" s="45">
        <v>14</v>
      </c>
      <c r="H225" s="45">
        <v>67</v>
      </c>
      <c r="I225" s="45">
        <v>36</v>
      </c>
      <c r="J225" s="45">
        <v>48</v>
      </c>
      <c r="K225" s="45">
        <v>9454</v>
      </c>
      <c r="L225" s="51">
        <v>1118</v>
      </c>
      <c r="M225" s="5"/>
      <c r="N225" s="5"/>
      <c r="O225" s="5"/>
      <c r="P225" s="5"/>
      <c r="Q225" s="5"/>
      <c r="R225" s="5"/>
      <c r="S225" s="5"/>
      <c r="T225" s="5"/>
    </row>
    <row r="226" spans="1:20" customFormat="1" x14ac:dyDescent="0.25">
      <c r="A226" s="46" t="s">
        <v>105</v>
      </c>
      <c r="B226" s="47" t="s">
        <v>43</v>
      </c>
      <c r="C226" s="47" t="s">
        <v>396</v>
      </c>
      <c r="D226" s="47" t="s">
        <v>2</v>
      </c>
      <c r="E226" s="48">
        <v>80</v>
      </c>
      <c r="F226" s="48">
        <v>41</v>
      </c>
      <c r="G226" s="48">
        <v>91</v>
      </c>
      <c r="H226" s="48">
        <v>248</v>
      </c>
      <c r="I226" s="48">
        <v>60</v>
      </c>
      <c r="J226" s="48">
        <v>38</v>
      </c>
      <c r="K226" s="48">
        <v>8283</v>
      </c>
      <c r="L226" s="52">
        <v>1432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x14ac:dyDescent="0.25">
      <c r="A227" s="46" t="s">
        <v>53</v>
      </c>
      <c r="B227" s="47" t="s">
        <v>39</v>
      </c>
      <c r="C227" s="47" t="s">
        <v>396</v>
      </c>
      <c r="D227" s="47" t="s">
        <v>2</v>
      </c>
      <c r="E227" s="48">
        <v>82</v>
      </c>
      <c r="F227" s="48">
        <v>54</v>
      </c>
      <c r="G227" s="48">
        <v>26</v>
      </c>
      <c r="H227" s="48">
        <v>40</v>
      </c>
      <c r="I227" s="48">
        <v>51</v>
      </c>
      <c r="J227" s="48">
        <v>60</v>
      </c>
      <c r="K227" s="48">
        <v>2394</v>
      </c>
      <c r="L227" s="52">
        <v>1498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x14ac:dyDescent="0.25">
      <c r="A228" s="43" t="s">
        <v>974</v>
      </c>
      <c r="B228" s="44" t="s">
        <v>395</v>
      </c>
      <c r="C228" s="44" t="s">
        <v>396</v>
      </c>
      <c r="D228" s="44" t="s">
        <v>2</v>
      </c>
      <c r="E228" s="45">
        <v>26</v>
      </c>
      <c r="F228" s="45">
        <v>2</v>
      </c>
      <c r="G228" s="45">
        <v>8</v>
      </c>
      <c r="H228" s="45">
        <v>46</v>
      </c>
      <c r="I228" s="45">
        <v>1</v>
      </c>
      <c r="J228" s="45">
        <v>3</v>
      </c>
      <c r="K228" s="45">
        <v>539</v>
      </c>
      <c r="L228" s="51">
        <v>254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43" t="s">
        <v>976</v>
      </c>
      <c r="B229" s="44" t="s">
        <v>395</v>
      </c>
      <c r="C229" s="44" t="s">
        <v>396</v>
      </c>
      <c r="D229" s="44" t="s">
        <v>2</v>
      </c>
      <c r="E229" s="45">
        <v>81</v>
      </c>
      <c r="F229" s="45">
        <v>50</v>
      </c>
      <c r="G229" s="45">
        <v>22</v>
      </c>
      <c r="H229" s="45">
        <v>22</v>
      </c>
      <c r="I229" s="45">
        <v>16</v>
      </c>
      <c r="J229" s="45">
        <v>17</v>
      </c>
      <c r="K229" s="45">
        <v>52</v>
      </c>
      <c r="L229" s="51">
        <v>1111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x14ac:dyDescent="0.25">
      <c r="A230" s="46" t="s">
        <v>367</v>
      </c>
      <c r="B230" s="47" t="s">
        <v>43</v>
      </c>
      <c r="C230" s="47" t="s">
        <v>396</v>
      </c>
      <c r="D230" s="47" t="s">
        <v>2</v>
      </c>
      <c r="E230" s="48">
        <v>60</v>
      </c>
      <c r="F230" s="48">
        <v>18</v>
      </c>
      <c r="G230" s="48">
        <v>16</v>
      </c>
      <c r="H230" s="48">
        <v>97</v>
      </c>
      <c r="I230" s="48">
        <v>19</v>
      </c>
      <c r="J230" s="48">
        <v>22</v>
      </c>
      <c r="K230" s="48">
        <v>2462</v>
      </c>
      <c r="L230" s="52">
        <v>794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x14ac:dyDescent="0.25">
      <c r="A231" s="46" t="s">
        <v>985</v>
      </c>
      <c r="B231" s="47" t="s">
        <v>395</v>
      </c>
      <c r="C231" s="47" t="s">
        <v>396</v>
      </c>
      <c r="D231" s="47" t="s">
        <v>2</v>
      </c>
      <c r="E231" s="48">
        <v>81</v>
      </c>
      <c r="F231" s="48">
        <v>53</v>
      </c>
      <c r="G231" s="48">
        <v>36</v>
      </c>
      <c r="H231" s="48">
        <v>55</v>
      </c>
      <c r="I231" s="48">
        <v>41</v>
      </c>
      <c r="J231" s="48">
        <v>57</v>
      </c>
      <c r="K231" s="48">
        <v>10924</v>
      </c>
      <c r="L231" s="52">
        <v>1426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x14ac:dyDescent="0.25">
      <c r="A232" s="46" t="s">
        <v>198</v>
      </c>
      <c r="B232" s="47" t="s">
        <v>37</v>
      </c>
      <c r="C232" s="47" t="s">
        <v>396</v>
      </c>
      <c r="D232" s="47" t="s">
        <v>2</v>
      </c>
      <c r="E232" s="48">
        <v>82</v>
      </c>
      <c r="F232" s="48">
        <v>53</v>
      </c>
      <c r="G232" s="48">
        <v>16</v>
      </c>
      <c r="H232" s="48">
        <v>56</v>
      </c>
      <c r="I232" s="48">
        <v>30</v>
      </c>
      <c r="J232" s="48">
        <v>47</v>
      </c>
      <c r="K232" s="48">
        <v>8589</v>
      </c>
      <c r="L232" s="52">
        <v>1635</v>
      </c>
      <c r="M232" s="5"/>
      <c r="N232" s="5"/>
      <c r="O232" s="5"/>
      <c r="P232" s="5"/>
      <c r="Q232" s="5"/>
      <c r="R232" s="5"/>
      <c r="S232" s="5"/>
      <c r="T232" s="5"/>
    </row>
    <row r="233" spans="1:20" customFormat="1" hidden="1" x14ac:dyDescent="0.25">
      <c r="A233" s="43" t="s">
        <v>994</v>
      </c>
      <c r="B233" s="44" t="s">
        <v>395</v>
      </c>
      <c r="C233" s="44" t="s">
        <v>396</v>
      </c>
      <c r="D233" s="44" t="s">
        <v>2</v>
      </c>
      <c r="E233" s="45">
        <v>3</v>
      </c>
      <c r="F233" s="45">
        <v>0</v>
      </c>
      <c r="G233" s="45">
        <v>6</v>
      </c>
      <c r="H233" s="45">
        <v>2</v>
      </c>
      <c r="I233" s="45">
        <v>2</v>
      </c>
      <c r="J233" s="45">
        <v>0</v>
      </c>
      <c r="K233" s="45">
        <v>0</v>
      </c>
      <c r="L233" s="51">
        <v>33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x14ac:dyDescent="0.25">
      <c r="A234" s="43" t="s">
        <v>457</v>
      </c>
      <c r="B234" s="44" t="s">
        <v>395</v>
      </c>
      <c r="C234" s="44" t="s">
        <v>396</v>
      </c>
      <c r="D234" s="44" t="s">
        <v>4</v>
      </c>
      <c r="E234" s="45">
        <v>75</v>
      </c>
      <c r="F234" s="45">
        <v>11</v>
      </c>
      <c r="G234" s="45">
        <v>65</v>
      </c>
      <c r="H234" s="45">
        <v>232</v>
      </c>
      <c r="I234" s="45">
        <v>133</v>
      </c>
      <c r="J234" s="45">
        <v>16</v>
      </c>
      <c r="K234" s="45">
        <v>13061</v>
      </c>
      <c r="L234" s="51">
        <v>1344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hidden="1" x14ac:dyDescent="0.25">
      <c r="A235" s="46" t="s">
        <v>375</v>
      </c>
      <c r="B235" s="47" t="s">
        <v>43</v>
      </c>
      <c r="C235" s="47" t="s">
        <v>396</v>
      </c>
      <c r="D235" s="47" t="s">
        <v>4</v>
      </c>
      <c r="E235" s="48">
        <v>11</v>
      </c>
      <c r="F235" s="48">
        <v>0</v>
      </c>
      <c r="G235" s="48">
        <v>4</v>
      </c>
      <c r="H235" s="48">
        <v>15</v>
      </c>
      <c r="I235" s="48">
        <v>5</v>
      </c>
      <c r="J235" s="48">
        <v>0</v>
      </c>
      <c r="K235" s="48">
        <v>39</v>
      </c>
      <c r="L235" s="52">
        <v>139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x14ac:dyDescent="0.25">
      <c r="A236" s="43" t="s">
        <v>460</v>
      </c>
      <c r="B236" s="44" t="s">
        <v>395</v>
      </c>
      <c r="C236" s="44" t="s">
        <v>396</v>
      </c>
      <c r="D236" s="44" t="s">
        <v>4</v>
      </c>
      <c r="E236" s="45">
        <v>70</v>
      </c>
      <c r="F236" s="45">
        <v>15</v>
      </c>
      <c r="G236" s="45">
        <v>14</v>
      </c>
      <c r="H236" s="45">
        <v>113</v>
      </c>
      <c r="I236" s="45">
        <v>99</v>
      </c>
      <c r="J236" s="45">
        <v>25</v>
      </c>
      <c r="K236" s="45">
        <v>7690</v>
      </c>
      <c r="L236" s="51">
        <v>1438</v>
      </c>
      <c r="N236" s="29"/>
      <c r="O236" s="29"/>
      <c r="P236" s="29"/>
      <c r="Q236" s="29"/>
      <c r="R236" s="29"/>
      <c r="S236" s="29"/>
      <c r="T236" s="29"/>
    </row>
    <row r="237" spans="1:20" customFormat="1" x14ac:dyDescent="0.25">
      <c r="A237" s="46" t="s">
        <v>462</v>
      </c>
      <c r="B237" s="47" t="s">
        <v>395</v>
      </c>
      <c r="C237" s="47" t="s">
        <v>396</v>
      </c>
      <c r="D237" s="47" t="s">
        <v>4</v>
      </c>
      <c r="E237" s="48">
        <v>36</v>
      </c>
      <c r="F237" s="48">
        <v>3</v>
      </c>
      <c r="G237" s="48">
        <v>18</v>
      </c>
      <c r="H237" s="48">
        <v>97</v>
      </c>
      <c r="I237" s="48">
        <v>24</v>
      </c>
      <c r="J237" s="48">
        <v>5</v>
      </c>
      <c r="K237" s="48">
        <v>1387</v>
      </c>
      <c r="L237" s="52">
        <v>474</v>
      </c>
      <c r="N237" s="29"/>
      <c r="O237" s="29"/>
      <c r="P237" s="29"/>
      <c r="Q237" s="29"/>
      <c r="R237" s="29"/>
      <c r="S237" s="29"/>
      <c r="T237" s="29"/>
    </row>
    <row r="238" spans="1:20" customFormat="1" hidden="1" x14ac:dyDescent="0.25">
      <c r="A238" s="43" t="s">
        <v>463</v>
      </c>
      <c r="B238" s="44" t="s">
        <v>395</v>
      </c>
      <c r="C238" s="44" t="s">
        <v>396</v>
      </c>
      <c r="D238" s="44" t="s">
        <v>4</v>
      </c>
      <c r="E238" s="45">
        <v>11</v>
      </c>
      <c r="F238" s="45">
        <v>2</v>
      </c>
      <c r="G238" s="45">
        <v>6</v>
      </c>
      <c r="H238" s="45">
        <v>24</v>
      </c>
      <c r="I238" s="45">
        <v>10</v>
      </c>
      <c r="J238" s="45">
        <v>2</v>
      </c>
      <c r="K238" s="45">
        <v>78</v>
      </c>
      <c r="L238" s="51">
        <v>146</v>
      </c>
      <c r="N238" s="29"/>
      <c r="O238" s="29"/>
      <c r="P238" s="29"/>
      <c r="Q238" s="29"/>
      <c r="R238" s="29"/>
      <c r="S238" s="29"/>
      <c r="T238" s="29"/>
    </row>
    <row r="239" spans="1:20" customFormat="1" x14ac:dyDescent="0.25">
      <c r="A239" s="43" t="s">
        <v>465</v>
      </c>
      <c r="B239" s="44" t="s">
        <v>395</v>
      </c>
      <c r="C239" s="44" t="s">
        <v>396</v>
      </c>
      <c r="D239" s="44" t="s">
        <v>4</v>
      </c>
      <c r="E239" s="45">
        <v>77</v>
      </c>
      <c r="F239" s="45">
        <v>10</v>
      </c>
      <c r="G239" s="45">
        <v>71</v>
      </c>
      <c r="H239" s="45">
        <v>157</v>
      </c>
      <c r="I239" s="45">
        <v>144</v>
      </c>
      <c r="J239" s="45">
        <v>10</v>
      </c>
      <c r="K239" s="45">
        <v>11016</v>
      </c>
      <c r="L239" s="51">
        <v>1405</v>
      </c>
      <c r="N239" s="29"/>
      <c r="O239" s="29"/>
      <c r="P239" s="29"/>
      <c r="Q239" s="29"/>
      <c r="R239" s="29"/>
      <c r="S239" s="29"/>
      <c r="T239" s="29"/>
    </row>
    <row r="240" spans="1:20" customFormat="1" hidden="1" x14ac:dyDescent="0.25">
      <c r="A240" s="46" t="s">
        <v>467</v>
      </c>
      <c r="B240" s="47" t="s">
        <v>395</v>
      </c>
      <c r="C240" s="47" t="s">
        <v>396</v>
      </c>
      <c r="D240" s="47" t="s">
        <v>4</v>
      </c>
      <c r="E240" s="48">
        <v>1</v>
      </c>
      <c r="F240" s="48">
        <v>0</v>
      </c>
      <c r="G240" s="48">
        <v>0</v>
      </c>
      <c r="H240" s="48">
        <v>4</v>
      </c>
      <c r="I240" s="48">
        <v>3</v>
      </c>
      <c r="J240" s="48">
        <v>0</v>
      </c>
      <c r="K240" s="48">
        <v>94</v>
      </c>
      <c r="L240" s="52">
        <v>21</v>
      </c>
      <c r="N240" s="29"/>
      <c r="O240" s="29"/>
      <c r="P240" s="29"/>
      <c r="Q240" s="29"/>
      <c r="R240" s="29"/>
      <c r="S240" s="29"/>
      <c r="T240" s="29"/>
    </row>
    <row r="241" spans="1:20" customFormat="1" x14ac:dyDescent="0.25">
      <c r="A241" s="43" t="s">
        <v>470</v>
      </c>
      <c r="B241" s="44" t="s">
        <v>395</v>
      </c>
      <c r="C241" s="44" t="s">
        <v>396</v>
      </c>
      <c r="D241" s="44" t="s">
        <v>4</v>
      </c>
      <c r="E241" s="45">
        <v>53</v>
      </c>
      <c r="F241" s="45">
        <v>10</v>
      </c>
      <c r="G241" s="45">
        <v>14</v>
      </c>
      <c r="H241" s="45">
        <v>19</v>
      </c>
      <c r="I241" s="45">
        <v>91</v>
      </c>
      <c r="J241" s="45">
        <v>15</v>
      </c>
      <c r="K241" s="45">
        <v>9190</v>
      </c>
      <c r="L241" s="51">
        <v>1078</v>
      </c>
      <c r="N241" s="29"/>
      <c r="O241" s="29"/>
      <c r="P241" s="29"/>
      <c r="Q241" s="29"/>
      <c r="R241" s="29"/>
      <c r="S241" s="29"/>
      <c r="T241" s="29"/>
    </row>
    <row r="242" spans="1:20" customFormat="1" x14ac:dyDescent="0.25">
      <c r="A242" s="46" t="s">
        <v>472</v>
      </c>
      <c r="B242" s="47" t="s">
        <v>395</v>
      </c>
      <c r="C242" s="47" t="s">
        <v>396</v>
      </c>
      <c r="D242" s="47" t="s">
        <v>4</v>
      </c>
      <c r="E242" s="48">
        <v>78</v>
      </c>
      <c r="F242" s="48">
        <v>51</v>
      </c>
      <c r="G242" s="48">
        <v>34</v>
      </c>
      <c r="H242" s="48">
        <v>67</v>
      </c>
      <c r="I242" s="48">
        <v>116</v>
      </c>
      <c r="J242" s="48">
        <v>22</v>
      </c>
      <c r="K242" s="48">
        <v>322</v>
      </c>
      <c r="L242" s="52">
        <v>1595</v>
      </c>
      <c r="M242" s="5"/>
      <c r="N242" s="5"/>
      <c r="O242" s="5"/>
      <c r="P242" s="5"/>
      <c r="Q242" s="5"/>
      <c r="R242" s="5"/>
      <c r="S242" s="5"/>
      <c r="T242" s="5"/>
    </row>
    <row r="243" spans="1:20" customFormat="1" x14ac:dyDescent="0.25">
      <c r="A243" s="46" t="s">
        <v>474</v>
      </c>
      <c r="B243" s="47" t="s">
        <v>395</v>
      </c>
      <c r="C243" s="47" t="s">
        <v>396</v>
      </c>
      <c r="D243" s="47" t="s">
        <v>4</v>
      </c>
      <c r="E243" s="48">
        <v>29</v>
      </c>
      <c r="F243" s="48">
        <v>7</v>
      </c>
      <c r="G243" s="48">
        <v>25</v>
      </c>
      <c r="H243" s="48">
        <v>43</v>
      </c>
      <c r="I243" s="48">
        <v>24</v>
      </c>
      <c r="J243" s="48">
        <v>1</v>
      </c>
      <c r="K243" s="48">
        <v>475</v>
      </c>
      <c r="L243" s="52">
        <v>342</v>
      </c>
      <c r="M243" s="5"/>
      <c r="N243" s="5"/>
      <c r="O243" s="5"/>
      <c r="P243" s="5"/>
      <c r="Q243" s="5"/>
      <c r="R243" s="5"/>
      <c r="S243" s="5"/>
      <c r="T243" s="5"/>
    </row>
    <row r="244" spans="1:20" customFormat="1" x14ac:dyDescent="0.25">
      <c r="A244" s="43" t="s">
        <v>348</v>
      </c>
      <c r="B244" s="44" t="s">
        <v>43</v>
      </c>
      <c r="C244" s="44" t="s">
        <v>396</v>
      </c>
      <c r="D244" s="44" t="s">
        <v>4</v>
      </c>
      <c r="E244" s="45">
        <v>82</v>
      </c>
      <c r="F244" s="45">
        <v>36</v>
      </c>
      <c r="G244" s="45">
        <v>38</v>
      </c>
      <c r="H244" s="45">
        <v>176</v>
      </c>
      <c r="I244" s="45">
        <v>136</v>
      </c>
      <c r="J244" s="45">
        <v>33</v>
      </c>
      <c r="K244" s="45">
        <v>8460</v>
      </c>
      <c r="L244" s="51">
        <v>1806</v>
      </c>
      <c r="N244" s="29"/>
      <c r="O244" s="29"/>
      <c r="P244" s="29"/>
      <c r="Q244" s="29"/>
      <c r="R244" s="29"/>
      <c r="S244" s="29"/>
      <c r="T244" s="29"/>
    </row>
    <row r="245" spans="1:20" customFormat="1" hidden="1" x14ac:dyDescent="0.25">
      <c r="A245" s="46" t="s">
        <v>478</v>
      </c>
      <c r="B245" s="47" t="s">
        <v>395</v>
      </c>
      <c r="C245" s="47" t="s">
        <v>396</v>
      </c>
      <c r="D245" s="47" t="s">
        <v>4</v>
      </c>
      <c r="E245" s="48">
        <v>18</v>
      </c>
      <c r="F245" s="48">
        <v>5</v>
      </c>
      <c r="G245" s="48">
        <v>11</v>
      </c>
      <c r="H245" s="48">
        <v>27</v>
      </c>
      <c r="I245" s="48">
        <v>29</v>
      </c>
      <c r="J245" s="48">
        <v>3</v>
      </c>
      <c r="K245" s="48">
        <v>770</v>
      </c>
      <c r="L245" s="52">
        <v>257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hidden="1" x14ac:dyDescent="0.25">
      <c r="A246" s="46" t="s">
        <v>483</v>
      </c>
      <c r="B246" s="47" t="s">
        <v>395</v>
      </c>
      <c r="C246" s="47" t="s">
        <v>396</v>
      </c>
      <c r="D246" s="47" t="s">
        <v>4</v>
      </c>
      <c r="E246" s="48">
        <v>5</v>
      </c>
      <c r="F246" s="48">
        <v>0</v>
      </c>
      <c r="G246" s="48">
        <v>2</v>
      </c>
      <c r="H246" s="48">
        <v>18</v>
      </c>
      <c r="I246" s="48">
        <v>0</v>
      </c>
      <c r="J246" s="48">
        <v>0</v>
      </c>
      <c r="K246" s="48">
        <v>53</v>
      </c>
      <c r="L246" s="52">
        <v>53</v>
      </c>
      <c r="N246" s="29"/>
      <c r="O246" s="29"/>
      <c r="P246" s="29"/>
      <c r="Q246" s="29"/>
      <c r="R246" s="29"/>
      <c r="S246" s="29"/>
      <c r="T246" s="29"/>
    </row>
    <row r="247" spans="1:20" customFormat="1" hidden="1" x14ac:dyDescent="0.25">
      <c r="A247" s="46" t="s">
        <v>411</v>
      </c>
      <c r="B247" s="47" t="s">
        <v>39</v>
      </c>
      <c r="C247" s="47" t="s">
        <v>396</v>
      </c>
      <c r="D247" s="47" t="s">
        <v>4</v>
      </c>
      <c r="E247" s="48">
        <v>1</v>
      </c>
      <c r="F247" s="48">
        <v>0</v>
      </c>
      <c r="G247" s="48">
        <v>0</v>
      </c>
      <c r="H247" s="48">
        <v>1</v>
      </c>
      <c r="I247" s="48">
        <v>1</v>
      </c>
      <c r="J247" s="48">
        <v>0</v>
      </c>
      <c r="K247" s="48">
        <v>0</v>
      </c>
      <c r="L247" s="52">
        <v>4</v>
      </c>
      <c r="N247" s="29"/>
      <c r="O247" s="29"/>
      <c r="P247" s="29"/>
      <c r="Q247" s="29"/>
      <c r="R247" s="29"/>
      <c r="S247" s="29"/>
      <c r="T247" s="29"/>
    </row>
    <row r="248" spans="1:20" customFormat="1" hidden="1" x14ac:dyDescent="0.25">
      <c r="A248" s="43" t="s">
        <v>487</v>
      </c>
      <c r="B248" s="44" t="s">
        <v>395</v>
      </c>
      <c r="C248" s="44" t="s">
        <v>396</v>
      </c>
      <c r="D248" s="44" t="s">
        <v>4</v>
      </c>
      <c r="E248" s="45">
        <v>3</v>
      </c>
      <c r="F248" s="45">
        <v>0</v>
      </c>
      <c r="G248" s="45">
        <v>2</v>
      </c>
      <c r="H248" s="45">
        <v>10</v>
      </c>
      <c r="I248" s="45">
        <v>1</v>
      </c>
      <c r="J248" s="45">
        <v>0</v>
      </c>
      <c r="K248" s="45">
        <v>193</v>
      </c>
      <c r="L248" s="51">
        <v>37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hidden="1" x14ac:dyDescent="0.25">
      <c r="A249" s="46" t="s">
        <v>488</v>
      </c>
      <c r="B249" s="47" t="s">
        <v>395</v>
      </c>
      <c r="C249" s="47" t="s">
        <v>396</v>
      </c>
      <c r="D249" s="47" t="s">
        <v>4</v>
      </c>
      <c r="E249" s="48">
        <v>18</v>
      </c>
      <c r="F249" s="48">
        <v>5</v>
      </c>
      <c r="G249" s="48">
        <v>6</v>
      </c>
      <c r="H249" s="48">
        <v>10</v>
      </c>
      <c r="I249" s="48">
        <v>28</v>
      </c>
      <c r="J249" s="48">
        <v>1</v>
      </c>
      <c r="K249" s="48">
        <v>1217</v>
      </c>
      <c r="L249" s="52">
        <v>278</v>
      </c>
      <c r="N249" s="29"/>
      <c r="O249" s="29"/>
      <c r="P249" s="29"/>
      <c r="Q249" s="29"/>
      <c r="R249" s="29"/>
      <c r="S249" s="29"/>
      <c r="T249" s="29"/>
    </row>
    <row r="250" spans="1:20" customFormat="1" hidden="1" x14ac:dyDescent="0.25">
      <c r="A250" s="46" t="s">
        <v>490</v>
      </c>
      <c r="B250" s="47" t="s">
        <v>395</v>
      </c>
      <c r="C250" s="47" t="s">
        <v>396</v>
      </c>
      <c r="D250" s="47" t="s">
        <v>4</v>
      </c>
      <c r="E250" s="48">
        <v>3</v>
      </c>
      <c r="F250" s="48">
        <v>0</v>
      </c>
      <c r="G250" s="48">
        <v>4</v>
      </c>
      <c r="H250" s="48">
        <v>4</v>
      </c>
      <c r="I250" s="48">
        <v>1</v>
      </c>
      <c r="J250" s="48">
        <v>1</v>
      </c>
      <c r="K250" s="48">
        <v>0</v>
      </c>
      <c r="L250" s="52">
        <v>52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6" t="s">
        <v>491</v>
      </c>
      <c r="B251" s="47" t="s">
        <v>395</v>
      </c>
      <c r="C251" s="47" t="s">
        <v>396</v>
      </c>
      <c r="D251" s="47" t="s">
        <v>4</v>
      </c>
      <c r="E251" s="48">
        <v>27</v>
      </c>
      <c r="F251" s="48">
        <v>1</v>
      </c>
      <c r="G251" s="48">
        <v>12</v>
      </c>
      <c r="H251" s="48">
        <v>32</v>
      </c>
      <c r="I251" s="48">
        <v>16</v>
      </c>
      <c r="J251" s="48">
        <v>3</v>
      </c>
      <c r="K251" s="48">
        <v>215</v>
      </c>
      <c r="L251" s="52">
        <v>313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3" t="s">
        <v>492</v>
      </c>
      <c r="B252" s="44" t="s">
        <v>395</v>
      </c>
      <c r="C252" s="44" t="s">
        <v>396</v>
      </c>
      <c r="D252" s="44" t="s">
        <v>4</v>
      </c>
      <c r="E252" s="45">
        <v>32</v>
      </c>
      <c r="F252" s="45">
        <v>7</v>
      </c>
      <c r="G252" s="45">
        <v>23</v>
      </c>
      <c r="H252" s="45">
        <v>71</v>
      </c>
      <c r="I252" s="45">
        <v>34</v>
      </c>
      <c r="J252" s="45">
        <v>3</v>
      </c>
      <c r="K252" s="45">
        <v>1651</v>
      </c>
      <c r="L252" s="51">
        <v>432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x14ac:dyDescent="0.25">
      <c r="A253" s="46" t="s">
        <v>493</v>
      </c>
      <c r="B253" s="47" t="s">
        <v>395</v>
      </c>
      <c r="C253" s="47" t="s">
        <v>396</v>
      </c>
      <c r="D253" s="47" t="s">
        <v>4</v>
      </c>
      <c r="E253" s="48">
        <v>68</v>
      </c>
      <c r="F253" s="48">
        <v>13</v>
      </c>
      <c r="G253" s="48">
        <v>23</v>
      </c>
      <c r="H253" s="48">
        <v>67</v>
      </c>
      <c r="I253" s="48">
        <v>213</v>
      </c>
      <c r="J253" s="48">
        <v>36</v>
      </c>
      <c r="K253" s="48">
        <v>9435</v>
      </c>
      <c r="L253" s="52">
        <v>1443</v>
      </c>
      <c r="N253" s="29"/>
      <c r="O253" s="29"/>
      <c r="P253" s="29"/>
      <c r="Q253" s="29"/>
      <c r="R253" s="29"/>
      <c r="S253" s="29"/>
      <c r="T253" s="29"/>
    </row>
    <row r="254" spans="1:20" customFormat="1" x14ac:dyDescent="0.25">
      <c r="A254" s="43" t="s">
        <v>496</v>
      </c>
      <c r="B254" s="44" t="s">
        <v>395</v>
      </c>
      <c r="C254" s="44" t="s">
        <v>396</v>
      </c>
      <c r="D254" s="44" t="s">
        <v>4</v>
      </c>
      <c r="E254" s="45">
        <v>81</v>
      </c>
      <c r="F254" s="45">
        <v>16</v>
      </c>
      <c r="G254" s="45">
        <v>85</v>
      </c>
      <c r="H254" s="45">
        <v>135</v>
      </c>
      <c r="I254" s="45">
        <v>134</v>
      </c>
      <c r="J254" s="45">
        <v>19</v>
      </c>
      <c r="K254" s="45">
        <v>15674</v>
      </c>
      <c r="L254" s="51">
        <v>1485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46" t="s">
        <v>123</v>
      </c>
      <c r="B255" s="47" t="s">
        <v>39</v>
      </c>
      <c r="C255" s="47" t="s">
        <v>396</v>
      </c>
      <c r="D255" s="47" t="s">
        <v>4</v>
      </c>
      <c r="E255" s="48">
        <v>46</v>
      </c>
      <c r="F255" s="48">
        <v>17</v>
      </c>
      <c r="G255" s="48">
        <v>9</v>
      </c>
      <c r="H255" s="48">
        <v>87</v>
      </c>
      <c r="I255" s="48">
        <v>98</v>
      </c>
      <c r="J255" s="48">
        <v>18</v>
      </c>
      <c r="K255" s="48">
        <v>7812</v>
      </c>
      <c r="L255" s="52">
        <v>1016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3" t="s">
        <v>499</v>
      </c>
      <c r="B256" s="44" t="s">
        <v>395</v>
      </c>
      <c r="C256" s="44" t="s">
        <v>396</v>
      </c>
      <c r="D256" s="44" t="s">
        <v>4</v>
      </c>
      <c r="E256" s="45">
        <v>40</v>
      </c>
      <c r="F256" s="45">
        <v>3</v>
      </c>
      <c r="G256" s="45">
        <v>14</v>
      </c>
      <c r="H256" s="45">
        <v>45</v>
      </c>
      <c r="I256" s="45">
        <v>47</v>
      </c>
      <c r="J256" s="45">
        <v>10</v>
      </c>
      <c r="K256" s="45">
        <v>2450</v>
      </c>
      <c r="L256" s="51">
        <v>631</v>
      </c>
      <c r="N256" s="29"/>
      <c r="O256" s="29"/>
      <c r="P256" s="29"/>
      <c r="Q256" s="29"/>
      <c r="R256" s="29"/>
      <c r="S256" s="29"/>
      <c r="T256" s="29"/>
    </row>
    <row r="257" spans="1:20" customFormat="1" hidden="1" x14ac:dyDescent="0.25">
      <c r="A257" s="43" t="s">
        <v>440</v>
      </c>
      <c r="B257" s="44" t="s">
        <v>39</v>
      </c>
      <c r="C257" s="44" t="s">
        <v>396</v>
      </c>
      <c r="D257" s="44" t="s">
        <v>4</v>
      </c>
      <c r="E257" s="45">
        <v>9</v>
      </c>
      <c r="F257" s="45">
        <v>2</v>
      </c>
      <c r="G257" s="45">
        <v>4</v>
      </c>
      <c r="H257" s="45">
        <v>4</v>
      </c>
      <c r="I257" s="45">
        <v>10</v>
      </c>
      <c r="J257" s="45">
        <v>1</v>
      </c>
      <c r="K257" s="45">
        <v>60</v>
      </c>
      <c r="L257" s="51">
        <v>129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43" t="s">
        <v>194</v>
      </c>
      <c r="B258" s="44" t="s">
        <v>31</v>
      </c>
      <c r="C258" s="44" t="s">
        <v>396</v>
      </c>
      <c r="D258" s="44" t="s">
        <v>4</v>
      </c>
      <c r="E258" s="45">
        <v>75</v>
      </c>
      <c r="F258" s="45">
        <v>42</v>
      </c>
      <c r="G258" s="45">
        <v>24</v>
      </c>
      <c r="H258" s="45">
        <v>61</v>
      </c>
      <c r="I258" s="45">
        <v>118</v>
      </c>
      <c r="J258" s="45">
        <v>32</v>
      </c>
      <c r="K258" s="45">
        <v>9544</v>
      </c>
      <c r="L258" s="51">
        <v>1755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hidden="1" x14ac:dyDescent="0.25">
      <c r="A259" s="43" t="s">
        <v>502</v>
      </c>
      <c r="B259" s="44" t="s">
        <v>395</v>
      </c>
      <c r="C259" s="44" t="s">
        <v>396</v>
      </c>
      <c r="D259" s="44" t="s">
        <v>4</v>
      </c>
      <c r="E259" s="45">
        <v>13</v>
      </c>
      <c r="F259" s="45">
        <v>3</v>
      </c>
      <c r="G259" s="45">
        <v>2</v>
      </c>
      <c r="H259" s="45">
        <v>10</v>
      </c>
      <c r="I259" s="45">
        <v>16</v>
      </c>
      <c r="J259" s="45">
        <v>3</v>
      </c>
      <c r="K259" s="45">
        <v>47</v>
      </c>
      <c r="L259" s="51">
        <v>175</v>
      </c>
      <c r="N259" s="29"/>
      <c r="O259" s="29"/>
      <c r="P259" s="29"/>
      <c r="Q259" s="29"/>
      <c r="R259" s="29"/>
      <c r="S259" s="29"/>
      <c r="T259" s="29"/>
    </row>
    <row r="260" spans="1:20" customFormat="1" x14ac:dyDescent="0.25">
      <c r="A260" s="46" t="s">
        <v>159</v>
      </c>
      <c r="B260" s="47" t="s">
        <v>43</v>
      </c>
      <c r="C260" s="47" t="s">
        <v>396</v>
      </c>
      <c r="D260" s="47" t="s">
        <v>4</v>
      </c>
      <c r="E260" s="48">
        <v>62</v>
      </c>
      <c r="F260" s="48">
        <v>36</v>
      </c>
      <c r="G260" s="48">
        <v>16</v>
      </c>
      <c r="H260" s="48">
        <v>39</v>
      </c>
      <c r="I260" s="48">
        <v>73</v>
      </c>
      <c r="J260" s="48">
        <v>28</v>
      </c>
      <c r="K260" s="48">
        <v>6433</v>
      </c>
      <c r="L260" s="52">
        <v>1354</v>
      </c>
      <c r="N260" s="29"/>
      <c r="O260" s="29"/>
      <c r="P260" s="29"/>
      <c r="Q260" s="29"/>
      <c r="R260" s="29"/>
      <c r="S260" s="29"/>
      <c r="T260" s="29"/>
    </row>
    <row r="261" spans="1:20" customFormat="1" hidden="1" x14ac:dyDescent="0.25">
      <c r="A261" s="43" t="s">
        <v>503</v>
      </c>
      <c r="B261" s="44" t="s">
        <v>395</v>
      </c>
      <c r="C261" s="44" t="s">
        <v>396</v>
      </c>
      <c r="D261" s="44" t="s">
        <v>4</v>
      </c>
      <c r="E261" s="45">
        <v>2</v>
      </c>
      <c r="F261" s="45">
        <v>1</v>
      </c>
      <c r="G261" s="45">
        <v>0</v>
      </c>
      <c r="H261" s="45">
        <v>5</v>
      </c>
      <c r="I261" s="45">
        <v>2</v>
      </c>
      <c r="J261" s="45">
        <v>0</v>
      </c>
      <c r="K261" s="45">
        <v>44</v>
      </c>
      <c r="L261" s="51">
        <v>34</v>
      </c>
      <c r="N261" s="29"/>
      <c r="O261" s="29"/>
      <c r="P261" s="29"/>
      <c r="Q261" s="29"/>
      <c r="R261" s="29"/>
      <c r="S261" s="29"/>
      <c r="T261" s="29"/>
    </row>
    <row r="262" spans="1:20" customFormat="1" x14ac:dyDescent="0.25">
      <c r="A262" s="46" t="s">
        <v>508</v>
      </c>
      <c r="B262" s="47" t="s">
        <v>395</v>
      </c>
      <c r="C262" s="47" t="s">
        <v>396</v>
      </c>
      <c r="D262" s="47" t="s">
        <v>4</v>
      </c>
      <c r="E262" s="48">
        <v>82</v>
      </c>
      <c r="F262" s="48">
        <v>39</v>
      </c>
      <c r="G262" s="48">
        <v>24</v>
      </c>
      <c r="H262" s="48">
        <v>137</v>
      </c>
      <c r="I262" s="48">
        <v>167</v>
      </c>
      <c r="J262" s="48">
        <v>5</v>
      </c>
      <c r="K262" s="48">
        <v>10973</v>
      </c>
      <c r="L262" s="52">
        <v>1775</v>
      </c>
      <c r="N262" s="29"/>
      <c r="O262" s="29"/>
      <c r="P262" s="29"/>
      <c r="Q262" s="29"/>
      <c r="R262" s="29"/>
      <c r="S262" s="29"/>
      <c r="T262" s="29"/>
    </row>
    <row r="263" spans="1:20" customFormat="1" x14ac:dyDescent="0.25">
      <c r="A263" s="46" t="s">
        <v>510</v>
      </c>
      <c r="B263" s="47" t="s">
        <v>395</v>
      </c>
      <c r="C263" s="47" t="s">
        <v>396</v>
      </c>
      <c r="D263" s="47" t="s">
        <v>4</v>
      </c>
      <c r="E263" s="48">
        <v>82</v>
      </c>
      <c r="F263" s="48">
        <v>33</v>
      </c>
      <c r="G263" s="48">
        <v>51</v>
      </c>
      <c r="H263" s="48">
        <v>122</v>
      </c>
      <c r="I263" s="48">
        <v>94</v>
      </c>
      <c r="J263" s="48">
        <v>34</v>
      </c>
      <c r="K263" s="48">
        <v>1188</v>
      </c>
      <c r="L263" s="52">
        <v>1602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x14ac:dyDescent="0.25">
      <c r="A264" s="43" t="s">
        <v>242</v>
      </c>
      <c r="B264" s="44" t="s">
        <v>31</v>
      </c>
      <c r="C264" s="44" t="s">
        <v>396</v>
      </c>
      <c r="D264" s="44" t="s">
        <v>4</v>
      </c>
      <c r="E264" s="45">
        <v>82</v>
      </c>
      <c r="F264" s="45">
        <v>28</v>
      </c>
      <c r="G264" s="45">
        <v>46</v>
      </c>
      <c r="H264" s="45">
        <v>162</v>
      </c>
      <c r="I264" s="45">
        <v>122</v>
      </c>
      <c r="J264" s="45">
        <v>15</v>
      </c>
      <c r="K264" s="45">
        <v>10599</v>
      </c>
      <c r="L264" s="51">
        <v>1828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6" t="s">
        <v>511</v>
      </c>
      <c r="B265" s="47" t="s">
        <v>395</v>
      </c>
      <c r="C265" s="47" t="s">
        <v>396</v>
      </c>
      <c r="D265" s="47" t="s">
        <v>4</v>
      </c>
      <c r="E265" s="48">
        <v>26</v>
      </c>
      <c r="F265" s="48">
        <v>2</v>
      </c>
      <c r="G265" s="48">
        <v>19</v>
      </c>
      <c r="H265" s="48">
        <v>71</v>
      </c>
      <c r="I265" s="48">
        <v>27</v>
      </c>
      <c r="J265" s="48">
        <v>3</v>
      </c>
      <c r="K265" s="48">
        <v>1894</v>
      </c>
      <c r="L265" s="52">
        <v>343</v>
      </c>
      <c r="N265" s="29"/>
      <c r="O265" s="29"/>
      <c r="P265" s="29"/>
      <c r="Q265" s="29"/>
      <c r="R265" s="29"/>
      <c r="S265" s="29"/>
      <c r="T265" s="29"/>
    </row>
    <row r="266" spans="1:20" customFormat="1" x14ac:dyDescent="0.25">
      <c r="A266" s="46" t="s">
        <v>517</v>
      </c>
      <c r="B266" s="47" t="s">
        <v>395</v>
      </c>
      <c r="C266" s="47" t="s">
        <v>396</v>
      </c>
      <c r="D266" s="47" t="s">
        <v>4</v>
      </c>
      <c r="E266" s="48">
        <v>58</v>
      </c>
      <c r="F266" s="48">
        <v>13</v>
      </c>
      <c r="G266" s="48">
        <v>50</v>
      </c>
      <c r="H266" s="48">
        <v>121</v>
      </c>
      <c r="I266" s="48">
        <v>76</v>
      </c>
      <c r="J266" s="48">
        <v>7</v>
      </c>
      <c r="K266" s="48">
        <v>7001</v>
      </c>
      <c r="L266" s="52">
        <v>1032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hidden="1" x14ac:dyDescent="0.25">
      <c r="A267" s="46" t="s">
        <v>522</v>
      </c>
      <c r="B267" s="47" t="s">
        <v>395</v>
      </c>
      <c r="C267" s="47" t="s">
        <v>396</v>
      </c>
      <c r="D267" s="47" t="s">
        <v>4</v>
      </c>
      <c r="E267" s="48">
        <v>11</v>
      </c>
      <c r="F267" s="48">
        <v>3</v>
      </c>
      <c r="G267" s="48">
        <v>13</v>
      </c>
      <c r="H267" s="48">
        <v>26</v>
      </c>
      <c r="I267" s="48">
        <v>16</v>
      </c>
      <c r="J267" s="48">
        <v>3</v>
      </c>
      <c r="K267" s="48">
        <v>50</v>
      </c>
      <c r="L267" s="52">
        <v>186</v>
      </c>
      <c r="N267" s="29"/>
      <c r="O267" s="29"/>
      <c r="P267" s="29"/>
      <c r="Q267" s="29"/>
      <c r="R267" s="29"/>
      <c r="S267" s="29"/>
      <c r="T267" s="29"/>
    </row>
    <row r="268" spans="1:20" customFormat="1" hidden="1" x14ac:dyDescent="0.25">
      <c r="A268" s="43" t="s">
        <v>523</v>
      </c>
      <c r="B268" s="44" t="s">
        <v>395</v>
      </c>
      <c r="C268" s="44" t="s">
        <v>396</v>
      </c>
      <c r="D268" s="44" t="s">
        <v>4</v>
      </c>
      <c r="E268" s="45">
        <v>4</v>
      </c>
      <c r="F268" s="45">
        <v>2</v>
      </c>
      <c r="G268" s="45">
        <v>0</v>
      </c>
      <c r="H268" s="45">
        <v>2</v>
      </c>
      <c r="I268" s="45">
        <v>3</v>
      </c>
      <c r="J268" s="45">
        <v>2</v>
      </c>
      <c r="K268" s="45">
        <v>56</v>
      </c>
      <c r="L268" s="51">
        <v>38</v>
      </c>
      <c r="N268" s="29"/>
      <c r="O268" s="29"/>
      <c r="P268" s="29"/>
      <c r="Q268" s="29"/>
      <c r="R268" s="29"/>
      <c r="S268" s="29"/>
      <c r="T268" s="29"/>
    </row>
    <row r="269" spans="1:20" customFormat="1" x14ac:dyDescent="0.25">
      <c r="A269" s="43" t="s">
        <v>412</v>
      </c>
      <c r="B269" s="44" t="s">
        <v>43</v>
      </c>
      <c r="C269" s="44" t="s">
        <v>396</v>
      </c>
      <c r="D269" s="44" t="s">
        <v>4</v>
      </c>
      <c r="E269" s="45">
        <v>77</v>
      </c>
      <c r="F269" s="45">
        <v>17</v>
      </c>
      <c r="G269" s="45">
        <v>45</v>
      </c>
      <c r="H269" s="45">
        <v>201</v>
      </c>
      <c r="I269" s="45">
        <v>119</v>
      </c>
      <c r="J269" s="45">
        <v>13</v>
      </c>
      <c r="K269" s="45">
        <v>8526</v>
      </c>
      <c r="L269" s="51">
        <v>1477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x14ac:dyDescent="0.25">
      <c r="A270" s="46" t="s">
        <v>526</v>
      </c>
      <c r="B270" s="47" t="s">
        <v>395</v>
      </c>
      <c r="C270" s="47" t="s">
        <v>396</v>
      </c>
      <c r="D270" s="47" t="s">
        <v>4</v>
      </c>
      <c r="E270" s="48">
        <v>69</v>
      </c>
      <c r="F270" s="48">
        <v>15</v>
      </c>
      <c r="G270" s="48">
        <v>60</v>
      </c>
      <c r="H270" s="48">
        <v>122</v>
      </c>
      <c r="I270" s="48">
        <v>95</v>
      </c>
      <c r="J270" s="48">
        <v>7</v>
      </c>
      <c r="K270" s="48">
        <v>7806</v>
      </c>
      <c r="L270" s="52">
        <v>1226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hidden="1" x14ac:dyDescent="0.25">
      <c r="A271" s="43" t="s">
        <v>529</v>
      </c>
      <c r="B271" s="44" t="s">
        <v>395</v>
      </c>
      <c r="C271" s="44" t="s">
        <v>396</v>
      </c>
      <c r="D271" s="44" t="s">
        <v>4</v>
      </c>
      <c r="E271" s="45">
        <v>1</v>
      </c>
      <c r="F271" s="45">
        <v>0</v>
      </c>
      <c r="G271" s="45">
        <v>0</v>
      </c>
      <c r="H271" s="45">
        <v>0</v>
      </c>
      <c r="I271" s="45">
        <v>2</v>
      </c>
      <c r="J271" s="45">
        <v>1</v>
      </c>
      <c r="K271" s="45">
        <v>0</v>
      </c>
      <c r="L271" s="51">
        <v>16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hidden="1" x14ac:dyDescent="0.25">
      <c r="A272" s="46" t="s">
        <v>531</v>
      </c>
      <c r="B272" s="47" t="s">
        <v>395</v>
      </c>
      <c r="C272" s="47" t="s">
        <v>396</v>
      </c>
      <c r="D272" s="47" t="s">
        <v>4</v>
      </c>
      <c r="E272" s="48">
        <v>4</v>
      </c>
      <c r="F272" s="48">
        <v>2</v>
      </c>
      <c r="G272" s="48">
        <v>0</v>
      </c>
      <c r="H272" s="48">
        <v>1</v>
      </c>
      <c r="I272" s="48">
        <v>2</v>
      </c>
      <c r="J272" s="48">
        <v>0</v>
      </c>
      <c r="K272" s="48">
        <v>0</v>
      </c>
      <c r="L272" s="52">
        <v>32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3" t="s">
        <v>532</v>
      </c>
      <c r="B273" s="44" t="s">
        <v>395</v>
      </c>
      <c r="C273" s="44" t="s">
        <v>396</v>
      </c>
      <c r="D273" s="44" t="s">
        <v>4</v>
      </c>
      <c r="E273" s="45">
        <v>38</v>
      </c>
      <c r="F273" s="45">
        <v>5</v>
      </c>
      <c r="G273" s="45">
        <v>4</v>
      </c>
      <c r="H273" s="45">
        <v>16</v>
      </c>
      <c r="I273" s="45">
        <v>17</v>
      </c>
      <c r="J273" s="45">
        <v>5</v>
      </c>
      <c r="K273" s="45">
        <v>188</v>
      </c>
      <c r="L273" s="51">
        <v>563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hidden="1" x14ac:dyDescent="0.25">
      <c r="A274" s="43" t="s">
        <v>443</v>
      </c>
      <c r="B274" s="44" t="s">
        <v>31</v>
      </c>
      <c r="C274" s="44" t="s">
        <v>396</v>
      </c>
      <c r="D274" s="44" t="s">
        <v>4</v>
      </c>
      <c r="E274" s="45">
        <v>1</v>
      </c>
      <c r="F274" s="45">
        <v>0</v>
      </c>
      <c r="G274" s="45">
        <v>0</v>
      </c>
      <c r="H274" s="45">
        <v>7</v>
      </c>
      <c r="I274" s="45">
        <v>0</v>
      </c>
      <c r="J274" s="45">
        <v>1</v>
      </c>
      <c r="K274" s="45">
        <v>189</v>
      </c>
      <c r="L274" s="51">
        <v>18</v>
      </c>
      <c r="N274" s="29"/>
      <c r="O274" s="29"/>
      <c r="P274" s="29"/>
      <c r="Q274" s="29"/>
      <c r="R274" s="29"/>
      <c r="S274" s="29"/>
      <c r="T274" s="29"/>
    </row>
    <row r="275" spans="1:20" customFormat="1" x14ac:dyDescent="0.25">
      <c r="A275" s="46" t="s">
        <v>359</v>
      </c>
      <c r="B275" s="47" t="s">
        <v>31</v>
      </c>
      <c r="C275" s="47" t="s">
        <v>396</v>
      </c>
      <c r="D275" s="47" t="s">
        <v>4</v>
      </c>
      <c r="E275" s="48">
        <v>82</v>
      </c>
      <c r="F275" s="48">
        <v>16</v>
      </c>
      <c r="G275" s="48">
        <v>59</v>
      </c>
      <c r="H275" s="48">
        <v>87</v>
      </c>
      <c r="I275" s="48">
        <v>115</v>
      </c>
      <c r="J275" s="48">
        <v>21</v>
      </c>
      <c r="K275" s="48">
        <v>12871</v>
      </c>
      <c r="L275" s="52">
        <v>1707</v>
      </c>
      <c r="N275" s="29"/>
      <c r="O275" s="29"/>
      <c r="P275" s="29"/>
      <c r="Q275" s="29"/>
      <c r="R275" s="29"/>
      <c r="S275" s="29"/>
      <c r="T275" s="29"/>
    </row>
    <row r="276" spans="1:20" customFormat="1" x14ac:dyDescent="0.25">
      <c r="A276" s="46" t="s">
        <v>131</v>
      </c>
      <c r="B276" s="47" t="s">
        <v>31</v>
      </c>
      <c r="C276" s="47" t="s">
        <v>396</v>
      </c>
      <c r="D276" s="47" t="s">
        <v>4</v>
      </c>
      <c r="E276" s="48">
        <v>82</v>
      </c>
      <c r="F276" s="48">
        <v>76</v>
      </c>
      <c r="G276" s="48">
        <v>40</v>
      </c>
      <c r="H276" s="48">
        <v>69</v>
      </c>
      <c r="I276" s="48">
        <v>142</v>
      </c>
      <c r="J276" s="48">
        <v>53</v>
      </c>
      <c r="K276" s="48">
        <v>8510</v>
      </c>
      <c r="L276" s="52">
        <v>2039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3" t="s">
        <v>122</v>
      </c>
      <c r="B277" s="44" t="s">
        <v>37</v>
      </c>
      <c r="C277" s="44" t="s">
        <v>396</v>
      </c>
      <c r="D277" s="44" t="s">
        <v>4</v>
      </c>
      <c r="E277" s="45">
        <v>82</v>
      </c>
      <c r="F277" s="45">
        <v>41</v>
      </c>
      <c r="G277" s="45">
        <v>39</v>
      </c>
      <c r="H277" s="45">
        <v>28</v>
      </c>
      <c r="I277" s="45">
        <v>76</v>
      </c>
      <c r="J277" s="45">
        <v>24</v>
      </c>
      <c r="K277" s="45">
        <v>8354</v>
      </c>
      <c r="L277" s="51">
        <v>1807</v>
      </c>
      <c r="N277" s="29"/>
      <c r="O277" s="29"/>
      <c r="P277" s="29"/>
      <c r="Q277" s="29"/>
      <c r="R277" s="29"/>
      <c r="S277" s="29"/>
      <c r="T277" s="29"/>
    </row>
    <row r="278" spans="1:20" customFormat="1" hidden="1" x14ac:dyDescent="0.25">
      <c r="A278" s="43" t="s">
        <v>374</v>
      </c>
      <c r="B278" s="44" t="s">
        <v>34</v>
      </c>
      <c r="C278" s="44" t="s">
        <v>396</v>
      </c>
      <c r="D278" s="44" t="s">
        <v>4</v>
      </c>
      <c r="E278" s="45">
        <v>11</v>
      </c>
      <c r="F278" s="45">
        <v>0</v>
      </c>
      <c r="G278" s="45">
        <v>4</v>
      </c>
      <c r="H278" s="45">
        <v>14</v>
      </c>
      <c r="I278" s="45">
        <v>8</v>
      </c>
      <c r="J278" s="45">
        <v>3</v>
      </c>
      <c r="K278" s="45">
        <v>731</v>
      </c>
      <c r="L278" s="51">
        <v>164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x14ac:dyDescent="0.25">
      <c r="A279" s="46" t="s">
        <v>542</v>
      </c>
      <c r="B279" s="47" t="s">
        <v>395</v>
      </c>
      <c r="C279" s="47" t="s">
        <v>396</v>
      </c>
      <c r="D279" s="47" t="s">
        <v>4</v>
      </c>
      <c r="E279" s="48">
        <v>73</v>
      </c>
      <c r="F279" s="48">
        <v>18</v>
      </c>
      <c r="G279" s="48">
        <v>26</v>
      </c>
      <c r="H279" s="48">
        <v>39</v>
      </c>
      <c r="I279" s="48">
        <v>151</v>
      </c>
      <c r="J279" s="48">
        <v>8</v>
      </c>
      <c r="K279" s="48">
        <v>12480</v>
      </c>
      <c r="L279" s="52">
        <v>1468</v>
      </c>
      <c r="N279" s="29"/>
      <c r="O279" s="29"/>
      <c r="P279" s="29"/>
      <c r="Q279" s="29"/>
      <c r="R279" s="29"/>
      <c r="S279" s="29"/>
      <c r="T279" s="29"/>
    </row>
    <row r="280" spans="1:20" customFormat="1" x14ac:dyDescent="0.25">
      <c r="A280" s="43" t="s">
        <v>160</v>
      </c>
      <c r="B280" s="44" t="s">
        <v>34</v>
      </c>
      <c r="C280" s="44" t="s">
        <v>396</v>
      </c>
      <c r="D280" s="44" t="s">
        <v>4</v>
      </c>
      <c r="E280" s="45">
        <v>82</v>
      </c>
      <c r="F280" s="45">
        <v>23</v>
      </c>
      <c r="G280" s="45">
        <v>34</v>
      </c>
      <c r="H280" s="45">
        <v>61</v>
      </c>
      <c r="I280" s="45">
        <v>108</v>
      </c>
      <c r="J280" s="45">
        <v>38</v>
      </c>
      <c r="K280" s="45">
        <v>11131</v>
      </c>
      <c r="L280" s="51">
        <v>1924</v>
      </c>
      <c r="N280" s="29"/>
      <c r="O280" s="29"/>
      <c r="P280" s="29"/>
      <c r="Q280" s="29"/>
      <c r="R280" s="29"/>
      <c r="S280" s="29"/>
      <c r="T280" s="29"/>
    </row>
    <row r="281" spans="1:20" customFormat="1" x14ac:dyDescent="0.25">
      <c r="A281" s="43" t="s">
        <v>146</v>
      </c>
      <c r="B281" s="44" t="s">
        <v>34</v>
      </c>
      <c r="C281" s="44" t="s">
        <v>396</v>
      </c>
      <c r="D281" s="44" t="s">
        <v>4</v>
      </c>
      <c r="E281" s="45">
        <v>79</v>
      </c>
      <c r="F281" s="45">
        <v>39</v>
      </c>
      <c r="G281" s="45">
        <v>48</v>
      </c>
      <c r="H281" s="45">
        <v>112</v>
      </c>
      <c r="I281" s="45">
        <v>85</v>
      </c>
      <c r="J281" s="45">
        <v>18</v>
      </c>
      <c r="K281" s="45">
        <v>7593</v>
      </c>
      <c r="L281" s="51">
        <v>1945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43" t="s">
        <v>126</v>
      </c>
      <c r="B282" s="44" t="s">
        <v>34</v>
      </c>
      <c r="C282" s="44" t="s">
        <v>396</v>
      </c>
      <c r="D282" s="44" t="s">
        <v>4</v>
      </c>
      <c r="E282" s="45">
        <v>72</v>
      </c>
      <c r="F282" s="45">
        <v>37</v>
      </c>
      <c r="G282" s="45">
        <v>10</v>
      </c>
      <c r="H282" s="45">
        <v>58</v>
      </c>
      <c r="I282" s="45">
        <v>127</v>
      </c>
      <c r="J282" s="45">
        <v>51</v>
      </c>
      <c r="K282" s="45">
        <v>12863</v>
      </c>
      <c r="L282" s="51">
        <v>1635</v>
      </c>
      <c r="N282" s="29"/>
      <c r="O282" s="29"/>
      <c r="P282" s="29"/>
      <c r="Q282" s="29"/>
      <c r="R282" s="29"/>
      <c r="S282" s="29"/>
      <c r="T282" s="29"/>
    </row>
    <row r="283" spans="1:20" customFormat="1" x14ac:dyDescent="0.25">
      <c r="A283" s="43" t="s">
        <v>175</v>
      </c>
      <c r="B283" s="44" t="s">
        <v>37</v>
      </c>
      <c r="C283" s="44" t="s">
        <v>396</v>
      </c>
      <c r="D283" s="44" t="s">
        <v>4</v>
      </c>
      <c r="E283" s="45">
        <v>77</v>
      </c>
      <c r="F283" s="45">
        <v>42</v>
      </c>
      <c r="G283" s="45">
        <v>37</v>
      </c>
      <c r="H283" s="45">
        <v>80</v>
      </c>
      <c r="I283" s="45">
        <v>160</v>
      </c>
      <c r="J283" s="45">
        <v>45</v>
      </c>
      <c r="K283" s="45">
        <v>10924</v>
      </c>
      <c r="L283" s="51">
        <v>1876</v>
      </c>
      <c r="N283" s="29"/>
      <c r="O283" s="29"/>
      <c r="P283" s="29"/>
      <c r="Q283" s="29"/>
      <c r="R283" s="29"/>
      <c r="S283" s="29"/>
      <c r="T283" s="29"/>
    </row>
    <row r="284" spans="1:20" customFormat="1" x14ac:dyDescent="0.25">
      <c r="A284" s="46" t="s">
        <v>269</v>
      </c>
      <c r="B284" s="47" t="s">
        <v>39</v>
      </c>
      <c r="C284" s="47" t="s">
        <v>396</v>
      </c>
      <c r="D284" s="47" t="s">
        <v>4</v>
      </c>
      <c r="E284" s="48">
        <v>76</v>
      </c>
      <c r="F284" s="48">
        <v>39</v>
      </c>
      <c r="G284" s="48">
        <v>32</v>
      </c>
      <c r="H284" s="48">
        <v>43</v>
      </c>
      <c r="I284" s="48">
        <v>94</v>
      </c>
      <c r="J284" s="48">
        <v>18</v>
      </c>
      <c r="K284" s="48">
        <v>328</v>
      </c>
      <c r="L284" s="52">
        <v>1489</v>
      </c>
      <c r="N284" s="29"/>
      <c r="O284" s="29"/>
      <c r="P284" s="29"/>
      <c r="Q284" s="29"/>
      <c r="R284" s="29"/>
      <c r="S284" s="29"/>
      <c r="T284" s="29"/>
    </row>
    <row r="285" spans="1:20" customFormat="1" x14ac:dyDescent="0.25">
      <c r="A285" s="46" t="s">
        <v>550</v>
      </c>
      <c r="B285" s="47" t="s">
        <v>395</v>
      </c>
      <c r="C285" s="47" t="s">
        <v>396</v>
      </c>
      <c r="D285" s="47" t="s">
        <v>4</v>
      </c>
      <c r="E285" s="48">
        <v>25</v>
      </c>
      <c r="F285" s="48">
        <v>8</v>
      </c>
      <c r="G285" s="48">
        <v>14</v>
      </c>
      <c r="H285" s="48">
        <v>36</v>
      </c>
      <c r="I285" s="48">
        <v>32</v>
      </c>
      <c r="J285" s="48">
        <v>4</v>
      </c>
      <c r="K285" s="48">
        <v>505</v>
      </c>
      <c r="L285" s="52">
        <v>397</v>
      </c>
      <c r="N285" s="29"/>
      <c r="O285" s="29"/>
      <c r="P285" s="29"/>
      <c r="Q285" s="29"/>
      <c r="R285" s="29"/>
      <c r="S285" s="29"/>
      <c r="T285" s="29"/>
    </row>
    <row r="286" spans="1:20" customFormat="1" x14ac:dyDescent="0.25">
      <c r="A286" s="43" t="s">
        <v>552</v>
      </c>
      <c r="B286" s="44" t="s">
        <v>395</v>
      </c>
      <c r="C286" s="44" t="s">
        <v>396</v>
      </c>
      <c r="D286" s="44" t="s">
        <v>4</v>
      </c>
      <c r="E286" s="45">
        <v>66</v>
      </c>
      <c r="F286" s="45">
        <v>13</v>
      </c>
      <c r="G286" s="45">
        <v>8</v>
      </c>
      <c r="H286" s="45">
        <v>50</v>
      </c>
      <c r="I286" s="45">
        <v>125</v>
      </c>
      <c r="J286" s="45">
        <v>26</v>
      </c>
      <c r="K286" s="45">
        <v>12711</v>
      </c>
      <c r="L286" s="51">
        <v>1448</v>
      </c>
      <c r="N286" s="29"/>
      <c r="O286" s="29"/>
      <c r="P286" s="29"/>
      <c r="Q286" s="29"/>
      <c r="R286" s="29"/>
      <c r="S286" s="29"/>
      <c r="T286" s="29"/>
    </row>
    <row r="287" spans="1:20" customFormat="1" x14ac:dyDescent="0.25">
      <c r="A287" s="43" t="s">
        <v>241</v>
      </c>
      <c r="B287" s="44" t="s">
        <v>37</v>
      </c>
      <c r="C287" s="44" t="s">
        <v>396</v>
      </c>
      <c r="D287" s="44" t="s">
        <v>4</v>
      </c>
      <c r="E287" s="45">
        <v>75</v>
      </c>
      <c r="F287" s="45">
        <v>28</v>
      </c>
      <c r="G287" s="45">
        <v>35</v>
      </c>
      <c r="H287" s="45">
        <v>18</v>
      </c>
      <c r="I287" s="45">
        <v>146</v>
      </c>
      <c r="J287" s="45">
        <v>23</v>
      </c>
      <c r="K287" s="45">
        <v>9351</v>
      </c>
      <c r="L287" s="51">
        <v>1593</v>
      </c>
      <c r="N287" s="29"/>
      <c r="O287" s="29"/>
      <c r="P287" s="29"/>
      <c r="Q287" s="29"/>
      <c r="R287" s="29"/>
      <c r="S287" s="29"/>
      <c r="T287" s="29"/>
    </row>
    <row r="288" spans="1:20" customFormat="1" x14ac:dyDescent="0.25">
      <c r="A288" s="43" t="s">
        <v>554</v>
      </c>
      <c r="B288" s="44" t="s">
        <v>395</v>
      </c>
      <c r="C288" s="44" t="s">
        <v>396</v>
      </c>
      <c r="D288" s="44" t="s">
        <v>4</v>
      </c>
      <c r="E288" s="45">
        <v>71</v>
      </c>
      <c r="F288" s="45">
        <v>17</v>
      </c>
      <c r="G288" s="45">
        <v>28</v>
      </c>
      <c r="H288" s="45">
        <v>64</v>
      </c>
      <c r="I288" s="45">
        <v>144</v>
      </c>
      <c r="J288" s="45">
        <v>14</v>
      </c>
      <c r="K288" s="45">
        <v>10096</v>
      </c>
      <c r="L288" s="51">
        <v>1298</v>
      </c>
      <c r="N288" s="29"/>
      <c r="O288" s="29"/>
      <c r="P288" s="29"/>
      <c r="Q288" s="29"/>
      <c r="R288" s="29"/>
      <c r="S288" s="29"/>
      <c r="T288" s="29"/>
    </row>
    <row r="289" spans="1:20" customFormat="1" x14ac:dyDescent="0.25">
      <c r="A289" s="43" t="s">
        <v>128</v>
      </c>
      <c r="B289" s="44" t="s">
        <v>31</v>
      </c>
      <c r="C289" s="44" t="s">
        <v>396</v>
      </c>
      <c r="D289" s="44" t="s">
        <v>4</v>
      </c>
      <c r="E289" s="45">
        <v>80</v>
      </c>
      <c r="F289" s="45">
        <v>48</v>
      </c>
      <c r="G289" s="45">
        <v>24</v>
      </c>
      <c r="H289" s="45">
        <v>38</v>
      </c>
      <c r="I289" s="45">
        <v>158</v>
      </c>
      <c r="J289" s="45">
        <v>53</v>
      </c>
      <c r="K289" s="45">
        <v>14521</v>
      </c>
      <c r="L289" s="51">
        <v>2023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46" t="s">
        <v>314</v>
      </c>
      <c r="B290" s="47" t="s">
        <v>43</v>
      </c>
      <c r="C290" s="47" t="s">
        <v>396</v>
      </c>
      <c r="D290" s="47" t="s">
        <v>4</v>
      </c>
      <c r="E290" s="48">
        <v>81</v>
      </c>
      <c r="F290" s="48">
        <v>29</v>
      </c>
      <c r="G290" s="48">
        <v>26</v>
      </c>
      <c r="H290" s="48">
        <v>57</v>
      </c>
      <c r="I290" s="48">
        <v>73</v>
      </c>
      <c r="J290" s="48">
        <v>42</v>
      </c>
      <c r="K290" s="48">
        <v>185</v>
      </c>
      <c r="L290" s="52">
        <v>1452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x14ac:dyDescent="0.25">
      <c r="A291" s="43" t="s">
        <v>557</v>
      </c>
      <c r="B291" s="44" t="s">
        <v>395</v>
      </c>
      <c r="C291" s="44" t="s">
        <v>396</v>
      </c>
      <c r="D291" s="44" t="s">
        <v>4</v>
      </c>
      <c r="E291" s="45">
        <v>61</v>
      </c>
      <c r="F291" s="45">
        <v>10</v>
      </c>
      <c r="G291" s="45">
        <v>36</v>
      </c>
      <c r="H291" s="45">
        <v>159</v>
      </c>
      <c r="I291" s="45">
        <v>130</v>
      </c>
      <c r="J291" s="45">
        <v>20</v>
      </c>
      <c r="K291" s="45">
        <v>7449</v>
      </c>
      <c r="L291" s="51">
        <v>1114</v>
      </c>
      <c r="N291" s="29"/>
      <c r="O291" s="29"/>
      <c r="P291" s="29"/>
      <c r="Q291" s="29"/>
      <c r="R291" s="29"/>
      <c r="S291" s="29"/>
      <c r="T291" s="29"/>
    </row>
    <row r="292" spans="1:20" customFormat="1" x14ac:dyDescent="0.25">
      <c r="A292" s="43" t="s">
        <v>559</v>
      </c>
      <c r="B292" s="44" t="s">
        <v>395</v>
      </c>
      <c r="C292" s="44" t="s">
        <v>396</v>
      </c>
      <c r="D292" s="44" t="s">
        <v>4</v>
      </c>
      <c r="E292" s="45">
        <v>25</v>
      </c>
      <c r="F292" s="45">
        <v>7</v>
      </c>
      <c r="G292" s="45">
        <v>16</v>
      </c>
      <c r="H292" s="45">
        <v>25</v>
      </c>
      <c r="I292" s="45">
        <v>27</v>
      </c>
      <c r="J292" s="45">
        <v>7</v>
      </c>
      <c r="K292" s="45">
        <v>4230</v>
      </c>
      <c r="L292" s="51">
        <v>451</v>
      </c>
      <c r="N292" s="29"/>
      <c r="O292" s="29"/>
      <c r="P292" s="29"/>
      <c r="Q292" s="29"/>
      <c r="R292" s="29"/>
      <c r="S292" s="29"/>
      <c r="T292" s="29"/>
    </row>
    <row r="293" spans="1:20" customFormat="1" x14ac:dyDescent="0.25">
      <c r="A293" s="43" t="s">
        <v>561</v>
      </c>
      <c r="B293" s="44" t="s">
        <v>395</v>
      </c>
      <c r="C293" s="44" t="s">
        <v>396</v>
      </c>
      <c r="D293" s="44" t="s">
        <v>4</v>
      </c>
      <c r="E293" s="45">
        <v>65</v>
      </c>
      <c r="F293" s="45">
        <v>14</v>
      </c>
      <c r="G293" s="45">
        <v>15</v>
      </c>
      <c r="H293" s="45">
        <v>36</v>
      </c>
      <c r="I293" s="45">
        <v>42</v>
      </c>
      <c r="J293" s="45">
        <v>10</v>
      </c>
      <c r="K293" s="45">
        <v>128</v>
      </c>
      <c r="L293" s="51">
        <v>706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3" t="s">
        <v>564</v>
      </c>
      <c r="B294" s="44" t="s">
        <v>395</v>
      </c>
      <c r="C294" s="44" t="s">
        <v>396</v>
      </c>
      <c r="D294" s="44" t="s">
        <v>4</v>
      </c>
      <c r="E294" s="45">
        <v>73</v>
      </c>
      <c r="F294" s="45">
        <v>15</v>
      </c>
      <c r="G294" s="45">
        <v>51</v>
      </c>
      <c r="H294" s="45">
        <v>97</v>
      </c>
      <c r="I294" s="45">
        <v>97</v>
      </c>
      <c r="J294" s="45">
        <v>19</v>
      </c>
      <c r="K294" s="45">
        <v>8014</v>
      </c>
      <c r="L294" s="51">
        <v>1306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x14ac:dyDescent="0.25">
      <c r="A295" s="46" t="s">
        <v>565</v>
      </c>
      <c r="B295" s="47" t="s">
        <v>395</v>
      </c>
      <c r="C295" s="47" t="s">
        <v>396</v>
      </c>
      <c r="D295" s="47" t="s">
        <v>4</v>
      </c>
      <c r="E295" s="48">
        <v>63</v>
      </c>
      <c r="F295" s="48">
        <v>15</v>
      </c>
      <c r="G295" s="48">
        <v>16</v>
      </c>
      <c r="H295" s="48">
        <v>107</v>
      </c>
      <c r="I295" s="48">
        <v>166</v>
      </c>
      <c r="J295" s="48">
        <v>10</v>
      </c>
      <c r="K295" s="48">
        <v>8505</v>
      </c>
      <c r="L295" s="52">
        <v>1203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x14ac:dyDescent="0.25">
      <c r="A296" s="43" t="s">
        <v>336</v>
      </c>
      <c r="B296" s="44" t="s">
        <v>39</v>
      </c>
      <c r="C296" s="44" t="s">
        <v>396</v>
      </c>
      <c r="D296" s="44" t="s">
        <v>4</v>
      </c>
      <c r="E296" s="45">
        <v>78</v>
      </c>
      <c r="F296" s="45">
        <v>47</v>
      </c>
      <c r="G296" s="45">
        <v>14</v>
      </c>
      <c r="H296" s="45">
        <v>41</v>
      </c>
      <c r="I296" s="45">
        <v>90</v>
      </c>
      <c r="J296" s="45">
        <v>27</v>
      </c>
      <c r="K296" s="45">
        <v>3541</v>
      </c>
      <c r="L296" s="51">
        <v>1631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hidden="1" x14ac:dyDescent="0.25">
      <c r="A297" s="43" t="s">
        <v>570</v>
      </c>
      <c r="B297" s="44" t="s">
        <v>395</v>
      </c>
      <c r="C297" s="44" t="s">
        <v>396</v>
      </c>
      <c r="D297" s="44" t="s">
        <v>4</v>
      </c>
      <c r="E297" s="45">
        <v>16</v>
      </c>
      <c r="F297" s="45">
        <v>5</v>
      </c>
      <c r="G297" s="45">
        <v>2</v>
      </c>
      <c r="H297" s="45">
        <v>25</v>
      </c>
      <c r="I297" s="45">
        <v>13</v>
      </c>
      <c r="J297" s="45">
        <v>5</v>
      </c>
      <c r="K297" s="45">
        <v>82</v>
      </c>
      <c r="L297" s="51">
        <v>197</v>
      </c>
      <c r="M297" s="5"/>
      <c r="N297" s="5"/>
      <c r="O297" s="5"/>
      <c r="P297" s="5"/>
      <c r="Q297" s="5"/>
      <c r="R297" s="5"/>
      <c r="S297" s="5"/>
      <c r="T297" s="5"/>
    </row>
    <row r="298" spans="1:20" customFormat="1" x14ac:dyDescent="0.25">
      <c r="A298" s="46" t="s">
        <v>361</v>
      </c>
      <c r="B298" s="47" t="s">
        <v>39</v>
      </c>
      <c r="C298" s="47" t="s">
        <v>396</v>
      </c>
      <c r="D298" s="47" t="s">
        <v>4</v>
      </c>
      <c r="E298" s="48">
        <v>68</v>
      </c>
      <c r="F298" s="48">
        <v>20</v>
      </c>
      <c r="G298" s="48">
        <v>47</v>
      </c>
      <c r="H298" s="48">
        <v>109</v>
      </c>
      <c r="I298" s="48">
        <v>99</v>
      </c>
      <c r="J298" s="48">
        <v>12</v>
      </c>
      <c r="K298" s="48">
        <v>4655</v>
      </c>
      <c r="L298" s="52">
        <v>1133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43" t="s">
        <v>574</v>
      </c>
      <c r="B299" s="44" t="s">
        <v>395</v>
      </c>
      <c r="C299" s="44" t="s">
        <v>396</v>
      </c>
      <c r="D299" s="44" t="s">
        <v>4</v>
      </c>
      <c r="E299" s="45">
        <v>81</v>
      </c>
      <c r="F299" s="45">
        <v>13</v>
      </c>
      <c r="G299" s="45">
        <v>28</v>
      </c>
      <c r="H299" s="45">
        <v>136</v>
      </c>
      <c r="I299" s="45">
        <v>161</v>
      </c>
      <c r="J299" s="45">
        <v>40</v>
      </c>
      <c r="K299" s="45">
        <v>10365</v>
      </c>
      <c r="L299" s="51">
        <v>1626</v>
      </c>
      <c r="N299" s="29"/>
      <c r="O299" s="29"/>
      <c r="P299" s="29"/>
      <c r="Q299" s="29"/>
      <c r="R299" s="29"/>
      <c r="S299" s="29"/>
      <c r="T299" s="29"/>
    </row>
    <row r="300" spans="1:20" customFormat="1" x14ac:dyDescent="0.25">
      <c r="A300" s="46" t="s">
        <v>576</v>
      </c>
      <c r="B300" s="47" t="s">
        <v>395</v>
      </c>
      <c r="C300" s="47" t="s">
        <v>396</v>
      </c>
      <c r="D300" s="47" t="s">
        <v>4</v>
      </c>
      <c r="E300" s="48">
        <v>58</v>
      </c>
      <c r="F300" s="48">
        <v>16</v>
      </c>
      <c r="G300" s="48">
        <v>29</v>
      </c>
      <c r="H300" s="48">
        <v>22</v>
      </c>
      <c r="I300" s="48">
        <v>100</v>
      </c>
      <c r="J300" s="48">
        <v>22</v>
      </c>
      <c r="K300" s="48">
        <v>2993</v>
      </c>
      <c r="L300" s="52">
        <v>1068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hidden="1" x14ac:dyDescent="0.25">
      <c r="A301" s="46" t="s">
        <v>579</v>
      </c>
      <c r="B301" s="47" t="s">
        <v>395</v>
      </c>
      <c r="C301" s="47" t="s">
        <v>396</v>
      </c>
      <c r="D301" s="47" t="s">
        <v>4</v>
      </c>
      <c r="E301" s="48">
        <v>3</v>
      </c>
      <c r="F301" s="48">
        <v>0</v>
      </c>
      <c r="G301" s="48">
        <v>0</v>
      </c>
      <c r="H301" s="48">
        <v>3</v>
      </c>
      <c r="I301" s="48">
        <v>7</v>
      </c>
      <c r="J301" s="48">
        <v>0</v>
      </c>
      <c r="K301" s="48">
        <v>395</v>
      </c>
      <c r="L301" s="52">
        <v>48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x14ac:dyDescent="0.25">
      <c r="A302" s="46" t="s">
        <v>581</v>
      </c>
      <c r="B302" s="47" t="s">
        <v>395</v>
      </c>
      <c r="C302" s="47" t="s">
        <v>396</v>
      </c>
      <c r="D302" s="47" t="s">
        <v>4</v>
      </c>
      <c r="E302" s="48">
        <v>81</v>
      </c>
      <c r="F302" s="48">
        <v>18</v>
      </c>
      <c r="G302" s="48">
        <v>32</v>
      </c>
      <c r="H302" s="48">
        <v>73</v>
      </c>
      <c r="I302" s="48">
        <v>156</v>
      </c>
      <c r="J302" s="48">
        <v>28</v>
      </c>
      <c r="K302" s="48">
        <v>14746</v>
      </c>
      <c r="L302" s="52">
        <v>1743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x14ac:dyDescent="0.25">
      <c r="A303" s="43" t="s">
        <v>133</v>
      </c>
      <c r="B303" s="44" t="s">
        <v>43</v>
      </c>
      <c r="C303" s="44" t="s">
        <v>396</v>
      </c>
      <c r="D303" s="44" t="s">
        <v>4</v>
      </c>
      <c r="E303" s="45">
        <v>82</v>
      </c>
      <c r="F303" s="45">
        <v>36</v>
      </c>
      <c r="G303" s="45">
        <v>28</v>
      </c>
      <c r="H303" s="45">
        <v>137</v>
      </c>
      <c r="I303" s="45">
        <v>143</v>
      </c>
      <c r="J303" s="45">
        <v>15</v>
      </c>
      <c r="K303" s="45">
        <v>12122</v>
      </c>
      <c r="L303" s="51">
        <v>1913</v>
      </c>
      <c r="N303" s="29"/>
      <c r="O303" s="29"/>
      <c r="P303" s="29"/>
      <c r="Q303" s="29"/>
      <c r="R303" s="29"/>
      <c r="S303" s="29"/>
      <c r="T303" s="29"/>
    </row>
    <row r="304" spans="1:20" customFormat="1" x14ac:dyDescent="0.25">
      <c r="A304" s="46" t="s">
        <v>584</v>
      </c>
      <c r="B304" s="47" t="s">
        <v>395</v>
      </c>
      <c r="C304" s="47" t="s">
        <v>396</v>
      </c>
      <c r="D304" s="47" t="s">
        <v>4</v>
      </c>
      <c r="E304" s="48">
        <v>60</v>
      </c>
      <c r="F304" s="48">
        <v>13</v>
      </c>
      <c r="G304" s="48">
        <v>14</v>
      </c>
      <c r="H304" s="48">
        <v>20</v>
      </c>
      <c r="I304" s="48">
        <v>55</v>
      </c>
      <c r="J304" s="48">
        <v>16</v>
      </c>
      <c r="K304" s="48">
        <v>1811</v>
      </c>
      <c r="L304" s="52">
        <v>1096</v>
      </c>
      <c r="M304" s="5"/>
      <c r="N304" s="5"/>
      <c r="O304" s="5"/>
      <c r="P304" s="5"/>
      <c r="Q304" s="5"/>
      <c r="R304" s="5"/>
      <c r="S304" s="5"/>
      <c r="T304" s="5"/>
    </row>
    <row r="305" spans="1:20" customFormat="1" x14ac:dyDescent="0.25">
      <c r="A305" s="46" t="s">
        <v>585</v>
      </c>
      <c r="B305" s="47" t="s">
        <v>395</v>
      </c>
      <c r="C305" s="47" t="s">
        <v>396</v>
      </c>
      <c r="D305" s="47" t="s">
        <v>4</v>
      </c>
      <c r="E305" s="48">
        <v>72</v>
      </c>
      <c r="F305" s="48">
        <v>19</v>
      </c>
      <c r="G305" s="48">
        <v>18</v>
      </c>
      <c r="H305" s="48">
        <v>91</v>
      </c>
      <c r="I305" s="48">
        <v>90</v>
      </c>
      <c r="J305" s="48">
        <v>26</v>
      </c>
      <c r="K305" s="48">
        <v>11500</v>
      </c>
      <c r="L305" s="52">
        <v>1294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x14ac:dyDescent="0.25">
      <c r="A306" s="43" t="s">
        <v>586</v>
      </c>
      <c r="B306" s="44" t="s">
        <v>395</v>
      </c>
      <c r="C306" s="44" t="s">
        <v>396</v>
      </c>
      <c r="D306" s="44" t="s">
        <v>4</v>
      </c>
      <c r="E306" s="45">
        <v>44</v>
      </c>
      <c r="F306" s="45">
        <v>10</v>
      </c>
      <c r="G306" s="45">
        <v>6</v>
      </c>
      <c r="H306" s="45">
        <v>73</v>
      </c>
      <c r="I306" s="45">
        <v>68</v>
      </c>
      <c r="J306" s="45">
        <v>17</v>
      </c>
      <c r="K306" s="45">
        <v>2580</v>
      </c>
      <c r="L306" s="51">
        <v>741</v>
      </c>
      <c r="N306" s="29"/>
      <c r="O306" s="29"/>
      <c r="P306" s="29"/>
      <c r="Q306" s="29"/>
      <c r="R306" s="29"/>
      <c r="S306" s="29"/>
      <c r="T306" s="29"/>
    </row>
    <row r="307" spans="1:20" customFormat="1" x14ac:dyDescent="0.25">
      <c r="A307" s="43" t="s">
        <v>413</v>
      </c>
      <c r="B307" s="44" t="s">
        <v>31</v>
      </c>
      <c r="C307" s="44" t="s">
        <v>396</v>
      </c>
      <c r="D307" s="44" t="s">
        <v>4</v>
      </c>
      <c r="E307" s="45">
        <v>27</v>
      </c>
      <c r="F307" s="45">
        <v>7</v>
      </c>
      <c r="G307" s="45">
        <v>6</v>
      </c>
      <c r="H307" s="45">
        <v>12</v>
      </c>
      <c r="I307" s="45">
        <v>14</v>
      </c>
      <c r="J307" s="45">
        <v>5</v>
      </c>
      <c r="K307" s="45">
        <v>100</v>
      </c>
      <c r="L307" s="51">
        <v>409</v>
      </c>
      <c r="N307" s="29"/>
      <c r="O307" s="29"/>
      <c r="P307" s="29"/>
      <c r="Q307" s="29"/>
      <c r="R307" s="29"/>
      <c r="S307" s="29"/>
      <c r="T307" s="29"/>
    </row>
    <row r="308" spans="1:20" customFormat="1" x14ac:dyDescent="0.25">
      <c r="A308" s="43" t="s">
        <v>347</v>
      </c>
      <c r="B308" s="44" t="s">
        <v>39</v>
      </c>
      <c r="C308" s="44" t="s">
        <v>396</v>
      </c>
      <c r="D308" s="44" t="s">
        <v>4</v>
      </c>
      <c r="E308" s="45">
        <v>81</v>
      </c>
      <c r="F308" s="45">
        <v>17</v>
      </c>
      <c r="G308" s="45">
        <v>36</v>
      </c>
      <c r="H308" s="45">
        <v>69</v>
      </c>
      <c r="I308" s="45">
        <v>118</v>
      </c>
      <c r="J308" s="45">
        <v>48</v>
      </c>
      <c r="K308" s="45">
        <v>12621</v>
      </c>
      <c r="L308" s="51">
        <v>1705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46" t="s">
        <v>589</v>
      </c>
      <c r="B309" s="47" t="s">
        <v>395</v>
      </c>
      <c r="C309" s="47" t="s">
        <v>396</v>
      </c>
      <c r="D309" s="47" t="s">
        <v>4</v>
      </c>
      <c r="E309" s="48">
        <v>72</v>
      </c>
      <c r="F309" s="48">
        <v>10</v>
      </c>
      <c r="G309" s="48">
        <v>34</v>
      </c>
      <c r="H309" s="48">
        <v>89</v>
      </c>
      <c r="I309" s="48">
        <v>97</v>
      </c>
      <c r="J309" s="48">
        <v>22</v>
      </c>
      <c r="K309" s="48">
        <v>8470</v>
      </c>
      <c r="L309" s="52">
        <v>1381</v>
      </c>
      <c r="N309" s="29"/>
      <c r="O309" s="29"/>
      <c r="P309" s="29"/>
      <c r="Q309" s="29"/>
      <c r="R309" s="29"/>
      <c r="S309" s="29"/>
      <c r="T309" s="29"/>
    </row>
    <row r="310" spans="1:20" customFormat="1" x14ac:dyDescent="0.25">
      <c r="A310" s="43" t="s">
        <v>594</v>
      </c>
      <c r="B310" s="44" t="s">
        <v>395</v>
      </c>
      <c r="C310" s="44" t="s">
        <v>396</v>
      </c>
      <c r="D310" s="44" t="s">
        <v>4</v>
      </c>
      <c r="E310" s="45">
        <v>68</v>
      </c>
      <c r="F310" s="45">
        <v>27</v>
      </c>
      <c r="G310" s="45">
        <v>28</v>
      </c>
      <c r="H310" s="45">
        <v>38</v>
      </c>
      <c r="I310" s="45">
        <v>92</v>
      </c>
      <c r="J310" s="45">
        <v>16</v>
      </c>
      <c r="K310" s="45">
        <v>2271</v>
      </c>
      <c r="L310" s="51">
        <v>1275</v>
      </c>
      <c r="M310" s="5"/>
      <c r="N310" s="5"/>
      <c r="O310" s="5"/>
      <c r="P310" s="5"/>
      <c r="Q310" s="5"/>
      <c r="R310" s="5"/>
      <c r="S310" s="5"/>
      <c r="T310" s="5"/>
    </row>
    <row r="311" spans="1:20" hidden="1" x14ac:dyDescent="0.25">
      <c r="A311" s="43" t="s">
        <v>597</v>
      </c>
      <c r="B311" s="44" t="s">
        <v>395</v>
      </c>
      <c r="C311" s="44" t="s">
        <v>396</v>
      </c>
      <c r="D311" s="44" t="s">
        <v>4</v>
      </c>
      <c r="E311" s="45">
        <v>6</v>
      </c>
      <c r="F311" s="45">
        <v>0</v>
      </c>
      <c r="G311" s="45">
        <v>0</v>
      </c>
      <c r="H311" s="45">
        <v>5</v>
      </c>
      <c r="I311" s="45">
        <v>3</v>
      </c>
      <c r="J311" s="45">
        <v>2</v>
      </c>
      <c r="K311" s="45">
        <v>101</v>
      </c>
      <c r="L311" s="51">
        <v>107</v>
      </c>
    </row>
    <row r="312" spans="1:20" hidden="1" x14ac:dyDescent="0.25">
      <c r="A312" s="43" t="s">
        <v>601</v>
      </c>
      <c r="B312" s="44" t="s">
        <v>395</v>
      </c>
      <c r="C312" s="44" t="s">
        <v>396</v>
      </c>
      <c r="D312" s="44" t="s">
        <v>4</v>
      </c>
      <c r="E312" s="45">
        <v>1</v>
      </c>
      <c r="F312" s="45">
        <v>0</v>
      </c>
      <c r="G312" s="45">
        <v>0</v>
      </c>
      <c r="H312" s="45">
        <v>0</v>
      </c>
      <c r="I312" s="45">
        <v>2</v>
      </c>
      <c r="J312" s="45">
        <v>0</v>
      </c>
      <c r="K312" s="45">
        <v>95</v>
      </c>
      <c r="L312" s="51">
        <v>21</v>
      </c>
    </row>
    <row r="313" spans="1:20" x14ac:dyDescent="0.25">
      <c r="A313" s="46" t="s">
        <v>604</v>
      </c>
      <c r="B313" s="47" t="s">
        <v>395</v>
      </c>
      <c r="C313" s="47" t="s">
        <v>396</v>
      </c>
      <c r="D313" s="47" t="s">
        <v>4</v>
      </c>
      <c r="E313" s="48">
        <v>80</v>
      </c>
      <c r="F313" s="48">
        <v>12</v>
      </c>
      <c r="G313" s="48">
        <v>50</v>
      </c>
      <c r="H313" s="48">
        <v>109</v>
      </c>
      <c r="I313" s="48">
        <v>76</v>
      </c>
      <c r="J313" s="48">
        <v>6</v>
      </c>
      <c r="K313" s="48">
        <v>9765</v>
      </c>
      <c r="L313" s="52">
        <v>1339</v>
      </c>
    </row>
    <row r="314" spans="1:20" x14ac:dyDescent="0.25">
      <c r="A314" s="43" t="s">
        <v>607</v>
      </c>
      <c r="B314" s="44" t="s">
        <v>395</v>
      </c>
      <c r="C314" s="44" t="s">
        <v>396</v>
      </c>
      <c r="D314" s="44" t="s">
        <v>4</v>
      </c>
      <c r="E314" s="45">
        <v>27</v>
      </c>
      <c r="F314" s="45">
        <v>6</v>
      </c>
      <c r="G314" s="45">
        <v>14</v>
      </c>
      <c r="H314" s="45">
        <v>21</v>
      </c>
      <c r="I314" s="45">
        <v>24</v>
      </c>
      <c r="J314" s="45">
        <v>3</v>
      </c>
      <c r="K314" s="45">
        <v>450</v>
      </c>
      <c r="L314" s="51">
        <v>469</v>
      </c>
    </row>
    <row r="315" spans="1:20" x14ac:dyDescent="0.25">
      <c r="A315" s="46" t="s">
        <v>608</v>
      </c>
      <c r="B315" s="47" t="s">
        <v>395</v>
      </c>
      <c r="C315" s="47" t="s">
        <v>396</v>
      </c>
      <c r="D315" s="47" t="s">
        <v>4</v>
      </c>
      <c r="E315" s="48">
        <v>35</v>
      </c>
      <c r="F315" s="48">
        <v>11</v>
      </c>
      <c r="G315" s="48">
        <v>35</v>
      </c>
      <c r="H315" s="48">
        <v>85</v>
      </c>
      <c r="I315" s="48">
        <v>19</v>
      </c>
      <c r="J315" s="48">
        <v>4</v>
      </c>
      <c r="K315" s="48">
        <v>306</v>
      </c>
      <c r="L315" s="52">
        <v>645</v>
      </c>
    </row>
    <row r="316" spans="1:20" hidden="1" x14ac:dyDescent="0.25">
      <c r="A316" s="43" t="s">
        <v>613</v>
      </c>
      <c r="B316" s="44" t="s">
        <v>395</v>
      </c>
      <c r="C316" s="44" t="s">
        <v>396</v>
      </c>
      <c r="D316" s="44" t="s">
        <v>4</v>
      </c>
      <c r="E316" s="45">
        <v>4</v>
      </c>
      <c r="F316" s="45">
        <v>0</v>
      </c>
      <c r="G316" s="45">
        <v>6</v>
      </c>
      <c r="H316" s="45">
        <v>3</v>
      </c>
      <c r="I316" s="45">
        <v>3</v>
      </c>
      <c r="J316" s="45">
        <v>1</v>
      </c>
      <c r="K316" s="45">
        <v>20</v>
      </c>
      <c r="L316" s="51">
        <v>44</v>
      </c>
    </row>
    <row r="317" spans="1:20" hidden="1" x14ac:dyDescent="0.25">
      <c r="A317" s="46" t="s">
        <v>615</v>
      </c>
      <c r="B317" s="47" t="s">
        <v>395</v>
      </c>
      <c r="C317" s="47" t="s">
        <v>396</v>
      </c>
      <c r="D317" s="47" t="s">
        <v>4</v>
      </c>
      <c r="E317" s="48">
        <v>3</v>
      </c>
      <c r="F317" s="48">
        <v>0</v>
      </c>
      <c r="G317" s="48">
        <v>0</v>
      </c>
      <c r="H317" s="48">
        <v>2</v>
      </c>
      <c r="I317" s="48">
        <v>4</v>
      </c>
      <c r="J317" s="48">
        <v>1</v>
      </c>
      <c r="K317" s="48">
        <v>14</v>
      </c>
      <c r="L317" s="52">
        <v>44</v>
      </c>
    </row>
    <row r="318" spans="1:20" x14ac:dyDescent="0.25">
      <c r="A318" s="46" t="s">
        <v>617</v>
      </c>
      <c r="B318" s="47" t="s">
        <v>395</v>
      </c>
      <c r="C318" s="47" t="s">
        <v>396</v>
      </c>
      <c r="D318" s="47" t="s">
        <v>4</v>
      </c>
      <c r="E318" s="48">
        <v>68</v>
      </c>
      <c r="F318" s="48">
        <v>12</v>
      </c>
      <c r="G318" s="48">
        <v>24</v>
      </c>
      <c r="H318" s="48">
        <v>164</v>
      </c>
      <c r="I318" s="48">
        <v>77</v>
      </c>
      <c r="J318" s="48">
        <v>11</v>
      </c>
      <c r="K318" s="48">
        <v>8438</v>
      </c>
      <c r="L318" s="52">
        <v>1348</v>
      </c>
      <c r="M318"/>
      <c r="N318" s="29"/>
      <c r="O318" s="29"/>
      <c r="P318" s="29"/>
      <c r="Q318" s="29"/>
      <c r="R318" s="29"/>
      <c r="S318" s="29"/>
      <c r="T318" s="29"/>
    </row>
    <row r="319" spans="1:20" x14ac:dyDescent="0.25">
      <c r="A319" s="46" t="s">
        <v>619</v>
      </c>
      <c r="B319" s="47" t="s">
        <v>395</v>
      </c>
      <c r="C319" s="47" t="s">
        <v>396</v>
      </c>
      <c r="D319" s="47" t="s">
        <v>4</v>
      </c>
      <c r="E319" s="48">
        <v>51</v>
      </c>
      <c r="F319" s="48">
        <v>8</v>
      </c>
      <c r="G319" s="48">
        <v>26</v>
      </c>
      <c r="H319" s="48">
        <v>69</v>
      </c>
      <c r="I319" s="48">
        <v>59</v>
      </c>
      <c r="J319" s="48">
        <v>9</v>
      </c>
      <c r="K319" s="48">
        <v>2933</v>
      </c>
      <c r="L319" s="52">
        <v>762</v>
      </c>
      <c r="M319"/>
      <c r="N319" s="29"/>
      <c r="O319" s="29"/>
      <c r="P319" s="29"/>
      <c r="Q319" s="29"/>
      <c r="R319" s="29"/>
      <c r="S319" s="29"/>
      <c r="T319" s="29"/>
    </row>
    <row r="320" spans="1:20" x14ac:dyDescent="0.25">
      <c r="A320" s="46" t="s">
        <v>620</v>
      </c>
      <c r="B320" s="47" t="s">
        <v>395</v>
      </c>
      <c r="C320" s="47" t="s">
        <v>396</v>
      </c>
      <c r="D320" s="47" t="s">
        <v>4</v>
      </c>
      <c r="E320" s="48">
        <v>82</v>
      </c>
      <c r="F320" s="48">
        <v>7</v>
      </c>
      <c r="G320" s="48">
        <v>39</v>
      </c>
      <c r="H320" s="48">
        <v>82</v>
      </c>
      <c r="I320" s="48">
        <v>150</v>
      </c>
      <c r="J320" s="48">
        <v>18</v>
      </c>
      <c r="K320" s="48">
        <v>16017</v>
      </c>
      <c r="L320" s="52">
        <v>1703</v>
      </c>
      <c r="M320"/>
      <c r="N320" s="29"/>
      <c r="O320" s="29"/>
      <c r="P320" s="29"/>
      <c r="Q320" s="29"/>
      <c r="R320" s="29"/>
      <c r="S320" s="29"/>
      <c r="T320" s="29"/>
    </row>
    <row r="321" spans="1:20" hidden="1" x14ac:dyDescent="0.25">
      <c r="A321" s="43" t="s">
        <v>621</v>
      </c>
      <c r="B321" s="44" t="s">
        <v>395</v>
      </c>
      <c r="C321" s="44" t="s">
        <v>396</v>
      </c>
      <c r="D321" s="44" t="s">
        <v>4</v>
      </c>
      <c r="E321" s="45">
        <v>2</v>
      </c>
      <c r="F321" s="45">
        <v>0</v>
      </c>
      <c r="G321" s="45">
        <v>0</v>
      </c>
      <c r="H321" s="45">
        <v>5</v>
      </c>
      <c r="I321" s="45">
        <v>0</v>
      </c>
      <c r="J321" s="45">
        <v>0</v>
      </c>
      <c r="K321" s="45">
        <v>0</v>
      </c>
      <c r="L321" s="51">
        <v>22</v>
      </c>
    </row>
    <row r="322" spans="1:20" x14ac:dyDescent="0.25">
      <c r="A322" s="43" t="s">
        <v>623</v>
      </c>
      <c r="B322" s="44" t="s">
        <v>395</v>
      </c>
      <c r="C322" s="44" t="s">
        <v>396</v>
      </c>
      <c r="D322" s="44" t="s">
        <v>4</v>
      </c>
      <c r="E322" s="45">
        <v>76</v>
      </c>
      <c r="F322" s="45">
        <v>10</v>
      </c>
      <c r="G322" s="45">
        <v>71</v>
      </c>
      <c r="H322" s="45">
        <v>241</v>
      </c>
      <c r="I322" s="45">
        <v>127</v>
      </c>
      <c r="J322" s="45">
        <v>16</v>
      </c>
      <c r="K322" s="45">
        <v>11749</v>
      </c>
      <c r="L322" s="51">
        <v>1620</v>
      </c>
      <c r="M322"/>
      <c r="N322" s="29"/>
      <c r="O322" s="29"/>
      <c r="P322" s="29"/>
      <c r="Q322" s="29"/>
      <c r="R322" s="29"/>
      <c r="S322" s="29"/>
      <c r="T322" s="29"/>
    </row>
    <row r="323" spans="1:20" hidden="1" x14ac:dyDescent="0.25">
      <c r="A323" s="46" t="s">
        <v>624</v>
      </c>
      <c r="B323" s="47" t="s">
        <v>395</v>
      </c>
      <c r="C323" s="47" t="s">
        <v>396</v>
      </c>
      <c r="D323" s="47" t="s">
        <v>4</v>
      </c>
      <c r="E323" s="48">
        <v>3</v>
      </c>
      <c r="F323" s="48">
        <v>0</v>
      </c>
      <c r="G323" s="48">
        <v>0</v>
      </c>
      <c r="H323" s="48">
        <v>0</v>
      </c>
      <c r="I323" s="48">
        <v>4</v>
      </c>
      <c r="J323" s="48">
        <v>1</v>
      </c>
      <c r="K323" s="48">
        <v>0</v>
      </c>
      <c r="L323" s="52">
        <v>50</v>
      </c>
    </row>
    <row r="324" spans="1:20" hidden="1" x14ac:dyDescent="0.25">
      <c r="A324" s="43" t="s">
        <v>625</v>
      </c>
      <c r="B324" s="44" t="s">
        <v>395</v>
      </c>
      <c r="C324" s="44" t="s">
        <v>396</v>
      </c>
      <c r="D324" s="44" t="s">
        <v>4</v>
      </c>
      <c r="E324" s="45">
        <v>4</v>
      </c>
      <c r="F324" s="45">
        <v>0</v>
      </c>
      <c r="G324" s="45">
        <v>2</v>
      </c>
      <c r="H324" s="45">
        <v>1</v>
      </c>
      <c r="I324" s="45">
        <v>1</v>
      </c>
      <c r="J324" s="45">
        <v>0</v>
      </c>
      <c r="K324" s="45">
        <v>492</v>
      </c>
      <c r="L324" s="51">
        <v>66</v>
      </c>
      <c r="M324"/>
      <c r="N324" s="29"/>
      <c r="O324" s="29"/>
      <c r="P324" s="29"/>
      <c r="Q324" s="29"/>
      <c r="R324" s="29"/>
      <c r="S324" s="29"/>
      <c r="T324" s="29"/>
    </row>
    <row r="325" spans="1:20" x14ac:dyDescent="0.25">
      <c r="A325" s="43" t="s">
        <v>626</v>
      </c>
      <c r="B325" s="44" t="s">
        <v>395</v>
      </c>
      <c r="C325" s="44" t="s">
        <v>396</v>
      </c>
      <c r="D325" s="44" t="s">
        <v>4</v>
      </c>
      <c r="E325" s="45">
        <v>76</v>
      </c>
      <c r="F325" s="45">
        <v>20</v>
      </c>
      <c r="G325" s="45">
        <v>35</v>
      </c>
      <c r="H325" s="45">
        <v>89</v>
      </c>
      <c r="I325" s="45">
        <v>103</v>
      </c>
      <c r="J325" s="45">
        <v>16</v>
      </c>
      <c r="K325" s="45">
        <v>8494</v>
      </c>
      <c r="L325" s="51">
        <v>1331</v>
      </c>
      <c r="M325"/>
      <c r="N325" s="29"/>
      <c r="O325" s="29"/>
      <c r="P325" s="29"/>
      <c r="Q325" s="29"/>
      <c r="R325" s="29"/>
      <c r="S325" s="29"/>
      <c r="T325" s="29"/>
    </row>
    <row r="326" spans="1:20" x14ac:dyDescent="0.25">
      <c r="A326" s="46" t="s">
        <v>161</v>
      </c>
      <c r="B326" s="47" t="s">
        <v>31</v>
      </c>
      <c r="C326" s="47" t="s">
        <v>396</v>
      </c>
      <c r="D326" s="47" t="s">
        <v>4</v>
      </c>
      <c r="E326" s="48">
        <v>74</v>
      </c>
      <c r="F326" s="48">
        <v>38</v>
      </c>
      <c r="G326" s="48">
        <v>18</v>
      </c>
      <c r="H326" s="48">
        <v>32</v>
      </c>
      <c r="I326" s="48">
        <v>75</v>
      </c>
      <c r="J326" s="48">
        <v>22</v>
      </c>
      <c r="K326" s="48">
        <v>2414</v>
      </c>
      <c r="L326" s="52">
        <v>1725</v>
      </c>
    </row>
    <row r="327" spans="1:20" x14ac:dyDescent="0.25">
      <c r="A327" s="46" t="s">
        <v>627</v>
      </c>
      <c r="B327" s="47" t="s">
        <v>395</v>
      </c>
      <c r="C327" s="47" t="s">
        <v>396</v>
      </c>
      <c r="D327" s="47" t="s">
        <v>4</v>
      </c>
      <c r="E327" s="48">
        <v>76</v>
      </c>
      <c r="F327" s="48">
        <v>38</v>
      </c>
      <c r="G327" s="48">
        <v>20</v>
      </c>
      <c r="H327" s="48">
        <v>49</v>
      </c>
      <c r="I327" s="48">
        <v>140</v>
      </c>
      <c r="J327" s="48">
        <v>23</v>
      </c>
      <c r="K327" s="48">
        <v>9880</v>
      </c>
      <c r="L327" s="52">
        <v>1827</v>
      </c>
      <c r="M327"/>
      <c r="N327" s="29"/>
      <c r="O327" s="29"/>
      <c r="P327" s="29"/>
      <c r="Q327" s="29"/>
      <c r="R327" s="29"/>
      <c r="S327" s="29"/>
      <c r="T327" s="29"/>
    </row>
    <row r="328" spans="1:20" hidden="1" x14ac:dyDescent="0.25">
      <c r="A328" s="46" t="s">
        <v>629</v>
      </c>
      <c r="B328" s="47" t="s">
        <v>395</v>
      </c>
      <c r="C328" s="47" t="s">
        <v>396</v>
      </c>
      <c r="D328" s="47" t="s">
        <v>4</v>
      </c>
      <c r="E328" s="48">
        <v>12</v>
      </c>
      <c r="F328" s="48">
        <v>0</v>
      </c>
      <c r="G328" s="48">
        <v>2</v>
      </c>
      <c r="H328" s="48">
        <v>38</v>
      </c>
      <c r="I328" s="48">
        <v>12</v>
      </c>
      <c r="J328" s="48">
        <v>2</v>
      </c>
      <c r="K328" s="48">
        <v>846</v>
      </c>
      <c r="L328" s="52">
        <v>177</v>
      </c>
      <c r="M328"/>
      <c r="N328" s="29"/>
      <c r="O328" s="29"/>
      <c r="P328" s="29"/>
      <c r="Q328" s="29"/>
      <c r="R328" s="29"/>
      <c r="S328" s="29"/>
      <c r="T328" s="29"/>
    </row>
    <row r="329" spans="1:20" x14ac:dyDescent="0.25">
      <c r="A329" s="46" t="s">
        <v>631</v>
      </c>
      <c r="B329" s="47" t="s">
        <v>395</v>
      </c>
      <c r="C329" s="47" t="s">
        <v>396</v>
      </c>
      <c r="D329" s="47" t="s">
        <v>4</v>
      </c>
      <c r="E329" s="48">
        <v>82</v>
      </c>
      <c r="F329" s="48">
        <v>20</v>
      </c>
      <c r="G329" s="48">
        <v>20</v>
      </c>
      <c r="H329" s="48">
        <v>57</v>
      </c>
      <c r="I329" s="48">
        <v>148</v>
      </c>
      <c r="J329" s="48">
        <v>55</v>
      </c>
      <c r="K329" s="48">
        <v>10647</v>
      </c>
      <c r="L329" s="52">
        <v>1739</v>
      </c>
    </row>
    <row r="330" spans="1:20" x14ac:dyDescent="0.25">
      <c r="A330" s="46" t="s">
        <v>633</v>
      </c>
      <c r="B330" s="47" t="s">
        <v>395</v>
      </c>
      <c r="C330" s="47" t="s">
        <v>396</v>
      </c>
      <c r="D330" s="47" t="s">
        <v>4</v>
      </c>
      <c r="E330" s="48">
        <v>50</v>
      </c>
      <c r="F330" s="48">
        <v>8</v>
      </c>
      <c r="G330" s="48">
        <v>22</v>
      </c>
      <c r="H330" s="48">
        <v>76</v>
      </c>
      <c r="I330" s="48">
        <v>59</v>
      </c>
      <c r="J330" s="48">
        <v>6</v>
      </c>
      <c r="K330" s="48">
        <v>2029</v>
      </c>
      <c r="L330" s="52">
        <v>748</v>
      </c>
      <c r="M330"/>
      <c r="N330" s="29"/>
      <c r="O330" s="29"/>
      <c r="P330" s="29"/>
      <c r="Q330" s="29"/>
      <c r="R330" s="29"/>
      <c r="S330" s="29"/>
      <c r="T330" s="29"/>
    </row>
    <row r="331" spans="1:20" hidden="1" x14ac:dyDescent="0.25">
      <c r="A331" s="46" t="s">
        <v>635</v>
      </c>
      <c r="B331" s="47" t="s">
        <v>395</v>
      </c>
      <c r="C331" s="47" t="s">
        <v>396</v>
      </c>
      <c r="D331" s="47" t="s">
        <v>4</v>
      </c>
      <c r="E331" s="48">
        <v>9</v>
      </c>
      <c r="F331" s="48">
        <v>1</v>
      </c>
      <c r="G331" s="48">
        <v>15</v>
      </c>
      <c r="H331" s="48">
        <v>16</v>
      </c>
      <c r="I331" s="48">
        <v>11</v>
      </c>
      <c r="J331" s="48">
        <v>0</v>
      </c>
      <c r="K331" s="48">
        <v>550</v>
      </c>
      <c r="L331" s="52">
        <v>121</v>
      </c>
    </row>
    <row r="332" spans="1:20" x14ac:dyDescent="0.25">
      <c r="A332" s="43" t="s">
        <v>636</v>
      </c>
      <c r="B332" s="44" t="s">
        <v>395</v>
      </c>
      <c r="C332" s="44" t="s">
        <v>396</v>
      </c>
      <c r="D332" s="44" t="s">
        <v>4</v>
      </c>
      <c r="E332" s="45">
        <v>63</v>
      </c>
      <c r="F332" s="45">
        <v>22</v>
      </c>
      <c r="G332" s="45">
        <v>39</v>
      </c>
      <c r="H332" s="45">
        <v>68</v>
      </c>
      <c r="I332" s="45">
        <v>61</v>
      </c>
      <c r="J332" s="45">
        <v>7</v>
      </c>
      <c r="K332" s="45">
        <v>6897</v>
      </c>
      <c r="L332" s="51">
        <v>1196</v>
      </c>
    </row>
    <row r="333" spans="1:20" hidden="1" x14ac:dyDescent="0.25">
      <c r="A333" s="46" t="s">
        <v>637</v>
      </c>
      <c r="B333" s="47" t="s">
        <v>395</v>
      </c>
      <c r="C333" s="47" t="s">
        <v>396</v>
      </c>
      <c r="D333" s="47" t="s">
        <v>4</v>
      </c>
      <c r="E333" s="48">
        <v>3</v>
      </c>
      <c r="F333" s="48">
        <v>0</v>
      </c>
      <c r="G333" s="48">
        <v>0</v>
      </c>
      <c r="H333" s="48">
        <v>3</v>
      </c>
      <c r="I333" s="48">
        <v>8</v>
      </c>
      <c r="J333" s="48">
        <v>0</v>
      </c>
      <c r="K333" s="48">
        <v>0</v>
      </c>
      <c r="L333" s="52">
        <v>49</v>
      </c>
    </row>
    <row r="334" spans="1:20" hidden="1" x14ac:dyDescent="0.25">
      <c r="A334" s="46" t="s">
        <v>640</v>
      </c>
      <c r="B334" s="47" t="s">
        <v>395</v>
      </c>
      <c r="C334" s="47" t="s">
        <v>396</v>
      </c>
      <c r="D334" s="47" t="s">
        <v>4</v>
      </c>
      <c r="E334" s="48">
        <v>1</v>
      </c>
      <c r="F334" s="48">
        <v>0</v>
      </c>
      <c r="G334" s="48">
        <v>0</v>
      </c>
      <c r="H334" s="48">
        <v>0</v>
      </c>
      <c r="I334" s="48">
        <v>0</v>
      </c>
      <c r="J334" s="48">
        <v>0</v>
      </c>
      <c r="K334" s="48">
        <v>59</v>
      </c>
      <c r="L334" s="52">
        <v>15</v>
      </c>
    </row>
    <row r="335" spans="1:20" hidden="1" x14ac:dyDescent="0.25">
      <c r="A335" s="43" t="s">
        <v>642</v>
      </c>
      <c r="B335" s="44" t="s">
        <v>395</v>
      </c>
      <c r="C335" s="44" t="s">
        <v>396</v>
      </c>
      <c r="D335" s="44" t="s">
        <v>4</v>
      </c>
      <c r="E335" s="45">
        <v>6</v>
      </c>
      <c r="F335" s="45">
        <v>1</v>
      </c>
      <c r="G335" s="45">
        <v>0</v>
      </c>
      <c r="H335" s="45">
        <v>3</v>
      </c>
      <c r="I335" s="45">
        <v>5</v>
      </c>
      <c r="J335" s="45">
        <v>0</v>
      </c>
      <c r="K335" s="45">
        <v>231</v>
      </c>
      <c r="L335" s="51">
        <v>79</v>
      </c>
    </row>
    <row r="336" spans="1:20" x14ac:dyDescent="0.25">
      <c r="A336" s="46" t="s">
        <v>643</v>
      </c>
      <c r="B336" s="47" t="s">
        <v>395</v>
      </c>
      <c r="C336" s="47" t="s">
        <v>396</v>
      </c>
      <c r="D336" s="47" t="s">
        <v>4</v>
      </c>
      <c r="E336" s="48">
        <v>38</v>
      </c>
      <c r="F336" s="48">
        <v>4</v>
      </c>
      <c r="G336" s="48">
        <v>15</v>
      </c>
      <c r="H336" s="48">
        <v>77</v>
      </c>
      <c r="I336" s="48">
        <v>50</v>
      </c>
      <c r="J336" s="48">
        <v>4</v>
      </c>
      <c r="K336" s="48">
        <v>1995</v>
      </c>
      <c r="L336" s="52">
        <v>535</v>
      </c>
    </row>
    <row r="337" spans="1:20" x14ac:dyDescent="0.25">
      <c r="A337" s="46" t="s">
        <v>644</v>
      </c>
      <c r="B337" s="47" t="s">
        <v>395</v>
      </c>
      <c r="C337" s="47" t="s">
        <v>396</v>
      </c>
      <c r="D337" s="47" t="s">
        <v>4</v>
      </c>
      <c r="E337" s="48">
        <v>49</v>
      </c>
      <c r="F337" s="48">
        <v>13</v>
      </c>
      <c r="G337" s="48">
        <v>12</v>
      </c>
      <c r="H337" s="48">
        <v>55</v>
      </c>
      <c r="I337" s="48">
        <v>56</v>
      </c>
      <c r="J337" s="48">
        <v>10</v>
      </c>
      <c r="K337" s="48">
        <v>4500</v>
      </c>
      <c r="L337" s="52">
        <v>870</v>
      </c>
      <c r="M337"/>
      <c r="N337" s="29"/>
      <c r="O337" s="29"/>
      <c r="P337" s="29"/>
      <c r="Q337" s="29"/>
      <c r="R337" s="29"/>
      <c r="S337" s="29"/>
      <c r="T337" s="29"/>
    </row>
    <row r="338" spans="1:20" x14ac:dyDescent="0.25">
      <c r="A338" s="46" t="s">
        <v>650</v>
      </c>
      <c r="B338" s="47" t="s">
        <v>395</v>
      </c>
      <c r="C338" s="47" t="s">
        <v>396</v>
      </c>
      <c r="D338" s="47" t="s">
        <v>4</v>
      </c>
      <c r="E338" s="48">
        <v>81</v>
      </c>
      <c r="F338" s="48">
        <v>26</v>
      </c>
      <c r="G338" s="48">
        <v>20</v>
      </c>
      <c r="H338" s="48">
        <v>41</v>
      </c>
      <c r="I338" s="48">
        <v>124</v>
      </c>
      <c r="J338" s="48">
        <v>36</v>
      </c>
      <c r="K338" s="48">
        <v>9057</v>
      </c>
      <c r="L338" s="52">
        <v>1557</v>
      </c>
    </row>
    <row r="339" spans="1:20" x14ac:dyDescent="0.25">
      <c r="A339" s="43" t="s">
        <v>407</v>
      </c>
      <c r="B339" s="44" t="s">
        <v>39</v>
      </c>
      <c r="C339" s="44" t="s">
        <v>396</v>
      </c>
      <c r="D339" s="44" t="s">
        <v>4</v>
      </c>
      <c r="E339" s="45">
        <v>66</v>
      </c>
      <c r="F339" s="45">
        <v>12</v>
      </c>
      <c r="G339" s="45">
        <v>51</v>
      </c>
      <c r="H339" s="45">
        <v>73</v>
      </c>
      <c r="I339" s="45">
        <v>87</v>
      </c>
      <c r="J339" s="45">
        <v>9</v>
      </c>
      <c r="K339" s="45">
        <v>7597</v>
      </c>
      <c r="L339" s="51">
        <v>1186</v>
      </c>
    </row>
    <row r="340" spans="1:20" x14ac:dyDescent="0.25">
      <c r="A340" s="43" t="s">
        <v>652</v>
      </c>
      <c r="B340" s="44" t="s">
        <v>395</v>
      </c>
      <c r="C340" s="44" t="s">
        <v>396</v>
      </c>
      <c r="D340" s="44" t="s">
        <v>4</v>
      </c>
      <c r="E340" s="45">
        <v>81</v>
      </c>
      <c r="F340" s="45">
        <v>15</v>
      </c>
      <c r="G340" s="45">
        <v>28</v>
      </c>
      <c r="H340" s="45">
        <v>67</v>
      </c>
      <c r="I340" s="45">
        <v>111</v>
      </c>
      <c r="J340" s="45">
        <v>11</v>
      </c>
      <c r="K340" s="45">
        <v>14503</v>
      </c>
      <c r="L340" s="51">
        <v>1815</v>
      </c>
    </row>
    <row r="341" spans="1:20" x14ac:dyDescent="0.25">
      <c r="A341" s="43" t="s">
        <v>653</v>
      </c>
      <c r="B341" s="44" t="s">
        <v>395</v>
      </c>
      <c r="C341" s="44" t="s">
        <v>396</v>
      </c>
      <c r="D341" s="44" t="s">
        <v>4</v>
      </c>
      <c r="E341" s="45">
        <v>51</v>
      </c>
      <c r="F341" s="45">
        <v>18</v>
      </c>
      <c r="G341" s="45">
        <v>28</v>
      </c>
      <c r="H341" s="45">
        <v>173</v>
      </c>
      <c r="I341" s="45">
        <v>85</v>
      </c>
      <c r="J341" s="45">
        <v>9</v>
      </c>
      <c r="K341" s="45">
        <v>3916</v>
      </c>
      <c r="L341" s="51">
        <v>995</v>
      </c>
      <c r="M341"/>
      <c r="N341" s="29"/>
      <c r="O341" s="29"/>
      <c r="P341" s="29"/>
      <c r="Q341" s="29"/>
      <c r="R341" s="29"/>
      <c r="S341" s="29"/>
      <c r="T341" s="29"/>
    </row>
    <row r="342" spans="1:20" hidden="1" x14ac:dyDescent="0.25">
      <c r="A342" s="46" t="s">
        <v>654</v>
      </c>
      <c r="B342" s="47" t="s">
        <v>395</v>
      </c>
      <c r="C342" s="47" t="s">
        <v>396</v>
      </c>
      <c r="D342" s="47" t="s">
        <v>4</v>
      </c>
      <c r="E342" s="48">
        <v>3</v>
      </c>
      <c r="F342" s="48">
        <v>0</v>
      </c>
      <c r="G342" s="48">
        <v>2</v>
      </c>
      <c r="H342" s="48">
        <v>7</v>
      </c>
      <c r="I342" s="48">
        <v>1</v>
      </c>
      <c r="J342" s="48">
        <v>0</v>
      </c>
      <c r="K342" s="48">
        <v>195</v>
      </c>
      <c r="L342" s="52">
        <v>39</v>
      </c>
      <c r="M342"/>
      <c r="N342" s="29"/>
      <c r="O342" s="29"/>
      <c r="P342" s="29"/>
      <c r="Q342" s="29"/>
      <c r="R342" s="29"/>
      <c r="S342" s="29"/>
      <c r="T342" s="29"/>
    </row>
    <row r="343" spans="1:20" x14ac:dyDescent="0.25">
      <c r="A343" s="46" t="s">
        <v>132</v>
      </c>
      <c r="B343" s="47" t="s">
        <v>43</v>
      </c>
      <c r="C343" s="47" t="s">
        <v>396</v>
      </c>
      <c r="D343" s="47" t="s">
        <v>4</v>
      </c>
      <c r="E343" s="48">
        <v>81</v>
      </c>
      <c r="F343" s="48">
        <v>39</v>
      </c>
      <c r="G343" s="48">
        <v>59</v>
      </c>
      <c r="H343" s="48">
        <v>78</v>
      </c>
      <c r="I343" s="48">
        <v>184</v>
      </c>
      <c r="J343" s="48">
        <v>45</v>
      </c>
      <c r="K343" s="48">
        <v>15743</v>
      </c>
      <c r="L343" s="52">
        <v>1910</v>
      </c>
      <c r="M343"/>
      <c r="N343" s="29"/>
      <c r="O343" s="29"/>
      <c r="P343" s="29"/>
      <c r="Q343" s="29"/>
      <c r="R343" s="29"/>
      <c r="S343" s="29"/>
      <c r="T343" s="29"/>
    </row>
    <row r="344" spans="1:20" hidden="1" x14ac:dyDescent="0.25">
      <c r="A344" s="43" t="s">
        <v>655</v>
      </c>
      <c r="B344" s="44" t="s">
        <v>395</v>
      </c>
      <c r="C344" s="44" t="s">
        <v>396</v>
      </c>
      <c r="D344" s="44" t="s">
        <v>4</v>
      </c>
      <c r="E344" s="45">
        <v>1</v>
      </c>
      <c r="F344" s="45">
        <v>0</v>
      </c>
      <c r="G344" s="45">
        <v>0</v>
      </c>
      <c r="H344" s="45">
        <v>4</v>
      </c>
      <c r="I344" s="45">
        <v>2</v>
      </c>
      <c r="J344" s="45">
        <v>0</v>
      </c>
      <c r="K344" s="45">
        <v>1</v>
      </c>
      <c r="L344" s="51">
        <v>19</v>
      </c>
      <c r="M344"/>
      <c r="N344" s="29"/>
      <c r="O344" s="29"/>
      <c r="P344" s="29"/>
      <c r="Q344" s="29"/>
      <c r="R344" s="29"/>
      <c r="S344" s="29"/>
      <c r="T344" s="29"/>
    </row>
    <row r="345" spans="1:20" x14ac:dyDescent="0.25">
      <c r="A345" s="46" t="s">
        <v>130</v>
      </c>
      <c r="B345" s="47" t="s">
        <v>37</v>
      </c>
      <c r="C345" s="47" t="s">
        <v>396</v>
      </c>
      <c r="D345" s="47" t="s">
        <v>4</v>
      </c>
      <c r="E345" s="48">
        <v>79</v>
      </c>
      <c r="F345" s="48">
        <v>39</v>
      </c>
      <c r="G345" s="48">
        <v>26</v>
      </c>
      <c r="H345" s="48">
        <v>111</v>
      </c>
      <c r="I345" s="48">
        <v>147</v>
      </c>
      <c r="J345" s="48">
        <v>24</v>
      </c>
      <c r="K345" s="48">
        <v>8944</v>
      </c>
      <c r="L345" s="52">
        <v>1729</v>
      </c>
      <c r="M345"/>
      <c r="N345" s="29"/>
      <c r="O345" s="29"/>
      <c r="P345" s="29"/>
      <c r="Q345" s="29"/>
      <c r="R345" s="29"/>
      <c r="S345" s="29"/>
      <c r="T345" s="29"/>
    </row>
    <row r="346" spans="1:20" x14ac:dyDescent="0.25">
      <c r="A346" s="43" t="s">
        <v>658</v>
      </c>
      <c r="B346" s="44" t="s">
        <v>395</v>
      </c>
      <c r="C346" s="44" t="s">
        <v>396</v>
      </c>
      <c r="D346" s="44" t="s">
        <v>4</v>
      </c>
      <c r="E346" s="45">
        <v>66</v>
      </c>
      <c r="F346" s="45">
        <v>9</v>
      </c>
      <c r="G346" s="45">
        <v>64</v>
      </c>
      <c r="H346" s="45">
        <v>145</v>
      </c>
      <c r="I346" s="45">
        <v>87</v>
      </c>
      <c r="J346" s="45">
        <v>12</v>
      </c>
      <c r="K346" s="45">
        <v>5786</v>
      </c>
      <c r="L346" s="51">
        <v>1105</v>
      </c>
    </row>
    <row r="347" spans="1:20" x14ac:dyDescent="0.25">
      <c r="A347" s="46" t="s">
        <v>251</v>
      </c>
      <c r="B347" s="47" t="s">
        <v>31</v>
      </c>
      <c r="C347" s="47" t="s">
        <v>396</v>
      </c>
      <c r="D347" s="47" t="s">
        <v>4</v>
      </c>
      <c r="E347" s="48">
        <v>60</v>
      </c>
      <c r="F347" s="48">
        <v>33</v>
      </c>
      <c r="G347" s="48">
        <v>54</v>
      </c>
      <c r="H347" s="48">
        <v>107</v>
      </c>
      <c r="I347" s="48">
        <v>118</v>
      </c>
      <c r="J347" s="48">
        <v>36</v>
      </c>
      <c r="K347" s="48">
        <v>10784</v>
      </c>
      <c r="L347" s="52">
        <v>1498</v>
      </c>
      <c r="M347"/>
      <c r="N347" s="29"/>
      <c r="O347" s="29"/>
      <c r="P347" s="29"/>
      <c r="Q347" s="29"/>
      <c r="R347" s="29"/>
      <c r="S347" s="29"/>
      <c r="T347" s="29"/>
    </row>
    <row r="348" spans="1:20" x14ac:dyDescent="0.25">
      <c r="A348" s="46" t="s">
        <v>659</v>
      </c>
      <c r="B348" s="47" t="s">
        <v>395</v>
      </c>
      <c r="C348" s="47" t="s">
        <v>396</v>
      </c>
      <c r="D348" s="47" t="s">
        <v>4</v>
      </c>
      <c r="E348" s="48">
        <v>56</v>
      </c>
      <c r="F348" s="48">
        <v>6</v>
      </c>
      <c r="G348" s="48">
        <v>4</v>
      </c>
      <c r="H348" s="48">
        <v>42</v>
      </c>
      <c r="I348" s="48">
        <v>68</v>
      </c>
      <c r="J348" s="48">
        <v>2</v>
      </c>
      <c r="K348" s="48">
        <v>2723</v>
      </c>
      <c r="L348" s="52">
        <v>761</v>
      </c>
      <c r="M348"/>
      <c r="N348" s="29"/>
      <c r="O348" s="29"/>
      <c r="P348" s="29"/>
      <c r="Q348" s="29"/>
      <c r="R348" s="29"/>
      <c r="S348" s="29"/>
      <c r="T348" s="29"/>
    </row>
    <row r="349" spans="1:20" x14ac:dyDescent="0.25">
      <c r="A349" s="43" t="s">
        <v>661</v>
      </c>
      <c r="B349" s="44" t="s">
        <v>395</v>
      </c>
      <c r="C349" s="44" t="s">
        <v>396</v>
      </c>
      <c r="D349" s="44" t="s">
        <v>4</v>
      </c>
      <c r="E349" s="45">
        <v>52</v>
      </c>
      <c r="F349" s="45">
        <v>8</v>
      </c>
      <c r="G349" s="45">
        <v>29</v>
      </c>
      <c r="H349" s="45">
        <v>101</v>
      </c>
      <c r="I349" s="45">
        <v>40</v>
      </c>
      <c r="J349" s="45">
        <v>7</v>
      </c>
      <c r="K349" s="45">
        <v>2337</v>
      </c>
      <c r="L349" s="51">
        <v>712</v>
      </c>
      <c r="M349"/>
      <c r="N349" s="29"/>
      <c r="O349" s="29"/>
      <c r="P349" s="29"/>
      <c r="Q349" s="29"/>
      <c r="R349" s="29"/>
      <c r="S349" s="29"/>
      <c r="T349" s="29"/>
    </row>
    <row r="350" spans="1:20" x14ac:dyDescent="0.25">
      <c r="A350" s="46" t="s">
        <v>662</v>
      </c>
      <c r="B350" s="47" t="s">
        <v>395</v>
      </c>
      <c r="C350" s="47" t="s">
        <v>396</v>
      </c>
      <c r="D350" s="47" t="s">
        <v>4</v>
      </c>
      <c r="E350" s="48">
        <v>45</v>
      </c>
      <c r="F350" s="48">
        <v>6</v>
      </c>
      <c r="G350" s="48">
        <v>6</v>
      </c>
      <c r="H350" s="48">
        <v>65</v>
      </c>
      <c r="I350" s="48">
        <v>48</v>
      </c>
      <c r="J350" s="48">
        <v>11</v>
      </c>
      <c r="K350" s="48">
        <v>829</v>
      </c>
      <c r="L350" s="52">
        <v>598</v>
      </c>
      <c r="M350"/>
      <c r="N350" s="29"/>
      <c r="O350" s="29"/>
      <c r="P350" s="29"/>
      <c r="Q350" s="29"/>
      <c r="R350" s="29"/>
      <c r="S350" s="29"/>
      <c r="T350" s="29"/>
    </row>
    <row r="351" spans="1:20" hidden="1" x14ac:dyDescent="0.25">
      <c r="A351" s="46" t="s">
        <v>663</v>
      </c>
      <c r="B351" s="47" t="s">
        <v>395</v>
      </c>
      <c r="C351" s="47" t="s">
        <v>396</v>
      </c>
      <c r="D351" s="47" t="s">
        <v>4</v>
      </c>
      <c r="E351" s="48">
        <v>1</v>
      </c>
      <c r="F351" s="48">
        <v>0</v>
      </c>
      <c r="G351" s="48">
        <v>0</v>
      </c>
      <c r="H351" s="48">
        <v>1</v>
      </c>
      <c r="I351" s="48">
        <v>1</v>
      </c>
      <c r="J351" s="48">
        <v>0</v>
      </c>
      <c r="K351" s="48">
        <v>169</v>
      </c>
      <c r="L351" s="52">
        <v>16</v>
      </c>
    </row>
    <row r="352" spans="1:20" x14ac:dyDescent="0.25">
      <c r="A352" s="46" t="s">
        <v>665</v>
      </c>
      <c r="B352" s="47" t="s">
        <v>395</v>
      </c>
      <c r="C352" s="47" t="s">
        <v>396</v>
      </c>
      <c r="D352" s="47" t="s">
        <v>4</v>
      </c>
      <c r="E352" s="48">
        <v>41</v>
      </c>
      <c r="F352" s="48">
        <v>6</v>
      </c>
      <c r="G352" s="48">
        <v>12</v>
      </c>
      <c r="H352" s="48">
        <v>31</v>
      </c>
      <c r="I352" s="48">
        <v>32</v>
      </c>
      <c r="J352" s="48">
        <v>6</v>
      </c>
      <c r="K352" s="48">
        <v>440</v>
      </c>
      <c r="L352" s="52">
        <v>592</v>
      </c>
    </row>
    <row r="353" spans="1:20" x14ac:dyDescent="0.25">
      <c r="A353" s="43" t="s">
        <v>666</v>
      </c>
      <c r="B353" s="44" t="s">
        <v>395</v>
      </c>
      <c r="C353" s="44" t="s">
        <v>396</v>
      </c>
      <c r="D353" s="44" t="s">
        <v>4</v>
      </c>
      <c r="E353" s="45">
        <v>51</v>
      </c>
      <c r="F353" s="45">
        <v>6</v>
      </c>
      <c r="G353" s="45">
        <v>24</v>
      </c>
      <c r="H353" s="45">
        <v>39</v>
      </c>
      <c r="I353" s="45">
        <v>68</v>
      </c>
      <c r="J353" s="45">
        <v>16</v>
      </c>
      <c r="K353" s="45">
        <v>4581</v>
      </c>
      <c r="L353" s="51">
        <v>947</v>
      </c>
    </row>
    <row r="354" spans="1:20" x14ac:dyDescent="0.25">
      <c r="A354" s="46" t="s">
        <v>369</v>
      </c>
      <c r="B354" s="47" t="s">
        <v>37</v>
      </c>
      <c r="C354" s="47" t="s">
        <v>396</v>
      </c>
      <c r="D354" s="47" t="s">
        <v>4</v>
      </c>
      <c r="E354" s="48">
        <v>34</v>
      </c>
      <c r="F354" s="48">
        <v>9</v>
      </c>
      <c r="G354" s="48">
        <v>28</v>
      </c>
      <c r="H354" s="48">
        <v>14</v>
      </c>
      <c r="I354" s="48">
        <v>30</v>
      </c>
      <c r="J354" s="48">
        <v>4</v>
      </c>
      <c r="K354" s="48">
        <v>1591</v>
      </c>
      <c r="L354" s="52">
        <v>589</v>
      </c>
    </row>
    <row r="355" spans="1:20" x14ac:dyDescent="0.25">
      <c r="A355" s="43" t="s">
        <v>668</v>
      </c>
      <c r="B355" s="44" t="s">
        <v>395</v>
      </c>
      <c r="C355" s="44" t="s">
        <v>396</v>
      </c>
      <c r="D355" s="44" t="s">
        <v>4</v>
      </c>
      <c r="E355" s="45">
        <v>69</v>
      </c>
      <c r="F355" s="45">
        <v>13</v>
      </c>
      <c r="G355" s="45">
        <v>38</v>
      </c>
      <c r="H355" s="45">
        <v>116</v>
      </c>
      <c r="I355" s="45">
        <v>90</v>
      </c>
      <c r="J355" s="45">
        <v>15</v>
      </c>
      <c r="K355" s="45">
        <v>10362</v>
      </c>
      <c r="L355" s="51">
        <v>1307</v>
      </c>
    </row>
    <row r="356" spans="1:20" hidden="1" x14ac:dyDescent="0.25">
      <c r="A356" s="43" t="s">
        <v>670</v>
      </c>
      <c r="B356" s="44" t="s">
        <v>395</v>
      </c>
      <c r="C356" s="44" t="s">
        <v>396</v>
      </c>
      <c r="D356" s="44" t="s">
        <v>4</v>
      </c>
      <c r="E356" s="45">
        <v>17</v>
      </c>
      <c r="F356" s="45">
        <v>1</v>
      </c>
      <c r="G356" s="45">
        <v>8</v>
      </c>
      <c r="H356" s="45">
        <v>29</v>
      </c>
      <c r="I356" s="45">
        <v>19</v>
      </c>
      <c r="J356" s="45">
        <v>1</v>
      </c>
      <c r="K356" s="45">
        <v>827</v>
      </c>
      <c r="L356" s="51">
        <v>264</v>
      </c>
    </row>
    <row r="357" spans="1:20" x14ac:dyDescent="0.25">
      <c r="A357" s="43" t="s">
        <v>112</v>
      </c>
      <c r="B357" s="44" t="s">
        <v>34</v>
      </c>
      <c r="C357" s="44" t="s">
        <v>396</v>
      </c>
      <c r="D357" s="44" t="s">
        <v>4</v>
      </c>
      <c r="E357" s="45">
        <v>41</v>
      </c>
      <c r="F357" s="45">
        <v>34</v>
      </c>
      <c r="G357" s="45">
        <v>32</v>
      </c>
      <c r="H357" s="45">
        <v>70</v>
      </c>
      <c r="I357" s="45">
        <v>70</v>
      </c>
      <c r="J357" s="45">
        <v>30</v>
      </c>
      <c r="K357" s="45">
        <v>5270</v>
      </c>
      <c r="L357" s="51">
        <v>1046</v>
      </c>
    </row>
    <row r="358" spans="1:20" x14ac:dyDescent="0.25">
      <c r="A358" s="46" t="s">
        <v>674</v>
      </c>
      <c r="B358" s="47" t="s">
        <v>395</v>
      </c>
      <c r="C358" s="47" t="s">
        <v>396</v>
      </c>
      <c r="D358" s="47" t="s">
        <v>4</v>
      </c>
      <c r="E358" s="48">
        <v>62</v>
      </c>
      <c r="F358" s="48">
        <v>15</v>
      </c>
      <c r="G358" s="48">
        <v>29</v>
      </c>
      <c r="H358" s="48">
        <v>111</v>
      </c>
      <c r="I358" s="48">
        <v>64</v>
      </c>
      <c r="J358" s="48">
        <v>7</v>
      </c>
      <c r="K358" s="48">
        <v>2586</v>
      </c>
      <c r="L358" s="52">
        <v>1030</v>
      </c>
      <c r="M358"/>
      <c r="N358" s="29"/>
      <c r="O358" s="29"/>
      <c r="P358" s="29"/>
      <c r="Q358" s="29"/>
      <c r="R358" s="29"/>
      <c r="S358" s="29"/>
      <c r="T358" s="29"/>
    </row>
    <row r="359" spans="1:20" hidden="1" x14ac:dyDescent="0.25">
      <c r="A359" s="43" t="s">
        <v>675</v>
      </c>
      <c r="B359" s="44" t="s">
        <v>395</v>
      </c>
      <c r="C359" s="44" t="s">
        <v>396</v>
      </c>
      <c r="D359" s="44" t="s">
        <v>4</v>
      </c>
      <c r="E359" s="45">
        <v>2</v>
      </c>
      <c r="F359" s="45">
        <v>0</v>
      </c>
      <c r="G359" s="45">
        <v>0</v>
      </c>
      <c r="H359" s="45">
        <v>2</v>
      </c>
      <c r="I359" s="45">
        <v>3</v>
      </c>
      <c r="J359" s="45">
        <v>2</v>
      </c>
      <c r="K359" s="45">
        <v>0</v>
      </c>
      <c r="L359" s="51">
        <v>35</v>
      </c>
    </row>
    <row r="360" spans="1:20" x14ac:dyDescent="0.25">
      <c r="A360" s="46" t="s">
        <v>145</v>
      </c>
      <c r="B360" s="47" t="s">
        <v>43</v>
      </c>
      <c r="C360" s="47" t="s">
        <v>396</v>
      </c>
      <c r="D360" s="47" t="s">
        <v>4</v>
      </c>
      <c r="E360" s="48">
        <v>79</v>
      </c>
      <c r="F360" s="48">
        <v>19</v>
      </c>
      <c r="G360" s="48">
        <v>55</v>
      </c>
      <c r="H360" s="48">
        <v>253</v>
      </c>
      <c r="I360" s="48">
        <v>160</v>
      </c>
      <c r="J360" s="48">
        <v>28</v>
      </c>
      <c r="K360" s="48">
        <v>7563</v>
      </c>
      <c r="L360" s="52">
        <v>1592</v>
      </c>
      <c r="M360"/>
      <c r="N360" s="29"/>
      <c r="O360" s="29"/>
      <c r="P360" s="29"/>
      <c r="Q360" s="29"/>
      <c r="R360" s="29"/>
      <c r="S360" s="29"/>
      <c r="T360" s="29"/>
    </row>
    <row r="361" spans="1:20" hidden="1" x14ac:dyDescent="0.25">
      <c r="A361" s="43" t="s">
        <v>676</v>
      </c>
      <c r="B361" s="44" t="s">
        <v>395</v>
      </c>
      <c r="C361" s="44" t="s">
        <v>396</v>
      </c>
      <c r="D361" s="44" t="s">
        <v>4</v>
      </c>
      <c r="E361" s="45">
        <v>7</v>
      </c>
      <c r="F361" s="45">
        <v>1</v>
      </c>
      <c r="G361" s="45">
        <v>6</v>
      </c>
      <c r="H361" s="45">
        <v>3</v>
      </c>
      <c r="I361" s="45">
        <v>12</v>
      </c>
      <c r="J361" s="45">
        <v>2</v>
      </c>
      <c r="K361" s="45">
        <v>343</v>
      </c>
      <c r="L361" s="51">
        <v>110</v>
      </c>
    </row>
    <row r="362" spans="1:20" hidden="1" x14ac:dyDescent="0.25">
      <c r="A362" s="46" t="s">
        <v>677</v>
      </c>
      <c r="B362" s="47" t="s">
        <v>395</v>
      </c>
      <c r="C362" s="47" t="s">
        <v>396</v>
      </c>
      <c r="D362" s="47" t="s">
        <v>4</v>
      </c>
      <c r="E362" s="48">
        <v>18</v>
      </c>
      <c r="F362" s="48">
        <v>2</v>
      </c>
      <c r="G362" s="48">
        <v>8</v>
      </c>
      <c r="H362" s="48">
        <v>30</v>
      </c>
      <c r="I362" s="48">
        <v>31</v>
      </c>
      <c r="J362" s="48">
        <v>4</v>
      </c>
      <c r="K362" s="48">
        <v>857</v>
      </c>
      <c r="L362" s="52">
        <v>331</v>
      </c>
      <c r="M362"/>
      <c r="N362" s="29"/>
      <c r="O362" s="29"/>
      <c r="P362" s="29"/>
      <c r="Q362" s="29"/>
      <c r="R362" s="29"/>
      <c r="S362" s="29"/>
      <c r="T362" s="29"/>
    </row>
    <row r="363" spans="1:20" x14ac:dyDescent="0.25">
      <c r="A363" s="43" t="s">
        <v>244</v>
      </c>
      <c r="B363" s="44" t="s">
        <v>34</v>
      </c>
      <c r="C363" s="44" t="s">
        <v>396</v>
      </c>
      <c r="D363" s="44" t="s">
        <v>4</v>
      </c>
      <c r="E363" s="45">
        <v>82</v>
      </c>
      <c r="F363" s="45">
        <v>12</v>
      </c>
      <c r="G363" s="45">
        <v>33</v>
      </c>
      <c r="H363" s="45">
        <v>100</v>
      </c>
      <c r="I363" s="45">
        <v>170</v>
      </c>
      <c r="J363" s="45">
        <v>16</v>
      </c>
      <c r="K363" s="45">
        <v>13122</v>
      </c>
      <c r="L363" s="51">
        <v>1800</v>
      </c>
    </row>
    <row r="364" spans="1:20" x14ac:dyDescent="0.25">
      <c r="A364" s="46" t="s">
        <v>679</v>
      </c>
      <c r="B364" s="47" t="s">
        <v>395</v>
      </c>
      <c r="C364" s="47" t="s">
        <v>396</v>
      </c>
      <c r="D364" s="47" t="s">
        <v>4</v>
      </c>
      <c r="E364" s="48">
        <v>80</v>
      </c>
      <c r="F364" s="48">
        <v>34</v>
      </c>
      <c r="G364" s="48">
        <v>35</v>
      </c>
      <c r="H364" s="48">
        <v>164</v>
      </c>
      <c r="I364" s="48">
        <v>88</v>
      </c>
      <c r="J364" s="48">
        <v>23</v>
      </c>
      <c r="K364" s="48">
        <v>8172</v>
      </c>
      <c r="L364" s="52">
        <v>1649</v>
      </c>
      <c r="M364"/>
      <c r="N364" s="29"/>
      <c r="O364" s="29"/>
      <c r="P364" s="29"/>
      <c r="Q364" s="29"/>
      <c r="R364" s="29"/>
      <c r="S364" s="29"/>
      <c r="T364" s="29"/>
    </row>
    <row r="365" spans="1:20" x14ac:dyDescent="0.25">
      <c r="A365" s="46" t="s">
        <v>263</v>
      </c>
      <c r="B365" s="47" t="s">
        <v>34</v>
      </c>
      <c r="C365" s="47" t="s">
        <v>396</v>
      </c>
      <c r="D365" s="47" t="s">
        <v>4</v>
      </c>
      <c r="E365" s="48">
        <v>82</v>
      </c>
      <c r="F365" s="48">
        <v>25</v>
      </c>
      <c r="G365" s="48">
        <v>36</v>
      </c>
      <c r="H365" s="48">
        <v>139</v>
      </c>
      <c r="I365" s="48">
        <v>190</v>
      </c>
      <c r="J365" s="48">
        <v>24</v>
      </c>
      <c r="K365" s="48">
        <v>9351</v>
      </c>
      <c r="L365" s="52">
        <v>1628</v>
      </c>
      <c r="M365"/>
      <c r="N365" s="29"/>
      <c r="O365" s="29"/>
      <c r="P365" s="29"/>
      <c r="Q365" s="29"/>
      <c r="R365" s="29"/>
      <c r="S365" s="29"/>
      <c r="T365" s="29"/>
    </row>
    <row r="366" spans="1:20" x14ac:dyDescent="0.25">
      <c r="A366" s="43" t="s">
        <v>206</v>
      </c>
      <c r="B366" s="44" t="s">
        <v>34</v>
      </c>
      <c r="C366" s="44" t="s">
        <v>396</v>
      </c>
      <c r="D366" s="44" t="s">
        <v>4</v>
      </c>
      <c r="E366" s="45">
        <v>71</v>
      </c>
      <c r="F366" s="45">
        <v>24</v>
      </c>
      <c r="G366" s="45">
        <v>30</v>
      </c>
      <c r="H366" s="45">
        <v>75</v>
      </c>
      <c r="I366" s="45">
        <v>128</v>
      </c>
      <c r="J366" s="45">
        <v>15</v>
      </c>
      <c r="K366" s="45">
        <v>9202</v>
      </c>
      <c r="L366" s="51">
        <v>1538</v>
      </c>
      <c r="M366"/>
      <c r="N366" s="29"/>
      <c r="O366" s="29"/>
      <c r="P366" s="29"/>
      <c r="Q366" s="29"/>
      <c r="R366" s="29"/>
      <c r="S366" s="29"/>
      <c r="T366" s="29"/>
    </row>
    <row r="367" spans="1:20" hidden="1" x14ac:dyDescent="0.25">
      <c r="A367" s="46" t="s">
        <v>684</v>
      </c>
      <c r="B367" s="47" t="s">
        <v>395</v>
      </c>
      <c r="C367" s="47" t="s">
        <v>396</v>
      </c>
      <c r="D367" s="47" t="s">
        <v>4</v>
      </c>
      <c r="E367" s="48">
        <v>1</v>
      </c>
      <c r="F367" s="48">
        <v>0</v>
      </c>
      <c r="G367" s="48">
        <v>0</v>
      </c>
      <c r="H367" s="48">
        <v>3</v>
      </c>
      <c r="I367" s="48">
        <v>0</v>
      </c>
      <c r="J367" s="48">
        <v>0</v>
      </c>
      <c r="K367" s="48">
        <v>0</v>
      </c>
      <c r="L367" s="52">
        <v>14</v>
      </c>
    </row>
    <row r="368" spans="1:20" x14ac:dyDescent="0.25">
      <c r="A368" s="43" t="s">
        <v>410</v>
      </c>
      <c r="B368" s="44" t="s">
        <v>43</v>
      </c>
      <c r="C368" s="44" t="s">
        <v>396</v>
      </c>
      <c r="D368" s="44" t="s">
        <v>4</v>
      </c>
      <c r="E368" s="45">
        <v>56</v>
      </c>
      <c r="F368" s="45">
        <v>10</v>
      </c>
      <c r="G368" s="45">
        <v>73</v>
      </c>
      <c r="H368" s="45">
        <v>153</v>
      </c>
      <c r="I368" s="45">
        <v>69</v>
      </c>
      <c r="J368" s="45">
        <v>12</v>
      </c>
      <c r="K368" s="45">
        <v>7186</v>
      </c>
      <c r="L368" s="51">
        <v>1066</v>
      </c>
      <c r="M368"/>
      <c r="N368" s="29"/>
      <c r="O368" s="29"/>
      <c r="P368" s="29"/>
      <c r="Q368" s="29"/>
      <c r="R368" s="29"/>
      <c r="S368" s="29"/>
      <c r="T368" s="29"/>
    </row>
    <row r="369" spans="1:20" x14ac:dyDescent="0.25">
      <c r="A369" s="46" t="s">
        <v>118</v>
      </c>
      <c r="B369" s="47" t="s">
        <v>43</v>
      </c>
      <c r="C369" s="47" t="s">
        <v>396</v>
      </c>
      <c r="D369" s="47" t="s">
        <v>4</v>
      </c>
      <c r="E369" s="48">
        <v>80</v>
      </c>
      <c r="F369" s="48">
        <v>56</v>
      </c>
      <c r="G369" s="48">
        <v>47</v>
      </c>
      <c r="H369" s="48">
        <v>88</v>
      </c>
      <c r="I369" s="48">
        <v>95</v>
      </c>
      <c r="J369" s="48">
        <v>36</v>
      </c>
      <c r="K369" s="48">
        <v>1476</v>
      </c>
      <c r="L369" s="52">
        <v>1595</v>
      </c>
    </row>
    <row r="370" spans="1:20" x14ac:dyDescent="0.25">
      <c r="A370" s="46" t="s">
        <v>687</v>
      </c>
      <c r="B370" s="47" t="s">
        <v>395</v>
      </c>
      <c r="C370" s="47" t="s">
        <v>396</v>
      </c>
      <c r="D370" s="47" t="s">
        <v>4</v>
      </c>
      <c r="E370" s="48">
        <v>66</v>
      </c>
      <c r="F370" s="48">
        <v>6</v>
      </c>
      <c r="G370" s="48">
        <v>50</v>
      </c>
      <c r="H370" s="48">
        <v>143</v>
      </c>
      <c r="I370" s="48">
        <v>108</v>
      </c>
      <c r="J370" s="48">
        <v>7</v>
      </c>
      <c r="K370" s="48">
        <v>10599</v>
      </c>
      <c r="L370" s="52">
        <v>1218</v>
      </c>
    </row>
    <row r="371" spans="1:20" x14ac:dyDescent="0.25">
      <c r="A371" s="46" t="s">
        <v>173</v>
      </c>
      <c r="B371" s="47" t="s">
        <v>43</v>
      </c>
      <c r="C371" s="47" t="s">
        <v>396</v>
      </c>
      <c r="D371" s="47" t="s">
        <v>4</v>
      </c>
      <c r="E371" s="48">
        <v>81</v>
      </c>
      <c r="F371" s="48">
        <v>50</v>
      </c>
      <c r="G371" s="48">
        <v>64</v>
      </c>
      <c r="H371" s="48">
        <v>68</v>
      </c>
      <c r="I371" s="48">
        <v>94</v>
      </c>
      <c r="J371" s="48">
        <v>17</v>
      </c>
      <c r="K371" s="48">
        <v>4298</v>
      </c>
      <c r="L371" s="52">
        <v>1594</v>
      </c>
      <c r="M371"/>
      <c r="N371" s="29"/>
      <c r="O371" s="29"/>
      <c r="P371" s="29"/>
      <c r="Q371" s="29"/>
      <c r="R371" s="29"/>
      <c r="S371" s="29"/>
      <c r="T371" s="29"/>
    </row>
    <row r="372" spans="1:20" x14ac:dyDescent="0.25">
      <c r="A372" s="43" t="s">
        <v>689</v>
      </c>
      <c r="B372" s="44" t="s">
        <v>395</v>
      </c>
      <c r="C372" s="44" t="s">
        <v>396</v>
      </c>
      <c r="D372" s="44" t="s">
        <v>4</v>
      </c>
      <c r="E372" s="45">
        <v>42</v>
      </c>
      <c r="F372" s="45">
        <v>4</v>
      </c>
      <c r="G372" s="45">
        <v>27</v>
      </c>
      <c r="H372" s="45">
        <v>68</v>
      </c>
      <c r="I372" s="45">
        <v>79</v>
      </c>
      <c r="J372" s="45">
        <v>3</v>
      </c>
      <c r="K372" s="45">
        <v>5716</v>
      </c>
      <c r="L372" s="51">
        <v>523</v>
      </c>
      <c r="M372"/>
      <c r="N372" s="29"/>
      <c r="O372" s="29"/>
      <c r="P372" s="29"/>
      <c r="Q372" s="29"/>
      <c r="R372" s="29"/>
      <c r="S372" s="29"/>
      <c r="T372" s="29"/>
    </row>
    <row r="373" spans="1:20" x14ac:dyDescent="0.25">
      <c r="A373" s="43" t="s">
        <v>692</v>
      </c>
      <c r="B373" s="44" t="s">
        <v>395</v>
      </c>
      <c r="C373" s="44" t="s">
        <v>396</v>
      </c>
      <c r="D373" s="44" t="s">
        <v>4</v>
      </c>
      <c r="E373" s="45">
        <v>68</v>
      </c>
      <c r="F373" s="45">
        <v>25</v>
      </c>
      <c r="G373" s="45">
        <v>20</v>
      </c>
      <c r="H373" s="45">
        <v>20</v>
      </c>
      <c r="I373" s="45">
        <v>89</v>
      </c>
      <c r="J373" s="45">
        <v>16</v>
      </c>
      <c r="K373" s="45">
        <v>7530</v>
      </c>
      <c r="L373" s="51">
        <v>1331</v>
      </c>
      <c r="M373"/>
      <c r="N373" s="29"/>
      <c r="O373" s="29"/>
      <c r="P373" s="29"/>
      <c r="Q373" s="29"/>
      <c r="R373" s="29"/>
      <c r="S373" s="29"/>
      <c r="T373" s="29"/>
    </row>
    <row r="374" spans="1:20" x14ac:dyDescent="0.25">
      <c r="A374" s="46" t="s">
        <v>139</v>
      </c>
      <c r="B374" s="47" t="s">
        <v>43</v>
      </c>
      <c r="C374" s="47" t="s">
        <v>396</v>
      </c>
      <c r="D374" s="47" t="s">
        <v>4</v>
      </c>
      <c r="E374" s="48">
        <v>49</v>
      </c>
      <c r="F374" s="48">
        <v>14</v>
      </c>
      <c r="G374" s="48">
        <v>60</v>
      </c>
      <c r="H374" s="48">
        <v>58</v>
      </c>
      <c r="I374" s="48">
        <v>108</v>
      </c>
      <c r="J374" s="48">
        <v>14</v>
      </c>
      <c r="K374" s="48">
        <v>6791</v>
      </c>
      <c r="L374" s="52">
        <v>1002</v>
      </c>
      <c r="M374"/>
      <c r="N374" s="29"/>
      <c r="O374" s="29"/>
      <c r="P374" s="29"/>
      <c r="Q374" s="29"/>
      <c r="R374" s="29"/>
      <c r="S374" s="29"/>
      <c r="T374" s="29"/>
    </row>
    <row r="375" spans="1:20" hidden="1" x14ac:dyDescent="0.25">
      <c r="A375" s="46" t="s">
        <v>693</v>
      </c>
      <c r="B375" s="47" t="s">
        <v>395</v>
      </c>
      <c r="C375" s="47" t="s">
        <v>396</v>
      </c>
      <c r="D375" s="47" t="s">
        <v>4</v>
      </c>
      <c r="E375" s="48">
        <v>10</v>
      </c>
      <c r="F375" s="48">
        <v>0</v>
      </c>
      <c r="G375" s="48">
        <v>5</v>
      </c>
      <c r="H375" s="48">
        <v>12</v>
      </c>
      <c r="I375" s="48">
        <v>5</v>
      </c>
      <c r="J375" s="48">
        <v>0</v>
      </c>
      <c r="K375" s="48">
        <v>0</v>
      </c>
      <c r="L375" s="52">
        <v>117</v>
      </c>
    </row>
    <row r="376" spans="1:20" x14ac:dyDescent="0.25">
      <c r="A376" s="46" t="s">
        <v>695</v>
      </c>
      <c r="B376" s="47" t="s">
        <v>395</v>
      </c>
      <c r="C376" s="47" t="s">
        <v>396</v>
      </c>
      <c r="D376" s="47" t="s">
        <v>4</v>
      </c>
      <c r="E376" s="48">
        <v>57</v>
      </c>
      <c r="F376" s="48">
        <v>18</v>
      </c>
      <c r="G376" s="48">
        <v>32</v>
      </c>
      <c r="H376" s="48">
        <v>61</v>
      </c>
      <c r="I376" s="48">
        <v>74</v>
      </c>
      <c r="J376" s="48">
        <v>21</v>
      </c>
      <c r="K376" s="48">
        <v>7398</v>
      </c>
      <c r="L376" s="52">
        <v>1153</v>
      </c>
    </row>
    <row r="377" spans="1:20" x14ac:dyDescent="0.25">
      <c r="A377" s="43" t="s">
        <v>696</v>
      </c>
      <c r="B377" s="44" t="s">
        <v>395</v>
      </c>
      <c r="C377" s="44" t="s">
        <v>396</v>
      </c>
      <c r="D377" s="44" t="s">
        <v>4</v>
      </c>
      <c r="E377" s="45">
        <v>80</v>
      </c>
      <c r="F377" s="45">
        <v>28</v>
      </c>
      <c r="G377" s="45">
        <v>22</v>
      </c>
      <c r="H377" s="45">
        <v>171</v>
      </c>
      <c r="I377" s="45">
        <v>145</v>
      </c>
      <c r="J377" s="45">
        <v>19</v>
      </c>
      <c r="K377" s="45">
        <v>8664</v>
      </c>
      <c r="L377" s="51">
        <v>1769</v>
      </c>
      <c r="M377"/>
      <c r="N377" s="29"/>
      <c r="O377" s="29"/>
      <c r="P377" s="29"/>
      <c r="Q377" s="29"/>
      <c r="R377" s="29"/>
      <c r="S377" s="29"/>
      <c r="T377" s="29"/>
    </row>
    <row r="378" spans="1:20" x14ac:dyDescent="0.25">
      <c r="A378" s="46" t="s">
        <v>129</v>
      </c>
      <c r="B378" s="47" t="s">
        <v>34</v>
      </c>
      <c r="C378" s="47" t="s">
        <v>396</v>
      </c>
      <c r="D378" s="47" t="s">
        <v>4</v>
      </c>
      <c r="E378" s="48">
        <v>57</v>
      </c>
      <c r="F378" s="48">
        <v>13</v>
      </c>
      <c r="G378" s="48">
        <v>32</v>
      </c>
      <c r="H378" s="48">
        <v>77</v>
      </c>
      <c r="I378" s="48">
        <v>81</v>
      </c>
      <c r="J378" s="48">
        <v>6</v>
      </c>
      <c r="K378" s="48">
        <v>3472</v>
      </c>
      <c r="L378" s="52">
        <v>1109</v>
      </c>
      <c r="M378"/>
      <c r="N378" s="29"/>
      <c r="O378" s="29"/>
      <c r="P378" s="29"/>
      <c r="Q378" s="29"/>
      <c r="R378" s="29"/>
      <c r="S378" s="29"/>
      <c r="T378" s="29"/>
    </row>
    <row r="379" spans="1:20" x14ac:dyDescent="0.25">
      <c r="A379" s="43" t="s">
        <v>355</v>
      </c>
      <c r="B379" s="44" t="s">
        <v>31</v>
      </c>
      <c r="C379" s="44" t="s">
        <v>396</v>
      </c>
      <c r="D379" s="44" t="s">
        <v>4</v>
      </c>
      <c r="E379" s="45">
        <v>44</v>
      </c>
      <c r="F379" s="45">
        <v>11</v>
      </c>
      <c r="G379" s="45">
        <v>33</v>
      </c>
      <c r="H379" s="45">
        <v>107</v>
      </c>
      <c r="I379" s="45">
        <v>53</v>
      </c>
      <c r="J379" s="45">
        <v>11</v>
      </c>
      <c r="K379" s="45">
        <v>3134</v>
      </c>
      <c r="L379" s="51">
        <v>749</v>
      </c>
      <c r="M379"/>
      <c r="N379" s="29"/>
      <c r="O379" s="29"/>
      <c r="P379" s="29"/>
      <c r="Q379" s="29"/>
      <c r="R379" s="29"/>
      <c r="S379" s="29"/>
      <c r="T379" s="29"/>
    </row>
    <row r="380" spans="1:20" hidden="1" x14ac:dyDescent="0.25">
      <c r="A380" s="43" t="s">
        <v>701</v>
      </c>
      <c r="B380" s="44" t="s">
        <v>395</v>
      </c>
      <c r="C380" s="44" t="s">
        <v>396</v>
      </c>
      <c r="D380" s="44" t="s">
        <v>4</v>
      </c>
      <c r="E380" s="45">
        <v>12</v>
      </c>
      <c r="F380" s="45">
        <v>4</v>
      </c>
      <c r="G380" s="45">
        <v>13</v>
      </c>
      <c r="H380" s="45">
        <v>23</v>
      </c>
      <c r="I380" s="45">
        <v>10</v>
      </c>
      <c r="J380" s="45">
        <v>2</v>
      </c>
      <c r="K380" s="45">
        <v>743</v>
      </c>
      <c r="L380" s="51">
        <v>150</v>
      </c>
    </row>
    <row r="381" spans="1:20" x14ac:dyDescent="0.25">
      <c r="A381" s="46" t="s">
        <v>702</v>
      </c>
      <c r="B381" s="47" t="s">
        <v>395</v>
      </c>
      <c r="C381" s="47" t="s">
        <v>396</v>
      </c>
      <c r="D381" s="47" t="s">
        <v>4</v>
      </c>
      <c r="E381" s="48">
        <v>80</v>
      </c>
      <c r="F381" s="48">
        <v>35</v>
      </c>
      <c r="G381" s="48">
        <v>18</v>
      </c>
      <c r="H381" s="48">
        <v>55</v>
      </c>
      <c r="I381" s="48">
        <v>166</v>
      </c>
      <c r="J381" s="48">
        <v>38</v>
      </c>
      <c r="K381" s="48">
        <v>9681</v>
      </c>
      <c r="L381" s="52">
        <v>1719</v>
      </c>
    </row>
    <row r="382" spans="1:20" hidden="1" x14ac:dyDescent="0.25">
      <c r="A382" s="46" t="s">
        <v>704</v>
      </c>
      <c r="B382" s="47" t="s">
        <v>395</v>
      </c>
      <c r="C382" s="47" t="s">
        <v>396</v>
      </c>
      <c r="D382" s="47" t="s">
        <v>4</v>
      </c>
      <c r="E382" s="48">
        <v>2</v>
      </c>
      <c r="F382" s="48">
        <v>0</v>
      </c>
      <c r="G382" s="48">
        <v>0</v>
      </c>
      <c r="H382" s="48">
        <v>0</v>
      </c>
      <c r="I382" s="48">
        <v>1</v>
      </c>
      <c r="J382" s="48">
        <v>0</v>
      </c>
      <c r="K382" s="48">
        <v>1</v>
      </c>
      <c r="L382" s="52">
        <v>21</v>
      </c>
      <c r="M382"/>
      <c r="N382" s="29"/>
      <c r="O382" s="29"/>
      <c r="P382" s="29"/>
      <c r="Q382" s="29"/>
      <c r="R382" s="29"/>
      <c r="S382" s="29"/>
      <c r="T382" s="29"/>
    </row>
    <row r="383" spans="1:20" hidden="1" x14ac:dyDescent="0.25">
      <c r="A383" s="43" t="s">
        <v>324</v>
      </c>
      <c r="B383" s="44" t="s">
        <v>31</v>
      </c>
      <c r="C383" s="44" t="s">
        <v>396</v>
      </c>
      <c r="D383" s="44" t="s">
        <v>4</v>
      </c>
      <c r="E383" s="45">
        <v>1</v>
      </c>
      <c r="F383" s="45">
        <v>0</v>
      </c>
      <c r="G383" s="45">
        <v>0</v>
      </c>
      <c r="H383" s="45">
        <v>1</v>
      </c>
      <c r="I383" s="45">
        <v>0</v>
      </c>
      <c r="J383" s="45">
        <v>0</v>
      </c>
      <c r="K383" s="45">
        <v>0</v>
      </c>
      <c r="L383" s="51">
        <v>7</v>
      </c>
      <c r="M383"/>
      <c r="N383" s="29"/>
      <c r="O383" s="29"/>
      <c r="P383" s="29"/>
      <c r="Q383" s="29"/>
      <c r="R383" s="29"/>
      <c r="S383" s="29"/>
      <c r="T383" s="29"/>
    </row>
    <row r="384" spans="1:20" x14ac:dyDescent="0.25">
      <c r="A384" s="46" t="s">
        <v>709</v>
      </c>
      <c r="B384" s="47" t="s">
        <v>395</v>
      </c>
      <c r="C384" s="47" t="s">
        <v>396</v>
      </c>
      <c r="D384" s="47" t="s">
        <v>4</v>
      </c>
      <c r="E384" s="48">
        <v>59</v>
      </c>
      <c r="F384" s="48">
        <v>12</v>
      </c>
      <c r="G384" s="48">
        <v>33</v>
      </c>
      <c r="H384" s="48">
        <v>78</v>
      </c>
      <c r="I384" s="48">
        <v>94</v>
      </c>
      <c r="J384" s="48">
        <v>13</v>
      </c>
      <c r="K384" s="48">
        <v>6985</v>
      </c>
      <c r="L384" s="52">
        <v>904</v>
      </c>
    </row>
    <row r="385" spans="1:20" hidden="1" x14ac:dyDescent="0.25">
      <c r="A385" s="46" t="s">
        <v>710</v>
      </c>
      <c r="B385" s="47" t="s">
        <v>395</v>
      </c>
      <c r="C385" s="47" t="s">
        <v>396</v>
      </c>
      <c r="D385" s="47" t="s">
        <v>4</v>
      </c>
      <c r="E385" s="48">
        <v>17</v>
      </c>
      <c r="F385" s="48">
        <v>1</v>
      </c>
      <c r="G385" s="48">
        <v>2</v>
      </c>
      <c r="H385" s="48">
        <v>2</v>
      </c>
      <c r="I385" s="48">
        <v>8</v>
      </c>
      <c r="J385" s="48">
        <v>0</v>
      </c>
      <c r="K385" s="48">
        <v>23</v>
      </c>
      <c r="L385" s="52">
        <v>210</v>
      </c>
    </row>
    <row r="386" spans="1:20" x14ac:dyDescent="0.25">
      <c r="A386" s="43" t="s">
        <v>711</v>
      </c>
      <c r="B386" s="44" t="s">
        <v>395</v>
      </c>
      <c r="C386" s="44" t="s">
        <v>396</v>
      </c>
      <c r="D386" s="44" t="s">
        <v>4</v>
      </c>
      <c r="E386" s="45">
        <v>30</v>
      </c>
      <c r="F386" s="45">
        <v>6</v>
      </c>
      <c r="G386" s="45">
        <v>18</v>
      </c>
      <c r="H386" s="45">
        <v>66</v>
      </c>
      <c r="I386" s="45">
        <v>44</v>
      </c>
      <c r="J386" s="45">
        <v>4</v>
      </c>
      <c r="K386" s="45">
        <v>4787</v>
      </c>
      <c r="L386" s="51">
        <v>610</v>
      </c>
    </row>
    <row r="387" spans="1:20" x14ac:dyDescent="0.25">
      <c r="A387" s="46" t="s">
        <v>311</v>
      </c>
      <c r="B387" s="47" t="s">
        <v>37</v>
      </c>
      <c r="C387" s="47" t="s">
        <v>396</v>
      </c>
      <c r="D387" s="47" t="s">
        <v>4</v>
      </c>
      <c r="E387" s="48">
        <v>71</v>
      </c>
      <c r="F387" s="48">
        <v>19</v>
      </c>
      <c r="G387" s="48">
        <v>31</v>
      </c>
      <c r="H387" s="48">
        <v>46</v>
      </c>
      <c r="I387" s="48">
        <v>106</v>
      </c>
      <c r="J387" s="48">
        <v>31</v>
      </c>
      <c r="K387" s="48">
        <v>2297</v>
      </c>
      <c r="L387" s="52">
        <v>1455</v>
      </c>
    </row>
    <row r="388" spans="1:20" x14ac:dyDescent="0.25">
      <c r="A388" s="43" t="s">
        <v>409</v>
      </c>
      <c r="B388" s="44" t="s">
        <v>37</v>
      </c>
      <c r="C388" s="44" t="s">
        <v>396</v>
      </c>
      <c r="D388" s="44" t="s">
        <v>4</v>
      </c>
      <c r="E388" s="45">
        <v>39</v>
      </c>
      <c r="F388" s="45">
        <v>14</v>
      </c>
      <c r="G388" s="45">
        <v>37</v>
      </c>
      <c r="H388" s="45">
        <v>31</v>
      </c>
      <c r="I388" s="45">
        <v>48</v>
      </c>
      <c r="J388" s="45">
        <v>4</v>
      </c>
      <c r="K388" s="45">
        <v>128</v>
      </c>
      <c r="L388" s="51">
        <v>667</v>
      </c>
      <c r="M388"/>
      <c r="N388" s="29"/>
      <c r="O388" s="29"/>
      <c r="P388" s="29"/>
      <c r="Q388" s="29"/>
      <c r="R388" s="29"/>
      <c r="S388" s="29"/>
      <c r="T388" s="29"/>
    </row>
    <row r="389" spans="1:20" x14ac:dyDescent="0.25">
      <c r="A389" s="43" t="s">
        <v>272</v>
      </c>
      <c r="B389" s="44" t="s">
        <v>31</v>
      </c>
      <c r="C389" s="44" t="s">
        <v>396</v>
      </c>
      <c r="D389" s="44" t="s">
        <v>4</v>
      </c>
      <c r="E389" s="45">
        <v>82</v>
      </c>
      <c r="F389" s="45">
        <v>38</v>
      </c>
      <c r="G389" s="45">
        <v>6</v>
      </c>
      <c r="H389" s="45">
        <v>43</v>
      </c>
      <c r="I389" s="45">
        <v>146</v>
      </c>
      <c r="J389" s="45">
        <v>29</v>
      </c>
      <c r="K389" s="45">
        <v>8250</v>
      </c>
      <c r="L389" s="51">
        <v>1834</v>
      </c>
    </row>
    <row r="390" spans="1:20" x14ac:dyDescent="0.25">
      <c r="A390" s="46" t="s">
        <v>326</v>
      </c>
      <c r="B390" s="47" t="s">
        <v>37</v>
      </c>
      <c r="C390" s="47" t="s">
        <v>396</v>
      </c>
      <c r="D390" s="47" t="s">
        <v>4</v>
      </c>
      <c r="E390" s="48">
        <v>82</v>
      </c>
      <c r="F390" s="48">
        <v>30</v>
      </c>
      <c r="G390" s="48">
        <v>34</v>
      </c>
      <c r="H390" s="48">
        <v>111</v>
      </c>
      <c r="I390" s="48">
        <v>166</v>
      </c>
      <c r="J390" s="48">
        <v>23</v>
      </c>
      <c r="K390" s="48">
        <v>13939</v>
      </c>
      <c r="L390" s="52">
        <v>1802</v>
      </c>
    </row>
    <row r="391" spans="1:20" x14ac:dyDescent="0.25">
      <c r="A391" s="43" t="s">
        <v>116</v>
      </c>
      <c r="B391" s="44" t="s">
        <v>43</v>
      </c>
      <c r="C391" s="44" t="s">
        <v>396</v>
      </c>
      <c r="D391" s="44" t="s">
        <v>4</v>
      </c>
      <c r="E391" s="45">
        <v>75</v>
      </c>
      <c r="F391" s="45">
        <v>29</v>
      </c>
      <c r="G391" s="45">
        <v>59</v>
      </c>
      <c r="H391" s="45">
        <v>130</v>
      </c>
      <c r="I391" s="45">
        <v>140</v>
      </c>
      <c r="J391" s="45">
        <v>35</v>
      </c>
      <c r="K391" s="45">
        <v>16973</v>
      </c>
      <c r="L391" s="51">
        <v>1750</v>
      </c>
    </row>
    <row r="392" spans="1:20" x14ac:dyDescent="0.25">
      <c r="A392" s="46" t="s">
        <v>717</v>
      </c>
      <c r="B392" s="47" t="s">
        <v>395</v>
      </c>
      <c r="C392" s="47" t="s">
        <v>396</v>
      </c>
      <c r="D392" s="47" t="s">
        <v>4</v>
      </c>
      <c r="E392" s="48">
        <v>26</v>
      </c>
      <c r="F392" s="48">
        <v>6</v>
      </c>
      <c r="G392" s="48">
        <v>4</v>
      </c>
      <c r="H392" s="48">
        <v>12</v>
      </c>
      <c r="I392" s="48">
        <v>22</v>
      </c>
      <c r="J392" s="48">
        <v>4</v>
      </c>
      <c r="K392" s="48">
        <v>49</v>
      </c>
      <c r="L392" s="52">
        <v>428</v>
      </c>
    </row>
    <row r="393" spans="1:20" x14ac:dyDescent="0.25">
      <c r="A393" s="43" t="s">
        <v>157</v>
      </c>
      <c r="B393" s="44" t="s">
        <v>43</v>
      </c>
      <c r="C393" s="44" t="s">
        <v>396</v>
      </c>
      <c r="D393" s="44" t="s">
        <v>4</v>
      </c>
      <c r="E393" s="45">
        <v>74</v>
      </c>
      <c r="F393" s="45">
        <v>23</v>
      </c>
      <c r="G393" s="45">
        <v>44</v>
      </c>
      <c r="H393" s="45">
        <v>127</v>
      </c>
      <c r="I393" s="45">
        <v>126</v>
      </c>
      <c r="J393" s="45">
        <v>22</v>
      </c>
      <c r="K393" s="45">
        <v>10900</v>
      </c>
      <c r="L393" s="51">
        <v>1616</v>
      </c>
      <c r="M393"/>
      <c r="N393" s="29"/>
      <c r="O393" s="29"/>
      <c r="P393" s="29"/>
      <c r="Q393" s="29"/>
      <c r="R393" s="29"/>
      <c r="S393" s="29"/>
      <c r="T393" s="29"/>
    </row>
    <row r="394" spans="1:20" x14ac:dyDescent="0.25">
      <c r="A394" s="43" t="s">
        <v>127</v>
      </c>
      <c r="B394" s="44" t="s">
        <v>39</v>
      </c>
      <c r="C394" s="44" t="s">
        <v>396</v>
      </c>
      <c r="D394" s="44" t="s">
        <v>4</v>
      </c>
      <c r="E394" s="45">
        <v>82</v>
      </c>
      <c r="F394" s="45">
        <v>44</v>
      </c>
      <c r="G394" s="45">
        <v>46</v>
      </c>
      <c r="H394" s="45">
        <v>129</v>
      </c>
      <c r="I394" s="45">
        <v>109</v>
      </c>
      <c r="J394" s="45">
        <v>24</v>
      </c>
      <c r="K394" s="45">
        <v>12643</v>
      </c>
      <c r="L394" s="51">
        <v>2226</v>
      </c>
      <c r="M394"/>
      <c r="N394" s="29"/>
      <c r="O394" s="29"/>
      <c r="P394" s="29"/>
      <c r="Q394" s="29"/>
      <c r="R394" s="29"/>
      <c r="S394" s="29"/>
      <c r="T394" s="29"/>
    </row>
    <row r="395" spans="1:20" x14ac:dyDescent="0.25">
      <c r="A395" s="46" t="s">
        <v>408</v>
      </c>
      <c r="B395" s="47" t="s">
        <v>37</v>
      </c>
      <c r="C395" s="47" t="s">
        <v>396</v>
      </c>
      <c r="D395" s="47" t="s">
        <v>4</v>
      </c>
      <c r="E395" s="48">
        <v>82</v>
      </c>
      <c r="F395" s="48">
        <v>20</v>
      </c>
      <c r="G395" s="48">
        <v>38</v>
      </c>
      <c r="H395" s="48">
        <v>145</v>
      </c>
      <c r="I395" s="48">
        <v>139</v>
      </c>
      <c r="J395" s="48">
        <v>15</v>
      </c>
      <c r="K395" s="48">
        <v>4292</v>
      </c>
      <c r="L395" s="52">
        <v>1598</v>
      </c>
      <c r="M395"/>
      <c r="N395" s="29"/>
      <c r="O395" s="29"/>
      <c r="P395" s="29"/>
      <c r="Q395" s="29"/>
      <c r="R395" s="29"/>
      <c r="S395" s="29"/>
      <c r="T395" s="29"/>
    </row>
    <row r="396" spans="1:20" x14ac:dyDescent="0.25">
      <c r="A396" s="43" t="s">
        <v>722</v>
      </c>
      <c r="B396" s="44" t="s">
        <v>395</v>
      </c>
      <c r="C396" s="44" t="s">
        <v>396</v>
      </c>
      <c r="D396" s="44" t="s">
        <v>4</v>
      </c>
      <c r="E396" s="45">
        <v>72</v>
      </c>
      <c r="F396" s="45">
        <v>17</v>
      </c>
      <c r="G396" s="45">
        <v>21</v>
      </c>
      <c r="H396" s="45">
        <v>93</v>
      </c>
      <c r="I396" s="45">
        <v>120</v>
      </c>
      <c r="J396" s="45">
        <v>25</v>
      </c>
      <c r="K396" s="45">
        <v>13032</v>
      </c>
      <c r="L396" s="51">
        <v>1586</v>
      </c>
    </row>
    <row r="397" spans="1:20" x14ac:dyDescent="0.25">
      <c r="A397" s="46" t="s">
        <v>724</v>
      </c>
      <c r="B397" s="47" t="s">
        <v>395</v>
      </c>
      <c r="C397" s="47" t="s">
        <v>396</v>
      </c>
      <c r="D397" s="47" t="s">
        <v>4</v>
      </c>
      <c r="E397" s="48">
        <v>81</v>
      </c>
      <c r="F397" s="48">
        <v>14</v>
      </c>
      <c r="G397" s="48">
        <v>63</v>
      </c>
      <c r="H397" s="48">
        <v>173</v>
      </c>
      <c r="I397" s="48">
        <v>100</v>
      </c>
      <c r="J397" s="48">
        <v>13</v>
      </c>
      <c r="K397" s="48">
        <v>8215</v>
      </c>
      <c r="L397" s="52">
        <v>1519</v>
      </c>
    </row>
    <row r="398" spans="1:20" x14ac:dyDescent="0.25">
      <c r="A398" s="43" t="s">
        <v>134</v>
      </c>
      <c r="B398" s="44" t="s">
        <v>37</v>
      </c>
      <c r="C398" s="44" t="s">
        <v>396</v>
      </c>
      <c r="D398" s="44" t="s">
        <v>4</v>
      </c>
      <c r="E398" s="45">
        <v>72</v>
      </c>
      <c r="F398" s="45">
        <v>36</v>
      </c>
      <c r="G398" s="45">
        <v>40</v>
      </c>
      <c r="H398" s="45">
        <v>67</v>
      </c>
      <c r="I398" s="45">
        <v>92</v>
      </c>
      <c r="J398" s="45">
        <v>24</v>
      </c>
      <c r="K398" s="45">
        <v>2540</v>
      </c>
      <c r="L398" s="51">
        <v>1696</v>
      </c>
    </row>
    <row r="399" spans="1:20" x14ac:dyDescent="0.25">
      <c r="A399" s="46" t="s">
        <v>732</v>
      </c>
      <c r="B399" s="47" t="s">
        <v>395</v>
      </c>
      <c r="C399" s="47" t="s">
        <v>396</v>
      </c>
      <c r="D399" s="47" t="s">
        <v>4</v>
      </c>
      <c r="E399" s="48">
        <v>73</v>
      </c>
      <c r="F399" s="48">
        <v>8</v>
      </c>
      <c r="G399" s="48">
        <v>25</v>
      </c>
      <c r="H399" s="48">
        <v>72</v>
      </c>
      <c r="I399" s="48">
        <v>53</v>
      </c>
      <c r="J399" s="48">
        <v>9</v>
      </c>
      <c r="K399" s="48">
        <v>805</v>
      </c>
      <c r="L399" s="52">
        <v>870</v>
      </c>
    </row>
    <row r="400" spans="1:20" x14ac:dyDescent="0.25">
      <c r="A400" s="43" t="s">
        <v>114</v>
      </c>
      <c r="B400" s="44" t="s">
        <v>37</v>
      </c>
      <c r="C400" s="44" t="s">
        <v>396</v>
      </c>
      <c r="D400" s="44" t="s">
        <v>4</v>
      </c>
      <c r="E400" s="45">
        <v>81</v>
      </c>
      <c r="F400" s="45">
        <v>46</v>
      </c>
      <c r="G400" s="45">
        <v>12</v>
      </c>
      <c r="H400" s="45">
        <v>77</v>
      </c>
      <c r="I400" s="45">
        <v>109</v>
      </c>
      <c r="J400" s="45">
        <v>26</v>
      </c>
      <c r="K400" s="45">
        <v>3810</v>
      </c>
      <c r="L400" s="51">
        <v>1840</v>
      </c>
      <c r="M400"/>
      <c r="N400" s="29"/>
      <c r="O400" s="29"/>
      <c r="P400" s="29"/>
      <c r="Q400" s="29"/>
      <c r="R400" s="29"/>
      <c r="S400" s="29"/>
      <c r="T400" s="29"/>
    </row>
    <row r="401" spans="1:20" x14ac:dyDescent="0.25">
      <c r="A401" s="43" t="s">
        <v>414</v>
      </c>
      <c r="B401" s="44" t="s">
        <v>39</v>
      </c>
      <c r="C401" s="44" t="s">
        <v>396</v>
      </c>
      <c r="D401" s="44" t="s">
        <v>4</v>
      </c>
      <c r="E401" s="45">
        <v>29</v>
      </c>
      <c r="F401" s="45">
        <v>4</v>
      </c>
      <c r="G401" s="45">
        <v>8</v>
      </c>
      <c r="H401" s="45">
        <v>25</v>
      </c>
      <c r="I401" s="45">
        <v>27</v>
      </c>
      <c r="J401" s="45">
        <v>1</v>
      </c>
      <c r="K401" s="45">
        <v>658</v>
      </c>
      <c r="L401" s="51">
        <v>377</v>
      </c>
      <c r="M401"/>
      <c r="N401" s="29"/>
      <c r="O401" s="29"/>
      <c r="P401" s="29"/>
      <c r="Q401" s="29"/>
      <c r="R401" s="29"/>
      <c r="S401" s="29"/>
      <c r="T401" s="29"/>
    </row>
    <row r="402" spans="1:20" hidden="1" x14ac:dyDescent="0.25">
      <c r="A402" s="46" t="s">
        <v>733</v>
      </c>
      <c r="B402" s="47" t="s">
        <v>395</v>
      </c>
      <c r="C402" s="47" t="s">
        <v>396</v>
      </c>
      <c r="D402" s="47" t="s">
        <v>4</v>
      </c>
      <c r="E402" s="48">
        <v>1</v>
      </c>
      <c r="F402" s="48">
        <v>0</v>
      </c>
      <c r="G402" s="48">
        <v>0</v>
      </c>
      <c r="H402" s="48">
        <v>0</v>
      </c>
      <c r="I402" s="48">
        <v>0</v>
      </c>
      <c r="J402" s="48">
        <v>0</v>
      </c>
      <c r="K402" s="48">
        <v>0</v>
      </c>
      <c r="L402" s="52">
        <v>15</v>
      </c>
    </row>
    <row r="403" spans="1:20" x14ac:dyDescent="0.25">
      <c r="A403" s="43" t="s">
        <v>734</v>
      </c>
      <c r="B403" s="44" t="s">
        <v>395</v>
      </c>
      <c r="C403" s="44" t="s">
        <v>396</v>
      </c>
      <c r="D403" s="44" t="s">
        <v>4</v>
      </c>
      <c r="E403" s="45">
        <v>24</v>
      </c>
      <c r="F403" s="45">
        <v>2</v>
      </c>
      <c r="G403" s="45">
        <v>26</v>
      </c>
      <c r="H403" s="45">
        <v>46</v>
      </c>
      <c r="I403" s="45">
        <v>12</v>
      </c>
      <c r="J403" s="45">
        <v>3</v>
      </c>
      <c r="K403" s="45">
        <v>638</v>
      </c>
      <c r="L403" s="51">
        <v>369</v>
      </c>
      <c r="M403"/>
      <c r="N403" s="29"/>
      <c r="O403" s="29"/>
      <c r="P403" s="29"/>
      <c r="Q403" s="29"/>
      <c r="R403" s="29"/>
      <c r="S403" s="29"/>
      <c r="T403" s="29"/>
    </row>
    <row r="404" spans="1:20" x14ac:dyDescent="0.25">
      <c r="A404" s="46" t="s">
        <v>735</v>
      </c>
      <c r="B404" s="47" t="s">
        <v>395</v>
      </c>
      <c r="C404" s="47" t="s">
        <v>396</v>
      </c>
      <c r="D404" s="47" t="s">
        <v>4</v>
      </c>
      <c r="E404" s="48">
        <v>34</v>
      </c>
      <c r="F404" s="48">
        <v>10</v>
      </c>
      <c r="G404" s="48">
        <v>8</v>
      </c>
      <c r="H404" s="48">
        <v>36</v>
      </c>
      <c r="I404" s="48">
        <v>26</v>
      </c>
      <c r="J404" s="48">
        <v>9</v>
      </c>
      <c r="K404" s="48">
        <v>2308</v>
      </c>
      <c r="L404" s="52">
        <v>589</v>
      </c>
      <c r="M404"/>
      <c r="N404" s="29"/>
      <c r="O404" s="29"/>
      <c r="P404" s="29"/>
      <c r="Q404" s="29"/>
      <c r="R404" s="29"/>
      <c r="S404" s="29"/>
      <c r="T404" s="29"/>
    </row>
    <row r="405" spans="1:20" hidden="1" x14ac:dyDescent="0.25">
      <c r="A405" s="43" t="s">
        <v>740</v>
      </c>
      <c r="B405" s="44" t="s">
        <v>395</v>
      </c>
      <c r="C405" s="44" t="s">
        <v>396</v>
      </c>
      <c r="D405" s="44" t="s">
        <v>4</v>
      </c>
      <c r="E405" s="45">
        <v>4</v>
      </c>
      <c r="F405" s="45">
        <v>0</v>
      </c>
      <c r="G405" s="45">
        <v>8</v>
      </c>
      <c r="H405" s="45">
        <v>4</v>
      </c>
      <c r="I405" s="45">
        <v>2</v>
      </c>
      <c r="J405" s="45">
        <v>0</v>
      </c>
      <c r="K405" s="45">
        <v>128</v>
      </c>
      <c r="L405" s="51">
        <v>43</v>
      </c>
      <c r="M405"/>
      <c r="N405" s="29"/>
      <c r="O405" s="29"/>
      <c r="P405" s="29"/>
      <c r="Q405" s="29"/>
      <c r="R405" s="29"/>
      <c r="S405" s="29"/>
      <c r="T405" s="29"/>
    </row>
    <row r="406" spans="1:20" x14ac:dyDescent="0.25">
      <c r="A406" s="46" t="s">
        <v>741</v>
      </c>
      <c r="B406" s="47" t="s">
        <v>395</v>
      </c>
      <c r="C406" s="47" t="s">
        <v>396</v>
      </c>
      <c r="D406" s="47" t="s">
        <v>4</v>
      </c>
      <c r="E406" s="48">
        <v>82</v>
      </c>
      <c r="F406" s="48">
        <v>13</v>
      </c>
      <c r="G406" s="48">
        <v>28</v>
      </c>
      <c r="H406" s="48">
        <v>105</v>
      </c>
      <c r="I406" s="48">
        <v>162</v>
      </c>
      <c r="J406" s="48">
        <v>17</v>
      </c>
      <c r="K406" s="48">
        <v>15054</v>
      </c>
      <c r="L406" s="52">
        <v>1623</v>
      </c>
    </row>
    <row r="407" spans="1:20" x14ac:dyDescent="0.25">
      <c r="A407" s="43" t="s">
        <v>742</v>
      </c>
      <c r="B407" s="44" t="s">
        <v>395</v>
      </c>
      <c r="C407" s="44" t="s">
        <v>396</v>
      </c>
      <c r="D407" s="44" t="s">
        <v>4</v>
      </c>
      <c r="E407" s="45">
        <v>49</v>
      </c>
      <c r="F407" s="45">
        <v>14</v>
      </c>
      <c r="G407" s="45">
        <v>79</v>
      </c>
      <c r="H407" s="45">
        <v>106</v>
      </c>
      <c r="I407" s="45">
        <v>55</v>
      </c>
      <c r="J407" s="45">
        <v>16</v>
      </c>
      <c r="K407" s="45">
        <v>3865</v>
      </c>
      <c r="L407" s="51">
        <v>889</v>
      </c>
    </row>
    <row r="408" spans="1:20" x14ac:dyDescent="0.25">
      <c r="A408" s="46" t="s">
        <v>155</v>
      </c>
      <c r="B408" s="47" t="s">
        <v>39</v>
      </c>
      <c r="C408" s="47" t="s">
        <v>396</v>
      </c>
      <c r="D408" s="47" t="s">
        <v>4</v>
      </c>
      <c r="E408" s="48">
        <v>82</v>
      </c>
      <c r="F408" s="48">
        <v>43</v>
      </c>
      <c r="G408" s="48">
        <v>34</v>
      </c>
      <c r="H408" s="48">
        <v>69</v>
      </c>
      <c r="I408" s="48">
        <v>83</v>
      </c>
      <c r="J408" s="48">
        <v>44</v>
      </c>
      <c r="K408" s="48">
        <v>1556</v>
      </c>
      <c r="L408" s="52">
        <v>1766</v>
      </c>
      <c r="M408"/>
      <c r="N408" s="29"/>
      <c r="O408" s="29"/>
      <c r="P408" s="29"/>
      <c r="Q408" s="29"/>
      <c r="R408" s="29"/>
      <c r="S408" s="29"/>
      <c r="T408" s="29"/>
    </row>
    <row r="409" spans="1:20" x14ac:dyDescent="0.25">
      <c r="A409" s="43" t="s">
        <v>743</v>
      </c>
      <c r="B409" s="44" t="s">
        <v>395</v>
      </c>
      <c r="C409" s="44" t="s">
        <v>396</v>
      </c>
      <c r="D409" s="44" t="s">
        <v>4</v>
      </c>
      <c r="E409" s="45">
        <v>21</v>
      </c>
      <c r="F409" s="45">
        <v>3</v>
      </c>
      <c r="G409" s="45">
        <v>12</v>
      </c>
      <c r="H409" s="45">
        <v>14</v>
      </c>
      <c r="I409" s="45">
        <v>13</v>
      </c>
      <c r="J409" s="45">
        <v>4</v>
      </c>
      <c r="K409" s="45">
        <v>133</v>
      </c>
      <c r="L409" s="51">
        <v>299</v>
      </c>
    </row>
    <row r="410" spans="1:20" hidden="1" x14ac:dyDescent="0.25">
      <c r="A410" s="46" t="s">
        <v>745</v>
      </c>
      <c r="B410" s="47" t="s">
        <v>395</v>
      </c>
      <c r="C410" s="47" t="s">
        <v>396</v>
      </c>
      <c r="D410" s="47" t="s">
        <v>4</v>
      </c>
      <c r="E410" s="48">
        <v>6</v>
      </c>
      <c r="F410" s="48">
        <v>1</v>
      </c>
      <c r="G410" s="48">
        <v>14</v>
      </c>
      <c r="H410" s="48">
        <v>15</v>
      </c>
      <c r="I410" s="48">
        <v>4</v>
      </c>
      <c r="J410" s="48">
        <v>1</v>
      </c>
      <c r="K410" s="48">
        <v>66</v>
      </c>
      <c r="L410" s="52">
        <v>57</v>
      </c>
    </row>
    <row r="411" spans="1:20" x14ac:dyDescent="0.25">
      <c r="A411" s="46" t="s">
        <v>747</v>
      </c>
      <c r="B411" s="47" t="s">
        <v>395</v>
      </c>
      <c r="C411" s="47" t="s">
        <v>396</v>
      </c>
      <c r="D411" s="47" t="s">
        <v>4</v>
      </c>
      <c r="E411" s="48">
        <v>71</v>
      </c>
      <c r="F411" s="48">
        <v>24</v>
      </c>
      <c r="G411" s="48">
        <v>25</v>
      </c>
      <c r="H411" s="48">
        <v>51</v>
      </c>
      <c r="I411" s="48">
        <v>66</v>
      </c>
      <c r="J411" s="48">
        <v>26</v>
      </c>
      <c r="K411" s="48">
        <v>257</v>
      </c>
      <c r="L411" s="52">
        <v>1418</v>
      </c>
    </row>
    <row r="412" spans="1:20" x14ac:dyDescent="0.25">
      <c r="A412" s="43" t="s">
        <v>278</v>
      </c>
      <c r="B412" s="44" t="s">
        <v>43</v>
      </c>
      <c r="C412" s="44" t="s">
        <v>396</v>
      </c>
      <c r="D412" s="44" t="s">
        <v>4</v>
      </c>
      <c r="E412" s="45">
        <v>49</v>
      </c>
      <c r="F412" s="45">
        <v>4</v>
      </c>
      <c r="G412" s="45">
        <v>54</v>
      </c>
      <c r="H412" s="45">
        <v>110</v>
      </c>
      <c r="I412" s="45">
        <v>54</v>
      </c>
      <c r="J412" s="45">
        <v>10</v>
      </c>
      <c r="K412" s="45">
        <v>1666</v>
      </c>
      <c r="L412" s="51">
        <v>738</v>
      </c>
      <c r="M412"/>
      <c r="N412" s="29"/>
      <c r="O412" s="29"/>
      <c r="P412" s="29"/>
      <c r="Q412" s="29"/>
      <c r="R412" s="29"/>
      <c r="S412" s="29"/>
      <c r="T412" s="29"/>
    </row>
    <row r="413" spans="1:20" hidden="1" x14ac:dyDescent="0.25">
      <c r="A413" s="46" t="s">
        <v>752</v>
      </c>
      <c r="B413" s="47" t="s">
        <v>395</v>
      </c>
      <c r="C413" s="47" t="s">
        <v>396</v>
      </c>
      <c r="D413" s="47" t="s">
        <v>4</v>
      </c>
      <c r="E413" s="48">
        <v>7</v>
      </c>
      <c r="F413" s="48">
        <v>0</v>
      </c>
      <c r="G413" s="48">
        <v>4</v>
      </c>
      <c r="H413" s="48">
        <v>10</v>
      </c>
      <c r="I413" s="48">
        <v>5</v>
      </c>
      <c r="J413" s="48">
        <v>1</v>
      </c>
      <c r="K413" s="48">
        <v>73</v>
      </c>
      <c r="L413" s="52">
        <v>91</v>
      </c>
    </row>
    <row r="414" spans="1:20" x14ac:dyDescent="0.25">
      <c r="A414" s="46" t="s">
        <v>754</v>
      </c>
      <c r="B414" s="47" t="s">
        <v>395</v>
      </c>
      <c r="C414" s="47" t="s">
        <v>396</v>
      </c>
      <c r="D414" s="47" t="s">
        <v>4</v>
      </c>
      <c r="E414" s="48">
        <v>60</v>
      </c>
      <c r="F414" s="48">
        <v>14</v>
      </c>
      <c r="G414" s="48">
        <v>42</v>
      </c>
      <c r="H414" s="48">
        <v>24</v>
      </c>
      <c r="I414" s="48">
        <v>94</v>
      </c>
      <c r="J414" s="48">
        <v>8</v>
      </c>
      <c r="K414" s="48">
        <v>10789</v>
      </c>
      <c r="L414" s="52">
        <v>1314</v>
      </c>
      <c r="M414"/>
      <c r="N414" s="29"/>
      <c r="O414" s="29"/>
      <c r="P414" s="29"/>
      <c r="Q414" s="29"/>
      <c r="R414" s="29"/>
      <c r="S414" s="29"/>
      <c r="T414" s="29"/>
    </row>
    <row r="415" spans="1:20" x14ac:dyDescent="0.25">
      <c r="A415" s="43" t="s">
        <v>755</v>
      </c>
      <c r="B415" s="44" t="s">
        <v>395</v>
      </c>
      <c r="C415" s="44" t="s">
        <v>396</v>
      </c>
      <c r="D415" s="44" t="s">
        <v>4</v>
      </c>
      <c r="E415" s="45">
        <v>80</v>
      </c>
      <c r="F415" s="45">
        <v>17</v>
      </c>
      <c r="G415" s="45">
        <v>24</v>
      </c>
      <c r="H415" s="45">
        <v>43</v>
      </c>
      <c r="I415" s="45">
        <v>83</v>
      </c>
      <c r="J415" s="45">
        <v>11</v>
      </c>
      <c r="K415" s="45">
        <v>549</v>
      </c>
      <c r="L415" s="51">
        <v>1474</v>
      </c>
    </row>
    <row r="416" spans="1:20" x14ac:dyDescent="0.25">
      <c r="A416" s="46" t="s">
        <v>759</v>
      </c>
      <c r="B416" s="47" t="s">
        <v>395</v>
      </c>
      <c r="C416" s="47" t="s">
        <v>396</v>
      </c>
      <c r="D416" s="47" t="s">
        <v>4</v>
      </c>
      <c r="E416" s="48">
        <v>82</v>
      </c>
      <c r="F416" s="48">
        <v>13</v>
      </c>
      <c r="G416" s="48">
        <v>40</v>
      </c>
      <c r="H416" s="48">
        <v>130</v>
      </c>
      <c r="I416" s="48">
        <v>122</v>
      </c>
      <c r="J416" s="48">
        <v>19</v>
      </c>
      <c r="K416" s="48">
        <v>10863</v>
      </c>
      <c r="L416" s="52">
        <v>1556</v>
      </c>
      <c r="M416"/>
      <c r="N416" s="29"/>
      <c r="O416" s="29"/>
      <c r="P416" s="29"/>
      <c r="Q416" s="29"/>
      <c r="R416" s="29"/>
      <c r="S416" s="29"/>
      <c r="T416" s="29"/>
    </row>
    <row r="417" spans="1:20" x14ac:dyDescent="0.25">
      <c r="A417" s="43" t="s">
        <v>768</v>
      </c>
      <c r="B417" s="44" t="s">
        <v>395</v>
      </c>
      <c r="C417" s="44" t="s">
        <v>396</v>
      </c>
      <c r="D417" s="44" t="s">
        <v>4</v>
      </c>
      <c r="E417" s="45">
        <v>65</v>
      </c>
      <c r="F417" s="45">
        <v>12</v>
      </c>
      <c r="G417" s="45">
        <v>83</v>
      </c>
      <c r="H417" s="45">
        <v>121</v>
      </c>
      <c r="I417" s="45">
        <v>79</v>
      </c>
      <c r="J417" s="45">
        <v>9</v>
      </c>
      <c r="K417" s="45">
        <v>6361</v>
      </c>
      <c r="L417" s="51">
        <v>1174</v>
      </c>
    </row>
    <row r="418" spans="1:20" x14ac:dyDescent="0.25">
      <c r="A418" s="46" t="s">
        <v>267</v>
      </c>
      <c r="B418" s="47" t="s">
        <v>37</v>
      </c>
      <c r="C418" s="47" t="s">
        <v>396</v>
      </c>
      <c r="D418" s="47" t="s">
        <v>4</v>
      </c>
      <c r="E418" s="48">
        <v>68</v>
      </c>
      <c r="F418" s="48">
        <v>21</v>
      </c>
      <c r="G418" s="48">
        <v>58</v>
      </c>
      <c r="H418" s="48">
        <v>88</v>
      </c>
      <c r="I418" s="48">
        <v>62</v>
      </c>
      <c r="J418" s="48">
        <v>25</v>
      </c>
      <c r="K418" s="48">
        <v>3310</v>
      </c>
      <c r="L418" s="52">
        <v>1459</v>
      </c>
    </row>
    <row r="419" spans="1:20" hidden="1" x14ac:dyDescent="0.25">
      <c r="A419" s="46" t="s">
        <v>773</v>
      </c>
      <c r="B419" s="47" t="s">
        <v>395</v>
      </c>
      <c r="C419" s="47" t="s">
        <v>396</v>
      </c>
      <c r="D419" s="47" t="s">
        <v>4</v>
      </c>
      <c r="E419" s="48">
        <v>2</v>
      </c>
      <c r="F419" s="48">
        <v>0</v>
      </c>
      <c r="G419" s="48">
        <v>0</v>
      </c>
      <c r="H419" s="48">
        <v>8</v>
      </c>
      <c r="I419" s="48">
        <v>3</v>
      </c>
      <c r="J419" s="48">
        <v>0</v>
      </c>
      <c r="K419" s="48">
        <v>14</v>
      </c>
      <c r="L419" s="52">
        <v>38</v>
      </c>
    </row>
    <row r="420" spans="1:20" x14ac:dyDescent="0.25">
      <c r="A420" s="43" t="s">
        <v>774</v>
      </c>
      <c r="B420" s="44" t="s">
        <v>395</v>
      </c>
      <c r="C420" s="44" t="s">
        <v>396</v>
      </c>
      <c r="D420" s="44" t="s">
        <v>4</v>
      </c>
      <c r="E420" s="45">
        <v>70</v>
      </c>
      <c r="F420" s="45">
        <v>3</v>
      </c>
      <c r="G420" s="45">
        <v>154</v>
      </c>
      <c r="H420" s="45">
        <v>364</v>
      </c>
      <c r="I420" s="45">
        <v>90</v>
      </c>
      <c r="J420" s="45">
        <v>6</v>
      </c>
      <c r="K420" s="45">
        <v>2997</v>
      </c>
      <c r="L420" s="51">
        <v>981</v>
      </c>
    </row>
    <row r="421" spans="1:20" x14ac:dyDescent="0.25">
      <c r="A421" s="43" t="s">
        <v>776</v>
      </c>
      <c r="B421" s="44" t="s">
        <v>395</v>
      </c>
      <c r="C421" s="44" t="s">
        <v>396</v>
      </c>
      <c r="D421" s="44" t="s">
        <v>4</v>
      </c>
      <c r="E421" s="45">
        <v>79</v>
      </c>
      <c r="F421" s="45">
        <v>16</v>
      </c>
      <c r="G421" s="45">
        <v>23</v>
      </c>
      <c r="H421" s="45">
        <v>93</v>
      </c>
      <c r="I421" s="45">
        <v>100</v>
      </c>
      <c r="J421" s="45">
        <v>19</v>
      </c>
      <c r="K421" s="45">
        <v>9566</v>
      </c>
      <c r="L421" s="51">
        <v>1529</v>
      </c>
    </row>
    <row r="422" spans="1:20" x14ac:dyDescent="0.25">
      <c r="A422" s="46" t="s">
        <v>115</v>
      </c>
      <c r="B422" s="47" t="s">
        <v>43</v>
      </c>
      <c r="C422" s="47" t="s">
        <v>396</v>
      </c>
      <c r="D422" s="47" t="s">
        <v>4</v>
      </c>
      <c r="E422" s="48">
        <v>81</v>
      </c>
      <c r="F422" s="48">
        <v>30</v>
      </c>
      <c r="G422" s="48">
        <v>100</v>
      </c>
      <c r="H422" s="48">
        <v>132</v>
      </c>
      <c r="I422" s="48">
        <v>156</v>
      </c>
      <c r="J422" s="48">
        <v>16</v>
      </c>
      <c r="K422" s="48">
        <v>11880</v>
      </c>
      <c r="L422" s="52">
        <v>1866</v>
      </c>
      <c r="M422"/>
      <c r="N422" s="29"/>
      <c r="O422" s="29"/>
      <c r="P422" s="29"/>
      <c r="Q422" s="29"/>
      <c r="R422" s="29"/>
      <c r="S422" s="29"/>
      <c r="T422" s="29"/>
    </row>
    <row r="423" spans="1:20" x14ac:dyDescent="0.25">
      <c r="A423" s="46" t="s">
        <v>110</v>
      </c>
      <c r="B423" s="47" t="s">
        <v>37</v>
      </c>
      <c r="C423" s="47" t="s">
        <v>396</v>
      </c>
      <c r="D423" s="47" t="s">
        <v>4</v>
      </c>
      <c r="E423" s="48">
        <v>68</v>
      </c>
      <c r="F423" s="48">
        <v>21</v>
      </c>
      <c r="G423" s="48">
        <v>36</v>
      </c>
      <c r="H423" s="48">
        <v>106</v>
      </c>
      <c r="I423" s="48">
        <v>138</v>
      </c>
      <c r="J423" s="48">
        <v>17</v>
      </c>
      <c r="K423" s="48">
        <v>10528</v>
      </c>
      <c r="L423" s="52">
        <v>1653</v>
      </c>
    </row>
    <row r="424" spans="1:20" x14ac:dyDescent="0.25">
      <c r="A424" s="43" t="s">
        <v>197</v>
      </c>
      <c r="B424" s="44" t="s">
        <v>37</v>
      </c>
      <c r="C424" s="44" t="s">
        <v>396</v>
      </c>
      <c r="D424" s="44" t="s">
        <v>4</v>
      </c>
      <c r="E424" s="45">
        <v>55</v>
      </c>
      <c r="F424" s="45">
        <v>7</v>
      </c>
      <c r="G424" s="45">
        <v>12</v>
      </c>
      <c r="H424" s="45">
        <v>72</v>
      </c>
      <c r="I424" s="45">
        <v>102</v>
      </c>
      <c r="J424" s="45">
        <v>11</v>
      </c>
      <c r="K424" s="45">
        <v>7634</v>
      </c>
      <c r="L424" s="51">
        <v>994</v>
      </c>
    </row>
    <row r="425" spans="1:20" x14ac:dyDescent="0.25">
      <c r="A425" s="46" t="s">
        <v>778</v>
      </c>
      <c r="B425" s="47" t="s">
        <v>395</v>
      </c>
      <c r="C425" s="47" t="s">
        <v>396</v>
      </c>
      <c r="D425" s="47" t="s">
        <v>4</v>
      </c>
      <c r="E425" s="48">
        <v>41</v>
      </c>
      <c r="F425" s="48">
        <v>7</v>
      </c>
      <c r="G425" s="48">
        <v>37</v>
      </c>
      <c r="H425" s="48">
        <v>51</v>
      </c>
      <c r="I425" s="48">
        <v>53</v>
      </c>
      <c r="J425" s="48">
        <v>13</v>
      </c>
      <c r="K425" s="48">
        <v>3022</v>
      </c>
      <c r="L425" s="52">
        <v>665</v>
      </c>
    </row>
    <row r="426" spans="1:20" hidden="1" x14ac:dyDescent="0.25">
      <c r="A426" s="43" t="s">
        <v>787</v>
      </c>
      <c r="B426" s="44" t="s">
        <v>395</v>
      </c>
      <c r="C426" s="44" t="s">
        <v>396</v>
      </c>
      <c r="D426" s="44" t="s">
        <v>4</v>
      </c>
      <c r="E426" s="45">
        <v>12</v>
      </c>
      <c r="F426" s="45">
        <v>6</v>
      </c>
      <c r="G426" s="45">
        <v>2</v>
      </c>
      <c r="H426" s="45">
        <v>0</v>
      </c>
      <c r="I426" s="45">
        <v>3</v>
      </c>
      <c r="J426" s="45">
        <v>4</v>
      </c>
      <c r="K426" s="45">
        <v>178</v>
      </c>
      <c r="L426" s="51">
        <v>174</v>
      </c>
    </row>
    <row r="427" spans="1:20" x14ac:dyDescent="0.25">
      <c r="A427" s="43" t="s">
        <v>790</v>
      </c>
      <c r="B427" s="44" t="s">
        <v>395</v>
      </c>
      <c r="C427" s="44" t="s">
        <v>396</v>
      </c>
      <c r="D427" s="44" t="s">
        <v>4</v>
      </c>
      <c r="E427" s="45">
        <v>49</v>
      </c>
      <c r="F427" s="45">
        <v>7</v>
      </c>
      <c r="G427" s="45">
        <v>6</v>
      </c>
      <c r="H427" s="45">
        <v>73</v>
      </c>
      <c r="I427" s="45">
        <v>65</v>
      </c>
      <c r="J427" s="45">
        <v>2</v>
      </c>
      <c r="K427" s="45">
        <v>1512</v>
      </c>
      <c r="L427" s="51">
        <v>693</v>
      </c>
      <c r="M427"/>
      <c r="N427" s="29"/>
      <c r="O427" s="29"/>
      <c r="P427" s="29"/>
      <c r="Q427" s="29"/>
      <c r="R427" s="29"/>
      <c r="S427" s="29"/>
      <c r="T427" s="29"/>
    </row>
    <row r="428" spans="1:20" x14ac:dyDescent="0.25">
      <c r="A428" s="43" t="s">
        <v>792</v>
      </c>
      <c r="B428" s="44" t="s">
        <v>395</v>
      </c>
      <c r="C428" s="44" t="s">
        <v>396</v>
      </c>
      <c r="D428" s="44" t="s">
        <v>4</v>
      </c>
      <c r="E428" s="45">
        <v>79</v>
      </c>
      <c r="F428" s="45">
        <v>14</v>
      </c>
      <c r="G428" s="45">
        <v>48</v>
      </c>
      <c r="H428" s="45">
        <v>181</v>
      </c>
      <c r="I428" s="45">
        <v>132</v>
      </c>
      <c r="J428" s="45">
        <v>12</v>
      </c>
      <c r="K428" s="45">
        <v>11365</v>
      </c>
      <c r="L428" s="51">
        <v>1405</v>
      </c>
    </row>
    <row r="429" spans="1:20" x14ac:dyDescent="0.25">
      <c r="A429" s="46" t="s">
        <v>249</v>
      </c>
      <c r="B429" s="47" t="s">
        <v>34</v>
      </c>
      <c r="C429" s="47" t="s">
        <v>396</v>
      </c>
      <c r="D429" s="47" t="s">
        <v>4</v>
      </c>
      <c r="E429" s="48">
        <v>56</v>
      </c>
      <c r="F429" s="48">
        <v>19</v>
      </c>
      <c r="G429" s="48">
        <v>37</v>
      </c>
      <c r="H429" s="48">
        <v>29</v>
      </c>
      <c r="I429" s="48">
        <v>83</v>
      </c>
      <c r="J429" s="48">
        <v>20</v>
      </c>
      <c r="K429" s="48">
        <v>7982</v>
      </c>
      <c r="L429" s="52">
        <v>1141</v>
      </c>
      <c r="M429"/>
      <c r="N429" s="29"/>
      <c r="O429" s="29"/>
      <c r="P429" s="29"/>
      <c r="Q429" s="29"/>
      <c r="R429" s="29"/>
      <c r="S429" s="29"/>
      <c r="T429" s="29"/>
    </row>
    <row r="430" spans="1:20" x14ac:dyDescent="0.25">
      <c r="A430" s="46" t="s">
        <v>800</v>
      </c>
      <c r="B430" s="47" t="s">
        <v>395</v>
      </c>
      <c r="C430" s="47" t="s">
        <v>396</v>
      </c>
      <c r="D430" s="47" t="s">
        <v>4</v>
      </c>
      <c r="E430" s="48">
        <v>66</v>
      </c>
      <c r="F430" s="48">
        <v>23</v>
      </c>
      <c r="G430" s="48">
        <v>19</v>
      </c>
      <c r="H430" s="48">
        <v>160</v>
      </c>
      <c r="I430" s="48">
        <v>133</v>
      </c>
      <c r="J430" s="48">
        <v>13</v>
      </c>
      <c r="K430" s="48">
        <v>8308</v>
      </c>
      <c r="L430" s="52">
        <v>1368</v>
      </c>
      <c r="M430"/>
      <c r="N430" s="29"/>
      <c r="O430" s="29"/>
      <c r="P430" s="29"/>
      <c r="Q430" s="29"/>
      <c r="R430" s="29"/>
      <c r="S430" s="29"/>
      <c r="T430" s="29"/>
    </row>
    <row r="431" spans="1:20" x14ac:dyDescent="0.25">
      <c r="A431" s="43" t="s">
        <v>803</v>
      </c>
      <c r="B431" s="44" t="s">
        <v>395</v>
      </c>
      <c r="C431" s="44" t="s">
        <v>396</v>
      </c>
      <c r="D431" s="44" t="s">
        <v>4</v>
      </c>
      <c r="E431" s="45">
        <v>73</v>
      </c>
      <c r="F431" s="45">
        <v>18</v>
      </c>
      <c r="G431" s="45">
        <v>20</v>
      </c>
      <c r="H431" s="45">
        <v>23</v>
      </c>
      <c r="I431" s="45">
        <v>181</v>
      </c>
      <c r="J431" s="45">
        <v>23</v>
      </c>
      <c r="K431" s="45">
        <v>12265</v>
      </c>
      <c r="L431" s="51">
        <v>1569</v>
      </c>
      <c r="M431"/>
      <c r="N431" s="29"/>
      <c r="O431" s="29"/>
      <c r="P431" s="29"/>
      <c r="Q431" s="29"/>
      <c r="R431" s="29"/>
      <c r="S431" s="29"/>
      <c r="T431" s="29"/>
    </row>
    <row r="432" spans="1:20" x14ac:dyDescent="0.25">
      <c r="A432" s="46" t="s">
        <v>804</v>
      </c>
      <c r="B432" s="47" t="s">
        <v>395</v>
      </c>
      <c r="C432" s="47" t="s">
        <v>396</v>
      </c>
      <c r="D432" s="47" t="s">
        <v>4</v>
      </c>
      <c r="E432" s="48">
        <v>81</v>
      </c>
      <c r="F432" s="48">
        <v>10</v>
      </c>
      <c r="G432" s="48">
        <v>60</v>
      </c>
      <c r="H432" s="48">
        <v>174</v>
      </c>
      <c r="I432" s="48">
        <v>81</v>
      </c>
      <c r="J432" s="48">
        <v>11</v>
      </c>
      <c r="K432" s="48">
        <v>3897</v>
      </c>
      <c r="L432" s="52">
        <v>1334</v>
      </c>
    </row>
    <row r="433" spans="1:20" x14ac:dyDescent="0.25">
      <c r="A433" s="46" t="s">
        <v>806</v>
      </c>
      <c r="B433" s="47" t="s">
        <v>395</v>
      </c>
      <c r="C433" s="47" t="s">
        <v>396</v>
      </c>
      <c r="D433" s="47" t="s">
        <v>4</v>
      </c>
      <c r="E433" s="48">
        <v>33</v>
      </c>
      <c r="F433" s="48">
        <v>5</v>
      </c>
      <c r="G433" s="48">
        <v>25</v>
      </c>
      <c r="H433" s="48">
        <v>30</v>
      </c>
      <c r="I433" s="48">
        <v>33</v>
      </c>
      <c r="J433" s="48">
        <v>5</v>
      </c>
      <c r="K433" s="48">
        <v>3495</v>
      </c>
      <c r="L433" s="52">
        <v>561</v>
      </c>
    </row>
    <row r="434" spans="1:20" hidden="1" x14ac:dyDescent="0.25">
      <c r="A434" s="43" t="s">
        <v>809</v>
      </c>
      <c r="B434" s="44" t="s">
        <v>395</v>
      </c>
      <c r="C434" s="44" t="s">
        <v>396</v>
      </c>
      <c r="D434" s="44" t="s">
        <v>4</v>
      </c>
      <c r="E434" s="45">
        <v>5</v>
      </c>
      <c r="F434" s="45">
        <v>0</v>
      </c>
      <c r="G434" s="45">
        <v>0</v>
      </c>
      <c r="H434" s="45">
        <v>5</v>
      </c>
      <c r="I434" s="45">
        <v>5</v>
      </c>
      <c r="J434" s="45">
        <v>2</v>
      </c>
      <c r="K434" s="45">
        <v>109</v>
      </c>
      <c r="L434" s="51">
        <v>87</v>
      </c>
      <c r="M434"/>
      <c r="N434" s="29"/>
      <c r="O434" s="29"/>
      <c r="P434" s="29"/>
      <c r="Q434" s="29"/>
      <c r="R434" s="29"/>
      <c r="S434" s="29"/>
      <c r="T434" s="29"/>
    </row>
    <row r="435" spans="1:20" x14ac:dyDescent="0.25">
      <c r="A435" s="43" t="s">
        <v>811</v>
      </c>
      <c r="B435" s="44" t="s">
        <v>395</v>
      </c>
      <c r="C435" s="44" t="s">
        <v>396</v>
      </c>
      <c r="D435" s="44" t="s">
        <v>4</v>
      </c>
      <c r="E435" s="45">
        <v>34</v>
      </c>
      <c r="F435" s="45">
        <v>4</v>
      </c>
      <c r="G435" s="45">
        <v>39</v>
      </c>
      <c r="H435" s="45">
        <v>81</v>
      </c>
      <c r="I435" s="45">
        <v>21</v>
      </c>
      <c r="J435" s="45">
        <v>3</v>
      </c>
      <c r="K435" s="45">
        <v>65</v>
      </c>
      <c r="L435" s="51">
        <v>336</v>
      </c>
    </row>
    <row r="436" spans="1:20" x14ac:dyDescent="0.25">
      <c r="A436" s="43" t="s">
        <v>813</v>
      </c>
      <c r="B436" s="44" t="s">
        <v>395</v>
      </c>
      <c r="C436" s="44" t="s">
        <v>396</v>
      </c>
      <c r="D436" s="44" t="s">
        <v>4</v>
      </c>
      <c r="E436" s="45">
        <v>36</v>
      </c>
      <c r="F436" s="45">
        <v>9</v>
      </c>
      <c r="G436" s="45">
        <v>10</v>
      </c>
      <c r="H436" s="45">
        <v>69</v>
      </c>
      <c r="I436" s="45">
        <v>66</v>
      </c>
      <c r="J436" s="45">
        <v>4</v>
      </c>
      <c r="K436" s="45">
        <v>1482</v>
      </c>
      <c r="L436" s="51">
        <v>555</v>
      </c>
      <c r="M436"/>
      <c r="N436" s="29"/>
      <c r="O436" s="29"/>
      <c r="P436" s="29"/>
      <c r="Q436" s="29"/>
      <c r="R436" s="29"/>
      <c r="S436" s="29"/>
      <c r="T436" s="29"/>
    </row>
    <row r="437" spans="1:20" hidden="1" x14ac:dyDescent="0.25">
      <c r="A437" s="46" t="s">
        <v>814</v>
      </c>
      <c r="B437" s="47" t="s">
        <v>395</v>
      </c>
      <c r="C437" s="47" t="s">
        <v>396</v>
      </c>
      <c r="D437" s="47" t="s">
        <v>4</v>
      </c>
      <c r="E437" s="48">
        <v>7</v>
      </c>
      <c r="F437" s="48">
        <v>0</v>
      </c>
      <c r="G437" s="48">
        <v>4</v>
      </c>
      <c r="H437" s="48">
        <v>8</v>
      </c>
      <c r="I437" s="48">
        <v>4</v>
      </c>
      <c r="J437" s="48">
        <v>1</v>
      </c>
      <c r="K437" s="48">
        <v>0</v>
      </c>
      <c r="L437" s="52">
        <v>71</v>
      </c>
    </row>
    <row r="438" spans="1:20" hidden="1" x14ac:dyDescent="0.25">
      <c r="A438" s="43" t="s">
        <v>820</v>
      </c>
      <c r="B438" s="44" t="s">
        <v>395</v>
      </c>
      <c r="C438" s="44" t="s">
        <v>396</v>
      </c>
      <c r="D438" s="44" t="s">
        <v>4</v>
      </c>
      <c r="E438" s="45">
        <v>5</v>
      </c>
      <c r="F438" s="45">
        <v>0</v>
      </c>
      <c r="G438" s="45">
        <v>4</v>
      </c>
      <c r="H438" s="45">
        <v>6</v>
      </c>
      <c r="I438" s="45">
        <v>0</v>
      </c>
      <c r="J438" s="45">
        <v>1</v>
      </c>
      <c r="K438" s="45">
        <v>182</v>
      </c>
      <c r="L438" s="51">
        <v>80</v>
      </c>
    </row>
    <row r="439" spans="1:20" x14ac:dyDescent="0.25">
      <c r="A439" s="46" t="s">
        <v>821</v>
      </c>
      <c r="B439" s="47" t="s">
        <v>395</v>
      </c>
      <c r="C439" s="47" t="s">
        <v>396</v>
      </c>
      <c r="D439" s="47" t="s">
        <v>4</v>
      </c>
      <c r="E439" s="48">
        <v>52</v>
      </c>
      <c r="F439" s="48">
        <v>9</v>
      </c>
      <c r="G439" s="48">
        <v>18</v>
      </c>
      <c r="H439" s="48">
        <v>29</v>
      </c>
      <c r="I439" s="48">
        <v>123</v>
      </c>
      <c r="J439" s="48">
        <v>14</v>
      </c>
      <c r="K439" s="48">
        <v>7243</v>
      </c>
      <c r="L439" s="52">
        <v>950</v>
      </c>
      <c r="M439"/>
      <c r="N439" s="29"/>
      <c r="O439" s="29"/>
      <c r="P439" s="29"/>
      <c r="Q439" s="29"/>
      <c r="R439" s="29"/>
      <c r="S439" s="29"/>
      <c r="T439" s="29"/>
    </row>
    <row r="440" spans="1:20" hidden="1" x14ac:dyDescent="0.25">
      <c r="A440" s="46" t="s">
        <v>248</v>
      </c>
      <c r="B440" s="47" t="s">
        <v>37</v>
      </c>
      <c r="C440" s="47" t="s">
        <v>396</v>
      </c>
      <c r="D440" s="47" t="s">
        <v>4</v>
      </c>
      <c r="E440" s="48">
        <v>11</v>
      </c>
      <c r="F440" s="48">
        <v>5</v>
      </c>
      <c r="G440" s="48">
        <v>13</v>
      </c>
      <c r="H440" s="48">
        <v>12</v>
      </c>
      <c r="I440" s="48">
        <v>21</v>
      </c>
      <c r="J440" s="48">
        <v>6</v>
      </c>
      <c r="K440" s="48">
        <v>1947</v>
      </c>
      <c r="L440" s="52">
        <v>244</v>
      </c>
    </row>
    <row r="441" spans="1:20" x14ac:dyDescent="0.25">
      <c r="A441" s="43" t="s">
        <v>156</v>
      </c>
      <c r="B441" s="44" t="s">
        <v>39</v>
      </c>
      <c r="C441" s="44" t="s">
        <v>396</v>
      </c>
      <c r="D441" s="44" t="s">
        <v>4</v>
      </c>
      <c r="E441" s="45">
        <v>75</v>
      </c>
      <c r="F441" s="45">
        <v>37</v>
      </c>
      <c r="G441" s="45">
        <v>32</v>
      </c>
      <c r="H441" s="45">
        <v>117</v>
      </c>
      <c r="I441" s="45">
        <v>84</v>
      </c>
      <c r="J441" s="45">
        <v>53</v>
      </c>
      <c r="K441" s="45">
        <v>3180</v>
      </c>
      <c r="L441" s="51">
        <v>1736</v>
      </c>
      <c r="M441"/>
      <c r="N441" s="29"/>
      <c r="O441" s="29"/>
      <c r="P441" s="29"/>
      <c r="Q441" s="29"/>
      <c r="R441" s="29"/>
      <c r="S441" s="29"/>
      <c r="T441" s="29"/>
    </row>
    <row r="442" spans="1:20" hidden="1" x14ac:dyDescent="0.25">
      <c r="A442" s="43" t="s">
        <v>828</v>
      </c>
      <c r="B442" s="44" t="s">
        <v>395</v>
      </c>
      <c r="C442" s="44" t="s">
        <v>396</v>
      </c>
      <c r="D442" s="44" t="s">
        <v>4</v>
      </c>
      <c r="E442" s="45">
        <v>14</v>
      </c>
      <c r="F442" s="45">
        <v>3</v>
      </c>
      <c r="G442" s="45">
        <v>28</v>
      </c>
      <c r="H442" s="45">
        <v>35</v>
      </c>
      <c r="I442" s="45">
        <v>17</v>
      </c>
      <c r="J442" s="45">
        <v>2</v>
      </c>
      <c r="K442" s="45">
        <v>1859</v>
      </c>
      <c r="L442" s="51">
        <v>246</v>
      </c>
    </row>
    <row r="443" spans="1:20" x14ac:dyDescent="0.25">
      <c r="A443" s="43" t="s">
        <v>830</v>
      </c>
      <c r="B443" s="44" t="s">
        <v>395</v>
      </c>
      <c r="C443" s="44" t="s">
        <v>396</v>
      </c>
      <c r="D443" s="44" t="s">
        <v>4</v>
      </c>
      <c r="E443" s="45">
        <v>81</v>
      </c>
      <c r="F443" s="45">
        <v>28</v>
      </c>
      <c r="G443" s="45">
        <v>53</v>
      </c>
      <c r="H443" s="45">
        <v>106</v>
      </c>
      <c r="I443" s="45">
        <v>90</v>
      </c>
      <c r="J443" s="45">
        <v>19</v>
      </c>
      <c r="K443" s="45">
        <v>8536</v>
      </c>
      <c r="L443" s="51">
        <v>1588</v>
      </c>
    </row>
    <row r="444" spans="1:20" x14ac:dyDescent="0.25">
      <c r="A444" s="43" t="s">
        <v>120</v>
      </c>
      <c r="B444" s="44" t="s">
        <v>39</v>
      </c>
      <c r="C444" s="44" t="s">
        <v>396</v>
      </c>
      <c r="D444" s="44" t="s">
        <v>4</v>
      </c>
      <c r="E444" s="45">
        <v>82</v>
      </c>
      <c r="F444" s="45">
        <v>40</v>
      </c>
      <c r="G444" s="45">
        <v>36</v>
      </c>
      <c r="H444" s="45">
        <v>72</v>
      </c>
      <c r="I444" s="45">
        <v>105</v>
      </c>
      <c r="J444" s="45">
        <v>41</v>
      </c>
      <c r="K444" s="45">
        <v>11451</v>
      </c>
      <c r="L444" s="51">
        <v>2208</v>
      </c>
    </row>
    <row r="445" spans="1:20" x14ac:dyDescent="0.25">
      <c r="A445" s="43" t="s">
        <v>834</v>
      </c>
      <c r="B445" s="44" t="s">
        <v>395</v>
      </c>
      <c r="C445" s="44" t="s">
        <v>396</v>
      </c>
      <c r="D445" s="44" t="s">
        <v>4</v>
      </c>
      <c r="E445" s="45">
        <v>51</v>
      </c>
      <c r="F445" s="45">
        <v>9</v>
      </c>
      <c r="G445" s="45">
        <v>63</v>
      </c>
      <c r="H445" s="45">
        <v>86</v>
      </c>
      <c r="I445" s="45">
        <v>36</v>
      </c>
      <c r="J445" s="45">
        <v>9</v>
      </c>
      <c r="K445" s="45">
        <v>6309</v>
      </c>
      <c r="L445" s="51">
        <v>980</v>
      </c>
      <c r="M445"/>
      <c r="N445" s="29"/>
      <c r="O445" s="29"/>
      <c r="P445" s="29"/>
      <c r="Q445" s="29"/>
      <c r="R445" s="29"/>
      <c r="S445" s="29"/>
      <c r="T445" s="29"/>
    </row>
    <row r="446" spans="1:20" x14ac:dyDescent="0.25">
      <c r="A446" s="43" t="s">
        <v>202</v>
      </c>
      <c r="B446" s="44" t="s">
        <v>43</v>
      </c>
      <c r="C446" s="44" t="s">
        <v>396</v>
      </c>
      <c r="D446" s="44" t="s">
        <v>4</v>
      </c>
      <c r="E446" s="45">
        <v>76</v>
      </c>
      <c r="F446" s="45">
        <v>27</v>
      </c>
      <c r="G446" s="45">
        <v>21</v>
      </c>
      <c r="H446" s="45">
        <v>46</v>
      </c>
      <c r="I446" s="45">
        <v>120</v>
      </c>
      <c r="J446" s="45">
        <v>34</v>
      </c>
      <c r="K446" s="45">
        <v>10811</v>
      </c>
      <c r="L446" s="51">
        <v>1685</v>
      </c>
    </row>
    <row r="447" spans="1:20" x14ac:dyDescent="0.25">
      <c r="A447" s="46" t="s">
        <v>312</v>
      </c>
      <c r="B447" s="47" t="s">
        <v>37</v>
      </c>
      <c r="C447" s="47" t="s">
        <v>396</v>
      </c>
      <c r="D447" s="47" t="s">
        <v>4</v>
      </c>
      <c r="E447" s="48">
        <v>61</v>
      </c>
      <c r="F447" s="48">
        <v>13</v>
      </c>
      <c r="G447" s="48">
        <v>55</v>
      </c>
      <c r="H447" s="48">
        <v>85</v>
      </c>
      <c r="I447" s="48">
        <v>36</v>
      </c>
      <c r="J447" s="48">
        <v>19</v>
      </c>
      <c r="K447" s="48">
        <v>961</v>
      </c>
      <c r="L447" s="52">
        <v>965</v>
      </c>
      <c r="M447"/>
      <c r="N447" s="29"/>
      <c r="O447" s="29"/>
      <c r="P447" s="29"/>
      <c r="Q447" s="29"/>
      <c r="R447" s="29"/>
      <c r="S447" s="29"/>
      <c r="T447" s="29"/>
    </row>
    <row r="448" spans="1:20" x14ac:dyDescent="0.25">
      <c r="A448" s="46" t="s">
        <v>158</v>
      </c>
      <c r="B448" s="47" t="s">
        <v>34</v>
      </c>
      <c r="C448" s="47" t="s">
        <v>396</v>
      </c>
      <c r="D448" s="47" t="s">
        <v>4</v>
      </c>
      <c r="E448" s="48">
        <v>51</v>
      </c>
      <c r="F448" s="48">
        <v>9</v>
      </c>
      <c r="G448" s="48">
        <v>63</v>
      </c>
      <c r="H448" s="48">
        <v>59</v>
      </c>
      <c r="I448" s="48">
        <v>65</v>
      </c>
      <c r="J448" s="48">
        <v>11</v>
      </c>
      <c r="K448" s="48">
        <v>5732</v>
      </c>
      <c r="L448" s="52">
        <v>981</v>
      </c>
    </row>
    <row r="449" spans="1:20" hidden="1" x14ac:dyDescent="0.25">
      <c r="A449" s="43" t="s">
        <v>844</v>
      </c>
      <c r="B449" s="44" t="s">
        <v>395</v>
      </c>
      <c r="C449" s="44" t="s">
        <v>396</v>
      </c>
      <c r="D449" s="44" t="s">
        <v>4</v>
      </c>
      <c r="E449" s="45">
        <v>19</v>
      </c>
      <c r="F449" s="45">
        <v>0</v>
      </c>
      <c r="G449" s="45">
        <v>2</v>
      </c>
      <c r="H449" s="45">
        <v>24</v>
      </c>
      <c r="I449" s="45">
        <v>13</v>
      </c>
      <c r="J449" s="45">
        <v>0</v>
      </c>
      <c r="K449" s="45">
        <v>1290</v>
      </c>
      <c r="L449" s="51">
        <v>305</v>
      </c>
    </row>
    <row r="450" spans="1:20" x14ac:dyDescent="0.25">
      <c r="A450" s="46" t="s">
        <v>364</v>
      </c>
      <c r="B450" s="47" t="s">
        <v>39</v>
      </c>
      <c r="C450" s="47" t="s">
        <v>396</v>
      </c>
      <c r="D450" s="47" t="s">
        <v>4</v>
      </c>
      <c r="E450" s="48">
        <v>79</v>
      </c>
      <c r="F450" s="48">
        <v>17</v>
      </c>
      <c r="G450" s="48">
        <v>20</v>
      </c>
      <c r="H450" s="48">
        <v>111</v>
      </c>
      <c r="I450" s="48">
        <v>159</v>
      </c>
      <c r="J450" s="48">
        <v>22</v>
      </c>
      <c r="K450" s="48">
        <v>14312</v>
      </c>
      <c r="L450" s="52">
        <v>1833</v>
      </c>
      <c r="M450"/>
      <c r="N450" s="29"/>
      <c r="O450" s="29"/>
      <c r="P450" s="29"/>
      <c r="Q450" s="29"/>
      <c r="R450" s="29"/>
      <c r="S450" s="29"/>
      <c r="T450" s="29"/>
    </row>
    <row r="451" spans="1:20" x14ac:dyDescent="0.25">
      <c r="A451" s="43" t="s">
        <v>845</v>
      </c>
      <c r="B451" s="44" t="s">
        <v>395</v>
      </c>
      <c r="C451" s="44" t="s">
        <v>396</v>
      </c>
      <c r="D451" s="44" t="s">
        <v>4</v>
      </c>
      <c r="E451" s="45">
        <v>39</v>
      </c>
      <c r="F451" s="45">
        <v>4</v>
      </c>
      <c r="G451" s="45">
        <v>28</v>
      </c>
      <c r="H451" s="45">
        <v>49</v>
      </c>
      <c r="I451" s="45">
        <v>37</v>
      </c>
      <c r="J451" s="45">
        <v>9</v>
      </c>
      <c r="K451" s="45">
        <v>433</v>
      </c>
      <c r="L451" s="51">
        <v>573</v>
      </c>
    </row>
    <row r="452" spans="1:20" x14ac:dyDescent="0.25">
      <c r="A452" s="46" t="s">
        <v>286</v>
      </c>
      <c r="B452" s="47" t="s">
        <v>31</v>
      </c>
      <c r="C452" s="47" t="s">
        <v>396</v>
      </c>
      <c r="D452" s="47" t="s">
        <v>4</v>
      </c>
      <c r="E452" s="48">
        <v>80</v>
      </c>
      <c r="F452" s="48">
        <v>31</v>
      </c>
      <c r="G452" s="48">
        <v>58</v>
      </c>
      <c r="H452" s="48">
        <v>79</v>
      </c>
      <c r="I452" s="48">
        <v>73</v>
      </c>
      <c r="J452" s="48">
        <v>24</v>
      </c>
      <c r="K452" s="48">
        <v>1514</v>
      </c>
      <c r="L452" s="52">
        <v>1628</v>
      </c>
    </row>
    <row r="453" spans="1:20" x14ac:dyDescent="0.25">
      <c r="A453" s="43" t="s">
        <v>847</v>
      </c>
      <c r="B453" s="44" t="s">
        <v>395</v>
      </c>
      <c r="C453" s="44" t="s">
        <v>396</v>
      </c>
      <c r="D453" s="44" t="s">
        <v>4</v>
      </c>
      <c r="E453" s="45">
        <v>67</v>
      </c>
      <c r="F453" s="45">
        <v>8</v>
      </c>
      <c r="G453" s="45">
        <v>51</v>
      </c>
      <c r="H453" s="45">
        <v>66</v>
      </c>
      <c r="I453" s="45">
        <v>79</v>
      </c>
      <c r="J453" s="45">
        <v>14</v>
      </c>
      <c r="K453" s="45">
        <v>1120</v>
      </c>
      <c r="L453" s="51">
        <v>1095</v>
      </c>
    </row>
    <row r="454" spans="1:20" x14ac:dyDescent="0.25">
      <c r="A454" s="46" t="s">
        <v>849</v>
      </c>
      <c r="B454" s="47" t="s">
        <v>395</v>
      </c>
      <c r="C454" s="47" t="s">
        <v>396</v>
      </c>
      <c r="D454" s="47" t="s">
        <v>4</v>
      </c>
      <c r="E454" s="48">
        <v>73</v>
      </c>
      <c r="F454" s="48">
        <v>22</v>
      </c>
      <c r="G454" s="48">
        <v>20</v>
      </c>
      <c r="H454" s="48">
        <v>106</v>
      </c>
      <c r="I454" s="48">
        <v>96</v>
      </c>
      <c r="J454" s="48">
        <v>26</v>
      </c>
      <c r="K454" s="48">
        <v>11470</v>
      </c>
      <c r="L454" s="52">
        <v>1672</v>
      </c>
    </row>
    <row r="455" spans="1:20" hidden="1" x14ac:dyDescent="0.25">
      <c r="A455" s="46" t="s">
        <v>851</v>
      </c>
      <c r="B455" s="47" t="s">
        <v>395</v>
      </c>
      <c r="C455" s="47" t="s">
        <v>396</v>
      </c>
      <c r="D455" s="47" t="s">
        <v>4</v>
      </c>
      <c r="E455" s="48">
        <v>3</v>
      </c>
      <c r="F455" s="48">
        <v>0</v>
      </c>
      <c r="G455" s="48">
        <v>2</v>
      </c>
      <c r="H455" s="48">
        <v>3</v>
      </c>
      <c r="I455" s="48">
        <v>2</v>
      </c>
      <c r="J455" s="48">
        <v>0</v>
      </c>
      <c r="K455" s="48">
        <v>0</v>
      </c>
      <c r="L455" s="52">
        <v>33</v>
      </c>
    </row>
    <row r="456" spans="1:20" x14ac:dyDescent="0.25">
      <c r="A456" s="46" t="s">
        <v>113</v>
      </c>
      <c r="B456" s="47" t="s">
        <v>39</v>
      </c>
      <c r="C456" s="47" t="s">
        <v>396</v>
      </c>
      <c r="D456" s="47" t="s">
        <v>4</v>
      </c>
      <c r="E456" s="48">
        <v>47</v>
      </c>
      <c r="F456" s="48">
        <v>5</v>
      </c>
      <c r="G456" s="48">
        <v>26</v>
      </c>
      <c r="H456" s="48">
        <v>60</v>
      </c>
      <c r="I456" s="48">
        <v>72</v>
      </c>
      <c r="J456" s="48">
        <v>18</v>
      </c>
      <c r="K456" s="48">
        <v>4528</v>
      </c>
      <c r="L456" s="52">
        <v>1029</v>
      </c>
    </row>
    <row r="457" spans="1:20" x14ac:dyDescent="0.25">
      <c r="A457" s="46" t="s">
        <v>137</v>
      </c>
      <c r="B457" s="47" t="s">
        <v>39</v>
      </c>
      <c r="C457" s="47" t="s">
        <v>396</v>
      </c>
      <c r="D457" s="47" t="s">
        <v>4</v>
      </c>
      <c r="E457" s="48">
        <v>78</v>
      </c>
      <c r="F457" s="48">
        <v>39</v>
      </c>
      <c r="G457" s="48">
        <v>32</v>
      </c>
      <c r="H457" s="48">
        <v>147</v>
      </c>
      <c r="I457" s="48">
        <v>93</v>
      </c>
      <c r="J457" s="48">
        <v>36</v>
      </c>
      <c r="K457" s="48">
        <v>12119</v>
      </c>
      <c r="L457" s="52">
        <v>1730</v>
      </c>
    </row>
    <row r="458" spans="1:20" x14ac:dyDescent="0.25">
      <c r="A458" s="43" t="s">
        <v>856</v>
      </c>
      <c r="B458" s="44" t="s">
        <v>395</v>
      </c>
      <c r="C458" s="44" t="s">
        <v>396</v>
      </c>
      <c r="D458" s="44" t="s">
        <v>4</v>
      </c>
      <c r="E458" s="45">
        <v>41</v>
      </c>
      <c r="F458" s="45">
        <v>8</v>
      </c>
      <c r="G458" s="45">
        <v>12</v>
      </c>
      <c r="H458" s="45">
        <v>22</v>
      </c>
      <c r="I458" s="45">
        <v>59</v>
      </c>
      <c r="J458" s="45">
        <v>5</v>
      </c>
      <c r="K458" s="45">
        <v>4340</v>
      </c>
      <c r="L458" s="51">
        <v>695</v>
      </c>
    </row>
    <row r="459" spans="1:20" x14ac:dyDescent="0.25">
      <c r="A459" s="43" t="s">
        <v>186</v>
      </c>
      <c r="B459" s="44" t="s">
        <v>39</v>
      </c>
      <c r="C459" s="44" t="s">
        <v>396</v>
      </c>
      <c r="D459" s="44" t="s">
        <v>4</v>
      </c>
      <c r="E459" s="45">
        <v>81</v>
      </c>
      <c r="F459" s="45">
        <v>51</v>
      </c>
      <c r="G459" s="45">
        <v>37</v>
      </c>
      <c r="H459" s="45">
        <v>59</v>
      </c>
      <c r="I459" s="45">
        <v>82</v>
      </c>
      <c r="J459" s="45">
        <v>22</v>
      </c>
      <c r="K459" s="45">
        <v>1842</v>
      </c>
      <c r="L459" s="51">
        <v>1750</v>
      </c>
      <c r="M459"/>
      <c r="N459" s="29"/>
      <c r="O459" s="29"/>
      <c r="P459" s="29"/>
      <c r="Q459" s="29"/>
      <c r="R459" s="29"/>
      <c r="S459" s="29"/>
      <c r="T459" s="29"/>
    </row>
    <row r="460" spans="1:20" x14ac:dyDescent="0.25">
      <c r="A460" s="46" t="s">
        <v>125</v>
      </c>
      <c r="B460" s="47" t="s">
        <v>31</v>
      </c>
      <c r="C460" s="47" t="s">
        <v>396</v>
      </c>
      <c r="D460" s="47" t="s">
        <v>4</v>
      </c>
      <c r="E460" s="48">
        <v>80</v>
      </c>
      <c r="F460" s="48">
        <v>39</v>
      </c>
      <c r="G460" s="48">
        <v>20</v>
      </c>
      <c r="H460" s="48">
        <v>29</v>
      </c>
      <c r="I460" s="48">
        <v>134</v>
      </c>
      <c r="J460" s="48">
        <v>30</v>
      </c>
      <c r="K460" s="48">
        <v>13232</v>
      </c>
      <c r="L460" s="52">
        <v>1988</v>
      </c>
      <c r="M460"/>
      <c r="N460" s="29"/>
      <c r="O460" s="29"/>
      <c r="P460" s="29"/>
      <c r="Q460" s="29"/>
      <c r="R460" s="29"/>
      <c r="S460" s="29"/>
      <c r="T460" s="29"/>
    </row>
    <row r="461" spans="1:20" x14ac:dyDescent="0.25">
      <c r="A461" s="46" t="s">
        <v>859</v>
      </c>
      <c r="B461" s="47" t="s">
        <v>395</v>
      </c>
      <c r="C461" s="47" t="s">
        <v>396</v>
      </c>
      <c r="D461" s="47" t="s">
        <v>4</v>
      </c>
      <c r="E461" s="48">
        <v>78</v>
      </c>
      <c r="F461" s="48">
        <v>8</v>
      </c>
      <c r="G461" s="48">
        <v>85</v>
      </c>
      <c r="H461" s="48">
        <v>286</v>
      </c>
      <c r="I461" s="48">
        <v>134</v>
      </c>
      <c r="J461" s="48">
        <v>11</v>
      </c>
      <c r="K461" s="48">
        <v>10478</v>
      </c>
      <c r="L461" s="52">
        <v>1408</v>
      </c>
    </row>
    <row r="462" spans="1:20" x14ac:dyDescent="0.25">
      <c r="A462" s="46" t="s">
        <v>861</v>
      </c>
      <c r="B462" s="47" t="s">
        <v>395</v>
      </c>
      <c r="C462" s="47" t="s">
        <v>396</v>
      </c>
      <c r="D462" s="47" t="s">
        <v>4</v>
      </c>
      <c r="E462" s="48">
        <v>43</v>
      </c>
      <c r="F462" s="48">
        <v>6</v>
      </c>
      <c r="G462" s="48">
        <v>30</v>
      </c>
      <c r="H462" s="48">
        <v>77</v>
      </c>
      <c r="I462" s="48">
        <v>38</v>
      </c>
      <c r="J462" s="48">
        <v>11</v>
      </c>
      <c r="K462" s="48">
        <v>1034</v>
      </c>
      <c r="L462" s="52">
        <v>597</v>
      </c>
      <c r="M462"/>
      <c r="N462" s="29"/>
      <c r="O462" s="29"/>
      <c r="P462" s="29"/>
      <c r="Q462" s="29"/>
      <c r="R462" s="29"/>
      <c r="S462" s="29"/>
      <c r="T462" s="29"/>
    </row>
    <row r="463" spans="1:20" x14ac:dyDescent="0.25">
      <c r="A463" s="46" t="s">
        <v>862</v>
      </c>
      <c r="B463" s="47" t="s">
        <v>395</v>
      </c>
      <c r="C463" s="47" t="s">
        <v>396</v>
      </c>
      <c r="D463" s="47" t="s">
        <v>4</v>
      </c>
      <c r="E463" s="48">
        <v>36</v>
      </c>
      <c r="F463" s="48">
        <v>5</v>
      </c>
      <c r="G463" s="48">
        <v>4</v>
      </c>
      <c r="H463" s="48">
        <v>25</v>
      </c>
      <c r="I463" s="48">
        <v>41</v>
      </c>
      <c r="J463" s="48">
        <v>11</v>
      </c>
      <c r="K463" s="48">
        <v>2885</v>
      </c>
      <c r="L463" s="52">
        <v>583</v>
      </c>
    </row>
    <row r="464" spans="1:20" x14ac:dyDescent="0.25">
      <c r="A464" s="43" t="s">
        <v>866</v>
      </c>
      <c r="B464" s="44" t="s">
        <v>395</v>
      </c>
      <c r="C464" s="44" t="s">
        <v>396</v>
      </c>
      <c r="D464" s="44" t="s">
        <v>4</v>
      </c>
      <c r="E464" s="45">
        <v>62</v>
      </c>
      <c r="F464" s="45">
        <v>18</v>
      </c>
      <c r="G464" s="45">
        <v>14</v>
      </c>
      <c r="H464" s="45">
        <v>35</v>
      </c>
      <c r="I464" s="45">
        <v>112</v>
      </c>
      <c r="J464" s="45">
        <v>28</v>
      </c>
      <c r="K464" s="45">
        <v>1656</v>
      </c>
      <c r="L464" s="51">
        <v>1038</v>
      </c>
    </row>
    <row r="465" spans="1:20" hidden="1" x14ac:dyDescent="0.25">
      <c r="A465" s="43" t="s">
        <v>867</v>
      </c>
      <c r="B465" s="44" t="s">
        <v>395</v>
      </c>
      <c r="C465" s="44" t="s">
        <v>396</v>
      </c>
      <c r="D465" s="44" t="s">
        <v>4</v>
      </c>
      <c r="E465" s="45">
        <v>4</v>
      </c>
      <c r="F465" s="45">
        <v>0</v>
      </c>
      <c r="G465" s="45">
        <v>0</v>
      </c>
      <c r="H465" s="45">
        <v>3</v>
      </c>
      <c r="I465" s="45">
        <v>2</v>
      </c>
      <c r="J465" s="45">
        <v>1</v>
      </c>
      <c r="K465" s="45">
        <v>0</v>
      </c>
      <c r="L465" s="51">
        <v>44</v>
      </c>
    </row>
    <row r="466" spans="1:20" x14ac:dyDescent="0.25">
      <c r="A466" s="46" t="s">
        <v>871</v>
      </c>
      <c r="B466" s="47" t="s">
        <v>395</v>
      </c>
      <c r="C466" s="47" t="s">
        <v>396</v>
      </c>
      <c r="D466" s="47" t="s">
        <v>4</v>
      </c>
      <c r="E466" s="48">
        <v>39</v>
      </c>
      <c r="F466" s="48">
        <v>7</v>
      </c>
      <c r="G466" s="48">
        <v>12</v>
      </c>
      <c r="H466" s="48">
        <v>30</v>
      </c>
      <c r="I466" s="48">
        <v>64</v>
      </c>
      <c r="J466" s="48">
        <v>3</v>
      </c>
      <c r="K466" s="48">
        <v>1382</v>
      </c>
      <c r="L466" s="52">
        <v>496</v>
      </c>
    </row>
    <row r="467" spans="1:20" x14ac:dyDescent="0.25">
      <c r="A467" s="43" t="s">
        <v>872</v>
      </c>
      <c r="B467" s="44" t="s">
        <v>395</v>
      </c>
      <c r="C467" s="44" t="s">
        <v>396</v>
      </c>
      <c r="D467" s="44" t="s">
        <v>4</v>
      </c>
      <c r="E467" s="45">
        <v>27</v>
      </c>
      <c r="F467" s="45">
        <v>7</v>
      </c>
      <c r="G467" s="45">
        <v>16</v>
      </c>
      <c r="H467" s="45">
        <v>7</v>
      </c>
      <c r="I467" s="45">
        <v>20</v>
      </c>
      <c r="J467" s="45">
        <v>5</v>
      </c>
      <c r="K467" s="45">
        <v>9</v>
      </c>
      <c r="L467" s="51">
        <v>361</v>
      </c>
    </row>
    <row r="468" spans="1:20" x14ac:dyDescent="0.25">
      <c r="A468" s="46" t="s">
        <v>873</v>
      </c>
      <c r="B468" s="47" t="s">
        <v>395</v>
      </c>
      <c r="C468" s="47" t="s">
        <v>396</v>
      </c>
      <c r="D468" s="47" t="s">
        <v>4</v>
      </c>
      <c r="E468" s="48">
        <v>40</v>
      </c>
      <c r="F468" s="48">
        <v>6</v>
      </c>
      <c r="G468" s="48">
        <v>65</v>
      </c>
      <c r="H468" s="48">
        <v>145</v>
      </c>
      <c r="I468" s="48">
        <v>47</v>
      </c>
      <c r="J468" s="48">
        <v>6</v>
      </c>
      <c r="K468" s="48">
        <v>3146</v>
      </c>
      <c r="L468" s="52">
        <v>646</v>
      </c>
      <c r="M468"/>
      <c r="N468" s="29"/>
      <c r="O468" s="29"/>
      <c r="P468" s="29"/>
      <c r="Q468" s="29"/>
      <c r="R468" s="29"/>
      <c r="S468" s="29"/>
      <c r="T468" s="29"/>
    </row>
    <row r="469" spans="1:20" x14ac:dyDescent="0.25">
      <c r="A469" s="46" t="s">
        <v>389</v>
      </c>
      <c r="B469" s="47" t="s">
        <v>31</v>
      </c>
      <c r="C469" s="47" t="s">
        <v>396</v>
      </c>
      <c r="D469" s="47" t="s">
        <v>4</v>
      </c>
      <c r="E469" s="48">
        <v>38</v>
      </c>
      <c r="F469" s="48">
        <v>7</v>
      </c>
      <c r="G469" s="48">
        <v>14</v>
      </c>
      <c r="H469" s="48">
        <v>83</v>
      </c>
      <c r="I469" s="48">
        <v>35</v>
      </c>
      <c r="J469" s="48">
        <v>1</v>
      </c>
      <c r="K469" s="48">
        <v>3136</v>
      </c>
      <c r="L469" s="52">
        <v>611</v>
      </c>
    </row>
    <row r="470" spans="1:20" x14ac:dyDescent="0.25">
      <c r="A470" s="46" t="s">
        <v>880</v>
      </c>
      <c r="B470" s="47" t="s">
        <v>395</v>
      </c>
      <c r="C470" s="47" t="s">
        <v>396</v>
      </c>
      <c r="D470" s="47" t="s">
        <v>4</v>
      </c>
      <c r="E470" s="48">
        <v>76</v>
      </c>
      <c r="F470" s="48">
        <v>17</v>
      </c>
      <c r="G470" s="48">
        <v>46</v>
      </c>
      <c r="H470" s="48">
        <v>68</v>
      </c>
      <c r="I470" s="48">
        <v>68</v>
      </c>
      <c r="J470" s="48">
        <v>14</v>
      </c>
      <c r="K470" s="48">
        <v>325</v>
      </c>
      <c r="L470" s="52">
        <v>1061</v>
      </c>
      <c r="M470"/>
      <c r="N470" s="29"/>
      <c r="O470" s="29"/>
      <c r="P470" s="29"/>
      <c r="Q470" s="29"/>
      <c r="R470" s="29"/>
      <c r="S470" s="29"/>
      <c r="T470" s="29"/>
    </row>
    <row r="471" spans="1:20" hidden="1" x14ac:dyDescent="0.25">
      <c r="A471" s="43" t="s">
        <v>881</v>
      </c>
      <c r="B471" s="44" t="s">
        <v>395</v>
      </c>
      <c r="C471" s="44" t="s">
        <v>396</v>
      </c>
      <c r="D471" s="44" t="s">
        <v>4</v>
      </c>
      <c r="E471" s="45">
        <v>2</v>
      </c>
      <c r="F471" s="45">
        <v>0</v>
      </c>
      <c r="G471" s="45">
        <v>2</v>
      </c>
      <c r="H471" s="45">
        <v>0</v>
      </c>
      <c r="I471" s="45">
        <v>1</v>
      </c>
      <c r="J471" s="45">
        <v>0</v>
      </c>
      <c r="K471" s="45">
        <v>0</v>
      </c>
      <c r="L471" s="51">
        <v>25</v>
      </c>
    </row>
    <row r="472" spans="1:20" hidden="1" x14ac:dyDescent="0.25">
      <c r="A472" s="43" t="s">
        <v>883</v>
      </c>
      <c r="B472" s="44" t="s">
        <v>395</v>
      </c>
      <c r="C472" s="44" t="s">
        <v>396</v>
      </c>
      <c r="D472" s="44" t="s">
        <v>4</v>
      </c>
      <c r="E472" s="45">
        <v>2</v>
      </c>
      <c r="F472" s="45">
        <v>0</v>
      </c>
      <c r="G472" s="45">
        <v>0</v>
      </c>
      <c r="H472" s="45">
        <v>2</v>
      </c>
      <c r="I472" s="45">
        <v>2</v>
      </c>
      <c r="J472" s="45">
        <v>0</v>
      </c>
      <c r="K472" s="45">
        <v>0</v>
      </c>
      <c r="L472" s="51">
        <v>26</v>
      </c>
      <c r="M472"/>
      <c r="N472" s="29"/>
      <c r="O472" s="29"/>
      <c r="P472" s="29"/>
      <c r="Q472" s="29"/>
      <c r="R472" s="29"/>
      <c r="S472" s="29"/>
      <c r="T472" s="29"/>
    </row>
    <row r="473" spans="1:20" x14ac:dyDescent="0.25">
      <c r="A473" s="43" t="s">
        <v>363</v>
      </c>
      <c r="B473" s="44" t="s">
        <v>43</v>
      </c>
      <c r="C473" s="44" t="s">
        <v>396</v>
      </c>
      <c r="D473" s="44" t="s">
        <v>4</v>
      </c>
      <c r="E473" s="45">
        <v>25</v>
      </c>
      <c r="F473" s="45">
        <v>4</v>
      </c>
      <c r="G473" s="45">
        <v>2</v>
      </c>
      <c r="H473" s="45">
        <v>20</v>
      </c>
      <c r="I473" s="45">
        <v>9</v>
      </c>
      <c r="J473" s="45">
        <v>7</v>
      </c>
      <c r="K473" s="45">
        <v>0</v>
      </c>
      <c r="L473" s="51">
        <v>390</v>
      </c>
    </row>
    <row r="474" spans="1:20" x14ac:dyDescent="0.25">
      <c r="A474" s="43" t="s">
        <v>140</v>
      </c>
      <c r="B474" s="44" t="s">
        <v>31</v>
      </c>
      <c r="C474" s="44" t="s">
        <v>396</v>
      </c>
      <c r="D474" s="44" t="s">
        <v>4</v>
      </c>
      <c r="E474" s="45">
        <v>82</v>
      </c>
      <c r="F474" s="45">
        <v>36</v>
      </c>
      <c r="G474" s="45">
        <v>24</v>
      </c>
      <c r="H474" s="45">
        <v>30</v>
      </c>
      <c r="I474" s="45">
        <v>115</v>
      </c>
      <c r="J474" s="45">
        <v>57</v>
      </c>
      <c r="K474" s="45">
        <v>11481</v>
      </c>
      <c r="L474" s="51">
        <v>1934</v>
      </c>
    </row>
    <row r="475" spans="1:20" x14ac:dyDescent="0.25">
      <c r="A475" s="46" t="s">
        <v>890</v>
      </c>
      <c r="B475" s="47" t="s">
        <v>395</v>
      </c>
      <c r="C475" s="47" t="s">
        <v>396</v>
      </c>
      <c r="D475" s="47" t="s">
        <v>4</v>
      </c>
      <c r="E475" s="48">
        <v>60</v>
      </c>
      <c r="F475" s="48">
        <v>17</v>
      </c>
      <c r="G475" s="48">
        <v>16</v>
      </c>
      <c r="H475" s="48">
        <v>51</v>
      </c>
      <c r="I475" s="48">
        <v>37</v>
      </c>
      <c r="J475" s="48">
        <v>36</v>
      </c>
      <c r="K475" s="48">
        <v>2561</v>
      </c>
      <c r="L475" s="52">
        <v>929</v>
      </c>
    </row>
    <row r="476" spans="1:20" x14ac:dyDescent="0.25">
      <c r="A476" s="43" t="s">
        <v>253</v>
      </c>
      <c r="B476" s="44" t="s">
        <v>39</v>
      </c>
      <c r="C476" s="44" t="s">
        <v>396</v>
      </c>
      <c r="D476" s="44" t="s">
        <v>4</v>
      </c>
      <c r="E476" s="45">
        <v>79</v>
      </c>
      <c r="F476" s="45">
        <v>45</v>
      </c>
      <c r="G476" s="45">
        <v>58</v>
      </c>
      <c r="H476" s="45">
        <v>195</v>
      </c>
      <c r="I476" s="45">
        <v>161</v>
      </c>
      <c r="J476" s="45">
        <v>25</v>
      </c>
      <c r="K476" s="45">
        <v>14145</v>
      </c>
      <c r="L476" s="51">
        <v>2091</v>
      </c>
    </row>
    <row r="477" spans="1:20" hidden="1" x14ac:dyDescent="0.25">
      <c r="A477" s="43" t="s">
        <v>898</v>
      </c>
      <c r="B477" s="44" t="s">
        <v>395</v>
      </c>
      <c r="C477" s="44" t="s">
        <v>396</v>
      </c>
      <c r="D477" s="44" t="s">
        <v>4</v>
      </c>
      <c r="E477" s="45">
        <v>5</v>
      </c>
      <c r="F477" s="45">
        <v>2</v>
      </c>
      <c r="G477" s="45">
        <v>0</v>
      </c>
      <c r="H477" s="45">
        <v>5</v>
      </c>
      <c r="I477" s="45">
        <v>8</v>
      </c>
      <c r="J477" s="45">
        <v>0</v>
      </c>
      <c r="K477" s="45">
        <v>92</v>
      </c>
      <c r="L477" s="51">
        <v>80</v>
      </c>
    </row>
    <row r="478" spans="1:20" x14ac:dyDescent="0.25">
      <c r="A478" s="46" t="s">
        <v>900</v>
      </c>
      <c r="B478" s="47" t="s">
        <v>395</v>
      </c>
      <c r="C478" s="47" t="s">
        <v>396</v>
      </c>
      <c r="D478" s="47" t="s">
        <v>4</v>
      </c>
      <c r="E478" s="48">
        <v>81</v>
      </c>
      <c r="F478" s="48">
        <v>26</v>
      </c>
      <c r="G478" s="48">
        <v>72</v>
      </c>
      <c r="H478" s="48">
        <v>164</v>
      </c>
      <c r="I478" s="48">
        <v>194</v>
      </c>
      <c r="J478" s="48">
        <v>32</v>
      </c>
      <c r="K478" s="48">
        <v>11703</v>
      </c>
      <c r="L478" s="52">
        <v>1605</v>
      </c>
    </row>
    <row r="479" spans="1:20" hidden="1" x14ac:dyDescent="0.25">
      <c r="A479" s="46" t="s">
        <v>902</v>
      </c>
      <c r="B479" s="47" t="s">
        <v>395</v>
      </c>
      <c r="C479" s="47" t="s">
        <v>396</v>
      </c>
      <c r="D479" s="47" t="s">
        <v>4</v>
      </c>
      <c r="E479" s="48">
        <v>3</v>
      </c>
      <c r="F479" s="48">
        <v>1</v>
      </c>
      <c r="G479" s="48">
        <v>0</v>
      </c>
      <c r="H479" s="48">
        <v>3</v>
      </c>
      <c r="I479" s="48">
        <v>2</v>
      </c>
      <c r="J479" s="48">
        <v>0</v>
      </c>
      <c r="K479" s="48">
        <v>0</v>
      </c>
      <c r="L479" s="52">
        <v>40</v>
      </c>
      <c r="M479"/>
      <c r="N479" s="29"/>
      <c r="O479" s="29"/>
      <c r="P479" s="29"/>
      <c r="Q479" s="29"/>
      <c r="R479" s="29"/>
      <c r="S479" s="29"/>
      <c r="T479" s="29"/>
    </row>
    <row r="480" spans="1:20" hidden="1" x14ac:dyDescent="0.25">
      <c r="A480" s="46" t="s">
        <v>905</v>
      </c>
      <c r="B480" s="47" t="s">
        <v>395</v>
      </c>
      <c r="C480" s="47" t="s">
        <v>396</v>
      </c>
      <c r="D480" s="47" t="s">
        <v>4</v>
      </c>
      <c r="E480" s="48">
        <v>10</v>
      </c>
      <c r="F480" s="48">
        <v>0</v>
      </c>
      <c r="G480" s="48">
        <v>10</v>
      </c>
      <c r="H480" s="48">
        <v>17</v>
      </c>
      <c r="I480" s="48">
        <v>9</v>
      </c>
      <c r="J480" s="48">
        <v>0</v>
      </c>
      <c r="K480" s="48">
        <v>206</v>
      </c>
      <c r="L480" s="52">
        <v>96</v>
      </c>
      <c r="M480"/>
      <c r="N480" s="29"/>
      <c r="O480" s="29"/>
      <c r="P480" s="29"/>
      <c r="Q480" s="29"/>
      <c r="R480" s="29"/>
      <c r="S480" s="29"/>
      <c r="T480" s="29"/>
    </row>
    <row r="481" spans="1:20" x14ac:dyDescent="0.25">
      <c r="A481" s="43" t="s">
        <v>906</v>
      </c>
      <c r="B481" s="44" t="s">
        <v>395</v>
      </c>
      <c r="C481" s="44" t="s">
        <v>396</v>
      </c>
      <c r="D481" s="44" t="s">
        <v>4</v>
      </c>
      <c r="E481" s="45">
        <v>27</v>
      </c>
      <c r="F481" s="45">
        <v>2</v>
      </c>
      <c r="G481" s="45">
        <v>8</v>
      </c>
      <c r="H481" s="45">
        <v>2</v>
      </c>
      <c r="I481" s="45">
        <v>31</v>
      </c>
      <c r="J481" s="45">
        <v>11</v>
      </c>
      <c r="K481" s="45">
        <v>2</v>
      </c>
      <c r="L481" s="51">
        <v>356</v>
      </c>
    </row>
    <row r="482" spans="1:20" x14ac:dyDescent="0.25">
      <c r="A482" s="46" t="s">
        <v>907</v>
      </c>
      <c r="B482" s="47" t="s">
        <v>395</v>
      </c>
      <c r="C482" s="47" t="s">
        <v>396</v>
      </c>
      <c r="D482" s="47" t="s">
        <v>4</v>
      </c>
      <c r="E482" s="48">
        <v>57</v>
      </c>
      <c r="F482" s="48">
        <v>12</v>
      </c>
      <c r="G482" s="48">
        <v>23</v>
      </c>
      <c r="H482" s="48">
        <v>52</v>
      </c>
      <c r="I482" s="48">
        <v>57</v>
      </c>
      <c r="J482" s="48">
        <v>6</v>
      </c>
      <c r="K482" s="48">
        <v>4840</v>
      </c>
      <c r="L482" s="52">
        <v>950</v>
      </c>
    </row>
    <row r="483" spans="1:20" hidden="1" x14ac:dyDescent="0.25">
      <c r="A483" s="43" t="s">
        <v>908</v>
      </c>
      <c r="B483" s="44" t="s">
        <v>395</v>
      </c>
      <c r="C483" s="44" t="s">
        <v>396</v>
      </c>
      <c r="D483" s="44" t="s">
        <v>4</v>
      </c>
      <c r="E483" s="45">
        <v>11</v>
      </c>
      <c r="F483" s="45">
        <v>1</v>
      </c>
      <c r="G483" s="45">
        <v>24</v>
      </c>
      <c r="H483" s="45">
        <v>20</v>
      </c>
      <c r="I483" s="45">
        <v>19</v>
      </c>
      <c r="J483" s="45">
        <v>1</v>
      </c>
      <c r="K483" s="45">
        <v>756</v>
      </c>
      <c r="L483" s="51">
        <v>151</v>
      </c>
    </row>
    <row r="484" spans="1:20" x14ac:dyDescent="0.25">
      <c r="A484" s="43" t="s">
        <v>200</v>
      </c>
      <c r="B484" s="44" t="s">
        <v>37</v>
      </c>
      <c r="C484" s="44" t="s">
        <v>396</v>
      </c>
      <c r="D484" s="44" t="s">
        <v>4</v>
      </c>
      <c r="E484" s="45">
        <v>60</v>
      </c>
      <c r="F484" s="45">
        <v>11</v>
      </c>
      <c r="G484" s="45">
        <v>24</v>
      </c>
      <c r="H484" s="45">
        <v>23</v>
      </c>
      <c r="I484" s="45">
        <v>96</v>
      </c>
      <c r="J484" s="45">
        <v>8</v>
      </c>
      <c r="K484" s="45">
        <v>6747</v>
      </c>
      <c r="L484" s="51">
        <v>1100</v>
      </c>
    </row>
    <row r="485" spans="1:20" x14ac:dyDescent="0.25">
      <c r="A485" s="46" t="s">
        <v>150</v>
      </c>
      <c r="B485" s="47" t="s">
        <v>37</v>
      </c>
      <c r="C485" s="47" t="s">
        <v>396</v>
      </c>
      <c r="D485" s="47" t="s">
        <v>4</v>
      </c>
      <c r="E485" s="48">
        <v>72</v>
      </c>
      <c r="F485" s="48">
        <v>49</v>
      </c>
      <c r="G485" s="48">
        <v>18</v>
      </c>
      <c r="H485" s="48">
        <v>54</v>
      </c>
      <c r="I485" s="48">
        <v>119</v>
      </c>
      <c r="J485" s="48">
        <v>16</v>
      </c>
      <c r="K485" s="48">
        <v>9922</v>
      </c>
      <c r="L485" s="52">
        <v>1805</v>
      </c>
      <c r="M485"/>
      <c r="N485" s="29"/>
      <c r="O485" s="29"/>
      <c r="P485" s="29"/>
      <c r="Q485" s="29"/>
      <c r="R485" s="29"/>
      <c r="S485" s="29"/>
      <c r="T485" s="29"/>
    </row>
    <row r="486" spans="1:20" x14ac:dyDescent="0.25">
      <c r="A486" s="46" t="s">
        <v>913</v>
      </c>
      <c r="B486" s="47" t="s">
        <v>395</v>
      </c>
      <c r="C486" s="47" t="s">
        <v>396</v>
      </c>
      <c r="D486" s="47" t="s">
        <v>4</v>
      </c>
      <c r="E486" s="48">
        <v>29</v>
      </c>
      <c r="F486" s="48">
        <v>6</v>
      </c>
      <c r="G486" s="48">
        <v>44</v>
      </c>
      <c r="H486" s="48">
        <v>44</v>
      </c>
      <c r="I486" s="48">
        <v>24</v>
      </c>
      <c r="J486" s="48">
        <v>3</v>
      </c>
      <c r="K486" s="48">
        <v>1549</v>
      </c>
      <c r="L486" s="52">
        <v>405</v>
      </c>
    </row>
    <row r="487" spans="1:20" x14ac:dyDescent="0.25">
      <c r="A487" s="46" t="s">
        <v>124</v>
      </c>
      <c r="B487" s="47" t="s">
        <v>34</v>
      </c>
      <c r="C487" s="47" t="s">
        <v>396</v>
      </c>
      <c r="D487" s="47" t="s">
        <v>4</v>
      </c>
      <c r="E487" s="48">
        <v>82</v>
      </c>
      <c r="F487" s="48">
        <v>23</v>
      </c>
      <c r="G487" s="48">
        <v>32</v>
      </c>
      <c r="H487" s="48">
        <v>94</v>
      </c>
      <c r="I487" s="48">
        <v>134</v>
      </c>
      <c r="J487" s="48">
        <v>20</v>
      </c>
      <c r="K487" s="48">
        <v>11905</v>
      </c>
      <c r="L487" s="52">
        <v>1789</v>
      </c>
    </row>
    <row r="488" spans="1:20" x14ac:dyDescent="0.25">
      <c r="A488" s="46" t="s">
        <v>915</v>
      </c>
      <c r="B488" s="47" t="s">
        <v>395</v>
      </c>
      <c r="C488" s="47" t="s">
        <v>396</v>
      </c>
      <c r="D488" s="47" t="s">
        <v>4</v>
      </c>
      <c r="E488" s="48">
        <v>60</v>
      </c>
      <c r="F488" s="48">
        <v>14</v>
      </c>
      <c r="G488" s="48">
        <v>31</v>
      </c>
      <c r="H488" s="48">
        <v>135</v>
      </c>
      <c r="I488" s="48">
        <v>123</v>
      </c>
      <c r="J488" s="48">
        <v>12</v>
      </c>
      <c r="K488" s="48">
        <v>4567</v>
      </c>
      <c r="L488" s="52">
        <v>1058</v>
      </c>
      <c r="M488"/>
      <c r="N488" s="29"/>
      <c r="O488" s="29"/>
      <c r="P488" s="29"/>
      <c r="Q488" s="29"/>
      <c r="R488" s="29"/>
      <c r="S488" s="29"/>
      <c r="T488" s="29"/>
    </row>
    <row r="489" spans="1:20" x14ac:dyDescent="0.25">
      <c r="A489" s="46" t="s">
        <v>119</v>
      </c>
      <c r="B489" s="47" t="s">
        <v>39</v>
      </c>
      <c r="C489" s="47" t="s">
        <v>396</v>
      </c>
      <c r="D489" s="47" t="s">
        <v>4</v>
      </c>
      <c r="E489" s="48">
        <v>80</v>
      </c>
      <c r="F489" s="48">
        <v>53</v>
      </c>
      <c r="G489" s="48">
        <v>16</v>
      </c>
      <c r="H489" s="48">
        <v>24</v>
      </c>
      <c r="I489" s="48">
        <v>107</v>
      </c>
      <c r="J489" s="48">
        <v>32</v>
      </c>
      <c r="K489" s="48">
        <v>11716</v>
      </c>
      <c r="L489" s="52">
        <v>2049</v>
      </c>
    </row>
    <row r="490" spans="1:20" hidden="1" x14ac:dyDescent="0.25">
      <c r="A490" s="43" t="s">
        <v>921</v>
      </c>
      <c r="B490" s="44" t="s">
        <v>395</v>
      </c>
      <c r="C490" s="44" t="s">
        <v>396</v>
      </c>
      <c r="D490" s="44" t="s">
        <v>4</v>
      </c>
      <c r="E490" s="45">
        <v>5</v>
      </c>
      <c r="F490" s="45">
        <v>0</v>
      </c>
      <c r="G490" s="45">
        <v>0</v>
      </c>
      <c r="H490" s="45">
        <v>8</v>
      </c>
      <c r="I490" s="45">
        <v>4</v>
      </c>
      <c r="J490" s="45">
        <v>0</v>
      </c>
      <c r="K490" s="45">
        <v>220</v>
      </c>
      <c r="L490" s="51">
        <v>63</v>
      </c>
      <c r="M490"/>
      <c r="N490" s="29"/>
      <c r="O490" s="29"/>
      <c r="P490" s="29"/>
      <c r="Q490" s="29"/>
      <c r="R490" s="29"/>
      <c r="S490" s="29"/>
      <c r="T490" s="29"/>
    </row>
    <row r="491" spans="1:20" x14ac:dyDescent="0.25">
      <c r="A491" s="43" t="s">
        <v>924</v>
      </c>
      <c r="B491" s="44" t="s">
        <v>395</v>
      </c>
      <c r="C491" s="44" t="s">
        <v>396</v>
      </c>
      <c r="D491" s="44" t="s">
        <v>4</v>
      </c>
      <c r="E491" s="45">
        <v>82</v>
      </c>
      <c r="F491" s="45">
        <v>18</v>
      </c>
      <c r="G491" s="45">
        <v>54</v>
      </c>
      <c r="H491" s="45">
        <v>180</v>
      </c>
      <c r="I491" s="45">
        <v>159</v>
      </c>
      <c r="J491" s="45">
        <v>9</v>
      </c>
      <c r="K491" s="45">
        <v>10752</v>
      </c>
      <c r="L491" s="51">
        <v>1650</v>
      </c>
      <c r="M491"/>
      <c r="N491" s="29"/>
      <c r="O491" s="29"/>
      <c r="P491" s="29"/>
      <c r="Q491" s="29"/>
      <c r="R491" s="29"/>
      <c r="S491" s="29"/>
      <c r="T491" s="29"/>
    </row>
    <row r="492" spans="1:20" x14ac:dyDescent="0.25">
      <c r="A492" s="46" t="s">
        <v>111</v>
      </c>
      <c r="B492" s="47" t="s">
        <v>34</v>
      </c>
      <c r="C492" s="47" t="s">
        <v>396</v>
      </c>
      <c r="D492" s="47" t="s">
        <v>4</v>
      </c>
      <c r="E492" s="48">
        <v>77</v>
      </c>
      <c r="F492" s="48">
        <v>71</v>
      </c>
      <c r="G492" s="48">
        <v>28</v>
      </c>
      <c r="H492" s="48">
        <v>67</v>
      </c>
      <c r="I492" s="48">
        <v>201</v>
      </c>
      <c r="J492" s="48">
        <v>59</v>
      </c>
      <c r="K492" s="48">
        <v>9937</v>
      </c>
      <c r="L492" s="52">
        <v>2066</v>
      </c>
      <c r="M492"/>
      <c r="N492" s="29"/>
      <c r="O492" s="29"/>
      <c r="P492" s="29"/>
      <c r="Q492" s="29"/>
      <c r="R492" s="29"/>
      <c r="S492" s="29"/>
      <c r="T492" s="29"/>
    </row>
    <row r="493" spans="1:20" x14ac:dyDescent="0.25">
      <c r="A493" s="43" t="s">
        <v>925</v>
      </c>
      <c r="B493" s="44" t="s">
        <v>395</v>
      </c>
      <c r="C493" s="44" t="s">
        <v>396</v>
      </c>
      <c r="D493" s="44" t="s">
        <v>4</v>
      </c>
      <c r="E493" s="45">
        <v>82</v>
      </c>
      <c r="F493" s="45">
        <v>17</v>
      </c>
      <c r="G493" s="45">
        <v>10</v>
      </c>
      <c r="H493" s="45">
        <v>72</v>
      </c>
      <c r="I493" s="45">
        <v>99</v>
      </c>
      <c r="J493" s="45">
        <v>31</v>
      </c>
      <c r="K493" s="45">
        <v>13946</v>
      </c>
      <c r="L493" s="51">
        <v>1522</v>
      </c>
    </row>
    <row r="494" spans="1:20" x14ac:dyDescent="0.25">
      <c r="A494" s="46" t="s">
        <v>406</v>
      </c>
      <c r="B494" s="47" t="s">
        <v>31</v>
      </c>
      <c r="C494" s="47" t="s">
        <v>396</v>
      </c>
      <c r="D494" s="47" t="s">
        <v>4</v>
      </c>
      <c r="E494" s="48">
        <v>80</v>
      </c>
      <c r="F494" s="48">
        <v>39</v>
      </c>
      <c r="G494" s="48">
        <v>42</v>
      </c>
      <c r="H494" s="48">
        <v>147</v>
      </c>
      <c r="I494" s="48">
        <v>69</v>
      </c>
      <c r="J494" s="48">
        <v>17</v>
      </c>
      <c r="K494" s="48">
        <v>1411</v>
      </c>
      <c r="L494" s="52">
        <v>1397</v>
      </c>
    </row>
    <row r="495" spans="1:20" x14ac:dyDescent="0.25">
      <c r="A495" s="46" t="s">
        <v>320</v>
      </c>
      <c r="B495" s="47" t="s">
        <v>43</v>
      </c>
      <c r="C495" s="47" t="s">
        <v>396</v>
      </c>
      <c r="D495" s="47" t="s">
        <v>4</v>
      </c>
      <c r="E495" s="48">
        <v>48</v>
      </c>
      <c r="F495" s="48">
        <v>17</v>
      </c>
      <c r="G495" s="48">
        <v>24</v>
      </c>
      <c r="H495" s="48">
        <v>84</v>
      </c>
      <c r="I495" s="48">
        <v>21</v>
      </c>
      <c r="J495" s="48">
        <v>6</v>
      </c>
      <c r="K495" s="48">
        <v>127</v>
      </c>
      <c r="L495" s="52">
        <v>782</v>
      </c>
    </row>
    <row r="496" spans="1:20" hidden="1" x14ac:dyDescent="0.25">
      <c r="A496" s="46" t="s">
        <v>930</v>
      </c>
      <c r="B496" s="47" t="s">
        <v>395</v>
      </c>
      <c r="C496" s="47" t="s">
        <v>396</v>
      </c>
      <c r="D496" s="47" t="s">
        <v>4</v>
      </c>
      <c r="E496" s="48">
        <v>3</v>
      </c>
      <c r="F496" s="48">
        <v>0</v>
      </c>
      <c r="G496" s="48">
        <v>0</v>
      </c>
      <c r="H496" s="48">
        <v>7</v>
      </c>
      <c r="I496" s="48">
        <v>5</v>
      </c>
      <c r="J496" s="48">
        <v>0</v>
      </c>
      <c r="K496" s="48">
        <v>235</v>
      </c>
      <c r="L496" s="52">
        <v>53</v>
      </c>
    </row>
    <row r="497" spans="1:20" x14ac:dyDescent="0.25">
      <c r="A497" s="46" t="s">
        <v>183</v>
      </c>
      <c r="B497" s="47" t="s">
        <v>37</v>
      </c>
      <c r="C497" s="47" t="s">
        <v>396</v>
      </c>
      <c r="D497" s="47" t="s">
        <v>4</v>
      </c>
      <c r="E497" s="48">
        <v>74</v>
      </c>
      <c r="F497" s="48">
        <v>28</v>
      </c>
      <c r="G497" s="48">
        <v>44</v>
      </c>
      <c r="H497" s="48">
        <v>65</v>
      </c>
      <c r="I497" s="48">
        <v>102</v>
      </c>
      <c r="J497" s="48">
        <v>16</v>
      </c>
      <c r="K497" s="48">
        <v>4317</v>
      </c>
      <c r="L497" s="52">
        <v>1442</v>
      </c>
    </row>
    <row r="498" spans="1:20" x14ac:dyDescent="0.25">
      <c r="A498" s="46" t="s">
        <v>349</v>
      </c>
      <c r="B498" s="47" t="s">
        <v>39</v>
      </c>
      <c r="C498" s="47" t="s">
        <v>396</v>
      </c>
      <c r="D498" s="47" t="s">
        <v>4</v>
      </c>
      <c r="E498" s="48">
        <v>76</v>
      </c>
      <c r="F498" s="48">
        <v>34</v>
      </c>
      <c r="G498" s="48">
        <v>59</v>
      </c>
      <c r="H498" s="48">
        <v>96</v>
      </c>
      <c r="I498" s="48">
        <v>71</v>
      </c>
      <c r="J498" s="48">
        <v>18</v>
      </c>
      <c r="K498" s="48">
        <v>2785</v>
      </c>
      <c r="L498" s="52">
        <v>1545</v>
      </c>
    </row>
    <row r="499" spans="1:20" x14ac:dyDescent="0.25">
      <c r="A499" s="43" t="s">
        <v>151</v>
      </c>
      <c r="B499" s="44" t="s">
        <v>43</v>
      </c>
      <c r="C499" s="44" t="s">
        <v>396</v>
      </c>
      <c r="D499" s="44" t="s">
        <v>4</v>
      </c>
      <c r="E499" s="45">
        <v>71</v>
      </c>
      <c r="F499" s="45">
        <v>38</v>
      </c>
      <c r="G499" s="45">
        <v>29</v>
      </c>
      <c r="H499" s="45">
        <v>64</v>
      </c>
      <c r="I499" s="45">
        <v>137</v>
      </c>
      <c r="J499" s="45">
        <v>37</v>
      </c>
      <c r="K499" s="45">
        <v>11078</v>
      </c>
      <c r="L499" s="51">
        <v>1701</v>
      </c>
    </row>
    <row r="500" spans="1:20" x14ac:dyDescent="0.25">
      <c r="A500" s="46" t="s">
        <v>936</v>
      </c>
      <c r="B500" s="47" t="s">
        <v>395</v>
      </c>
      <c r="C500" s="47" t="s">
        <v>396</v>
      </c>
      <c r="D500" s="47" t="s">
        <v>4</v>
      </c>
      <c r="E500" s="48">
        <v>74</v>
      </c>
      <c r="F500" s="48">
        <v>14</v>
      </c>
      <c r="G500" s="48">
        <v>26</v>
      </c>
      <c r="H500" s="48">
        <v>115</v>
      </c>
      <c r="I500" s="48">
        <v>121</v>
      </c>
      <c r="J500" s="48">
        <v>18</v>
      </c>
      <c r="K500" s="48">
        <v>5453</v>
      </c>
      <c r="L500" s="52">
        <v>1204</v>
      </c>
    </row>
    <row r="501" spans="1:20" x14ac:dyDescent="0.25">
      <c r="A501" s="46" t="s">
        <v>303</v>
      </c>
      <c r="B501" s="47" t="s">
        <v>43</v>
      </c>
      <c r="C501" s="47" t="s">
        <v>396</v>
      </c>
      <c r="D501" s="47" t="s">
        <v>4</v>
      </c>
      <c r="E501" s="48">
        <v>76</v>
      </c>
      <c r="F501" s="48">
        <v>20</v>
      </c>
      <c r="G501" s="48">
        <v>26</v>
      </c>
      <c r="H501" s="48">
        <v>73</v>
      </c>
      <c r="I501" s="48">
        <v>114</v>
      </c>
      <c r="J501" s="48">
        <v>29</v>
      </c>
      <c r="K501" s="48">
        <v>7470</v>
      </c>
      <c r="L501" s="52">
        <v>1574</v>
      </c>
    </row>
    <row r="502" spans="1:20" x14ac:dyDescent="0.25">
      <c r="A502" s="43" t="s">
        <v>138</v>
      </c>
      <c r="B502" s="44" t="s">
        <v>37</v>
      </c>
      <c r="C502" s="44" t="s">
        <v>396</v>
      </c>
      <c r="D502" s="44" t="s">
        <v>4</v>
      </c>
      <c r="E502" s="45">
        <v>79</v>
      </c>
      <c r="F502" s="45">
        <v>72</v>
      </c>
      <c r="G502" s="45">
        <v>47</v>
      </c>
      <c r="H502" s="45">
        <v>93</v>
      </c>
      <c r="I502" s="45">
        <v>132</v>
      </c>
      <c r="J502" s="45">
        <v>39</v>
      </c>
      <c r="K502" s="45">
        <v>9748</v>
      </c>
      <c r="L502" s="51">
        <v>1936</v>
      </c>
    </row>
    <row r="503" spans="1:20" x14ac:dyDescent="0.25">
      <c r="A503" s="46" t="s">
        <v>939</v>
      </c>
      <c r="B503" s="47" t="s">
        <v>395</v>
      </c>
      <c r="C503" s="47" t="s">
        <v>396</v>
      </c>
      <c r="D503" s="47" t="s">
        <v>4</v>
      </c>
      <c r="E503" s="48">
        <v>80</v>
      </c>
      <c r="F503" s="48">
        <v>14</v>
      </c>
      <c r="G503" s="48">
        <v>43</v>
      </c>
      <c r="H503" s="48">
        <v>45</v>
      </c>
      <c r="I503" s="48">
        <v>102</v>
      </c>
      <c r="J503" s="48">
        <v>18</v>
      </c>
      <c r="K503" s="48">
        <v>10012</v>
      </c>
      <c r="L503" s="52">
        <v>1407</v>
      </c>
    </row>
    <row r="504" spans="1:20" x14ac:dyDescent="0.25">
      <c r="A504" s="46" t="s">
        <v>941</v>
      </c>
      <c r="B504" s="47" t="s">
        <v>395</v>
      </c>
      <c r="C504" s="47" t="s">
        <v>396</v>
      </c>
      <c r="D504" s="47" t="s">
        <v>4</v>
      </c>
      <c r="E504" s="48">
        <v>28</v>
      </c>
      <c r="F504" s="48">
        <v>4</v>
      </c>
      <c r="G504" s="48">
        <v>10</v>
      </c>
      <c r="H504" s="48">
        <v>45</v>
      </c>
      <c r="I504" s="48">
        <v>61</v>
      </c>
      <c r="J504" s="48">
        <v>2</v>
      </c>
      <c r="K504" s="48">
        <v>3107</v>
      </c>
      <c r="L504" s="52">
        <v>427</v>
      </c>
    </row>
    <row r="505" spans="1:20" x14ac:dyDescent="0.25">
      <c r="A505" s="43" t="s">
        <v>121</v>
      </c>
      <c r="B505" s="44" t="s">
        <v>39</v>
      </c>
      <c r="C505" s="44" t="s">
        <v>396</v>
      </c>
      <c r="D505" s="44" t="s">
        <v>4</v>
      </c>
      <c r="E505" s="45">
        <v>78</v>
      </c>
      <c r="F505" s="45">
        <v>42</v>
      </c>
      <c r="G505" s="45">
        <v>38</v>
      </c>
      <c r="H505" s="45">
        <v>140</v>
      </c>
      <c r="I505" s="45">
        <v>157</v>
      </c>
      <c r="J505" s="45">
        <v>11</v>
      </c>
      <c r="K505" s="45">
        <v>13750</v>
      </c>
      <c r="L505" s="51">
        <v>1955</v>
      </c>
    </row>
    <row r="506" spans="1:20" x14ac:dyDescent="0.25">
      <c r="A506" s="46" t="s">
        <v>946</v>
      </c>
      <c r="B506" s="47" t="s">
        <v>395</v>
      </c>
      <c r="C506" s="47" t="s">
        <v>396</v>
      </c>
      <c r="D506" s="47" t="s">
        <v>4</v>
      </c>
      <c r="E506" s="48">
        <v>70</v>
      </c>
      <c r="F506" s="48">
        <v>9</v>
      </c>
      <c r="G506" s="48">
        <v>14</v>
      </c>
      <c r="H506" s="48">
        <v>93</v>
      </c>
      <c r="I506" s="48">
        <v>91</v>
      </c>
      <c r="J506" s="48">
        <v>8</v>
      </c>
      <c r="K506" s="48">
        <v>9162</v>
      </c>
      <c r="L506" s="52">
        <v>1299</v>
      </c>
    </row>
    <row r="507" spans="1:20" x14ac:dyDescent="0.25">
      <c r="A507" s="43" t="s">
        <v>358</v>
      </c>
      <c r="B507" s="44" t="s">
        <v>34</v>
      </c>
      <c r="C507" s="44" t="s">
        <v>396</v>
      </c>
      <c r="D507" s="44" t="s">
        <v>4</v>
      </c>
      <c r="E507" s="45">
        <v>82</v>
      </c>
      <c r="F507" s="45">
        <v>34</v>
      </c>
      <c r="G507" s="45">
        <v>12</v>
      </c>
      <c r="H507" s="45">
        <v>35</v>
      </c>
      <c r="I507" s="45">
        <v>161</v>
      </c>
      <c r="J507" s="45">
        <v>83</v>
      </c>
      <c r="K507" s="45">
        <v>15349</v>
      </c>
      <c r="L507" s="51">
        <v>1922</v>
      </c>
    </row>
    <row r="508" spans="1:20" x14ac:dyDescent="0.25">
      <c r="A508" s="46" t="s">
        <v>135</v>
      </c>
      <c r="B508" s="47" t="s">
        <v>34</v>
      </c>
      <c r="C508" s="47" t="s">
        <v>396</v>
      </c>
      <c r="D508" s="47" t="s">
        <v>4</v>
      </c>
      <c r="E508" s="48">
        <v>66</v>
      </c>
      <c r="F508" s="48">
        <v>40</v>
      </c>
      <c r="G508" s="48">
        <v>44</v>
      </c>
      <c r="H508" s="48">
        <v>78</v>
      </c>
      <c r="I508" s="48">
        <v>104</v>
      </c>
      <c r="J508" s="48">
        <v>30</v>
      </c>
      <c r="K508" s="48">
        <v>8277</v>
      </c>
      <c r="L508" s="52">
        <v>1611</v>
      </c>
    </row>
    <row r="509" spans="1:20" hidden="1" x14ac:dyDescent="0.25">
      <c r="A509" s="46" t="s">
        <v>950</v>
      </c>
      <c r="B509" s="47" t="s">
        <v>395</v>
      </c>
      <c r="C509" s="47" t="s">
        <v>396</v>
      </c>
      <c r="D509" s="47" t="s">
        <v>4</v>
      </c>
      <c r="E509" s="48">
        <v>7</v>
      </c>
      <c r="F509" s="48">
        <v>0</v>
      </c>
      <c r="G509" s="48">
        <v>4</v>
      </c>
      <c r="H509" s="48">
        <v>1</v>
      </c>
      <c r="I509" s="48">
        <v>2</v>
      </c>
      <c r="J509" s="48">
        <v>1</v>
      </c>
      <c r="K509" s="48">
        <v>0</v>
      </c>
      <c r="L509" s="52">
        <v>69</v>
      </c>
    </row>
    <row r="510" spans="1:20" hidden="1" x14ac:dyDescent="0.25">
      <c r="A510" s="43" t="s">
        <v>377</v>
      </c>
      <c r="B510" s="44" t="s">
        <v>31</v>
      </c>
      <c r="C510" s="44" t="s">
        <v>396</v>
      </c>
      <c r="D510" s="44" t="s">
        <v>4</v>
      </c>
      <c r="E510" s="45">
        <v>4</v>
      </c>
      <c r="F510" s="45">
        <v>0</v>
      </c>
      <c r="G510" s="45">
        <v>0</v>
      </c>
      <c r="H510" s="45">
        <v>10</v>
      </c>
      <c r="I510" s="45">
        <v>3</v>
      </c>
      <c r="J510" s="45">
        <v>1</v>
      </c>
      <c r="K510" s="45">
        <v>0</v>
      </c>
      <c r="L510" s="51">
        <v>48</v>
      </c>
      <c r="M510"/>
      <c r="N510" s="29"/>
      <c r="O510" s="29"/>
      <c r="P510" s="29"/>
      <c r="Q510" s="29"/>
      <c r="R510" s="29"/>
      <c r="S510" s="29"/>
      <c r="T510" s="29"/>
    </row>
    <row r="511" spans="1:20" x14ac:dyDescent="0.25">
      <c r="A511" s="46" t="s">
        <v>951</v>
      </c>
      <c r="B511" s="47" t="s">
        <v>395</v>
      </c>
      <c r="C511" s="47" t="s">
        <v>396</v>
      </c>
      <c r="D511" s="47" t="s">
        <v>4</v>
      </c>
      <c r="E511" s="48">
        <v>38</v>
      </c>
      <c r="F511" s="48">
        <v>3</v>
      </c>
      <c r="G511" s="48">
        <v>20</v>
      </c>
      <c r="H511" s="48">
        <v>42</v>
      </c>
      <c r="I511" s="48">
        <v>61</v>
      </c>
      <c r="J511" s="48">
        <v>7</v>
      </c>
      <c r="K511" s="48">
        <v>1984</v>
      </c>
      <c r="L511" s="52">
        <v>597</v>
      </c>
    </row>
    <row r="512" spans="1:20" x14ac:dyDescent="0.25">
      <c r="A512" s="43" t="s">
        <v>952</v>
      </c>
      <c r="B512" s="44" t="s">
        <v>395</v>
      </c>
      <c r="C512" s="44" t="s">
        <v>396</v>
      </c>
      <c r="D512" s="44" t="s">
        <v>4</v>
      </c>
      <c r="E512" s="45">
        <v>22</v>
      </c>
      <c r="F512" s="45">
        <v>8</v>
      </c>
      <c r="G512" s="45">
        <v>4</v>
      </c>
      <c r="H512" s="45">
        <v>17</v>
      </c>
      <c r="I512" s="45">
        <v>13</v>
      </c>
      <c r="J512" s="45">
        <v>3</v>
      </c>
      <c r="K512" s="45">
        <v>200</v>
      </c>
      <c r="L512" s="51">
        <v>339</v>
      </c>
    </row>
    <row r="513" spans="1:20" x14ac:dyDescent="0.25">
      <c r="A513" s="46" t="s">
        <v>953</v>
      </c>
      <c r="B513" s="47" t="s">
        <v>395</v>
      </c>
      <c r="C513" s="47" t="s">
        <v>396</v>
      </c>
      <c r="D513" s="47" t="s">
        <v>4</v>
      </c>
      <c r="E513" s="48">
        <v>71</v>
      </c>
      <c r="F513" s="48">
        <v>13</v>
      </c>
      <c r="G513" s="48">
        <v>25</v>
      </c>
      <c r="H513" s="48">
        <v>50</v>
      </c>
      <c r="I513" s="48">
        <v>85</v>
      </c>
      <c r="J513" s="48">
        <v>28</v>
      </c>
      <c r="K513" s="48">
        <v>7137</v>
      </c>
      <c r="L513" s="52">
        <v>1302</v>
      </c>
    </row>
    <row r="514" spans="1:20" x14ac:dyDescent="0.25">
      <c r="A514" s="43" t="s">
        <v>958</v>
      </c>
      <c r="B514" s="44" t="s">
        <v>395</v>
      </c>
      <c r="C514" s="44" t="s">
        <v>396</v>
      </c>
      <c r="D514" s="44" t="s">
        <v>4</v>
      </c>
      <c r="E514" s="45">
        <v>64</v>
      </c>
      <c r="F514" s="45">
        <v>15</v>
      </c>
      <c r="G514" s="45">
        <v>32</v>
      </c>
      <c r="H514" s="45">
        <v>125</v>
      </c>
      <c r="I514" s="45">
        <v>143</v>
      </c>
      <c r="J514" s="45">
        <v>5</v>
      </c>
      <c r="K514" s="45">
        <v>6977</v>
      </c>
      <c r="L514" s="51">
        <v>1268</v>
      </c>
    </row>
    <row r="515" spans="1:20" x14ac:dyDescent="0.25">
      <c r="A515" s="43" t="s">
        <v>308</v>
      </c>
      <c r="B515" s="44" t="s">
        <v>31</v>
      </c>
      <c r="C515" s="44" t="s">
        <v>396</v>
      </c>
      <c r="D515" s="44" t="s">
        <v>4</v>
      </c>
      <c r="E515" s="45">
        <v>81</v>
      </c>
      <c r="F515" s="45">
        <v>35</v>
      </c>
      <c r="G515" s="45">
        <v>32</v>
      </c>
      <c r="H515" s="45">
        <v>80</v>
      </c>
      <c r="I515" s="45">
        <v>117</v>
      </c>
      <c r="J515" s="45">
        <v>38</v>
      </c>
      <c r="K515" s="45">
        <v>10262</v>
      </c>
      <c r="L515" s="51">
        <v>1717</v>
      </c>
    </row>
    <row r="516" spans="1:20" x14ac:dyDescent="0.25">
      <c r="A516" s="43" t="s">
        <v>970</v>
      </c>
      <c r="B516" s="44" t="s">
        <v>395</v>
      </c>
      <c r="C516" s="44" t="s">
        <v>396</v>
      </c>
      <c r="D516" s="44" t="s">
        <v>4</v>
      </c>
      <c r="E516" s="45">
        <v>22</v>
      </c>
      <c r="F516" s="45">
        <v>3</v>
      </c>
      <c r="G516" s="45">
        <v>14</v>
      </c>
      <c r="H516" s="45">
        <v>47</v>
      </c>
      <c r="I516" s="45">
        <v>25</v>
      </c>
      <c r="J516" s="45">
        <v>5</v>
      </c>
      <c r="K516" s="45">
        <v>1483</v>
      </c>
      <c r="L516" s="51">
        <v>341</v>
      </c>
    </row>
    <row r="517" spans="1:20" x14ac:dyDescent="0.25">
      <c r="A517" s="46" t="s">
        <v>196</v>
      </c>
      <c r="B517" s="47" t="s">
        <v>37</v>
      </c>
      <c r="C517" s="47" t="s">
        <v>396</v>
      </c>
      <c r="D517" s="47" t="s">
        <v>4</v>
      </c>
      <c r="E517" s="48">
        <v>66</v>
      </c>
      <c r="F517" s="48">
        <v>20</v>
      </c>
      <c r="G517" s="48">
        <v>36</v>
      </c>
      <c r="H517" s="48">
        <v>98</v>
      </c>
      <c r="I517" s="48">
        <v>94</v>
      </c>
      <c r="J517" s="48">
        <v>18</v>
      </c>
      <c r="K517" s="48">
        <v>9616</v>
      </c>
      <c r="L517" s="52">
        <v>1482</v>
      </c>
    </row>
    <row r="518" spans="1:20" x14ac:dyDescent="0.25">
      <c r="A518" s="43" t="s">
        <v>971</v>
      </c>
      <c r="B518" s="44" t="s">
        <v>395</v>
      </c>
      <c r="C518" s="44" t="s">
        <v>396</v>
      </c>
      <c r="D518" s="44" t="s">
        <v>4</v>
      </c>
      <c r="E518" s="45">
        <v>24</v>
      </c>
      <c r="F518" s="45">
        <v>1</v>
      </c>
      <c r="G518" s="45">
        <v>24</v>
      </c>
      <c r="H518" s="45">
        <v>48</v>
      </c>
      <c r="I518" s="45">
        <v>22</v>
      </c>
      <c r="J518" s="45">
        <v>4</v>
      </c>
      <c r="K518" s="45">
        <v>1185</v>
      </c>
      <c r="L518" s="51">
        <v>315</v>
      </c>
    </row>
    <row r="519" spans="1:20" x14ac:dyDescent="0.25">
      <c r="A519" s="46" t="s">
        <v>117</v>
      </c>
      <c r="B519" s="47" t="s">
        <v>31</v>
      </c>
      <c r="C519" s="47" t="s">
        <v>396</v>
      </c>
      <c r="D519" s="47" t="s">
        <v>4</v>
      </c>
      <c r="E519" s="48">
        <v>80</v>
      </c>
      <c r="F519" s="48">
        <v>52</v>
      </c>
      <c r="G519" s="48">
        <v>117</v>
      </c>
      <c r="H519" s="48">
        <v>183</v>
      </c>
      <c r="I519" s="48">
        <v>124</v>
      </c>
      <c r="J519" s="48">
        <v>65</v>
      </c>
      <c r="K519" s="48">
        <v>11252</v>
      </c>
      <c r="L519" s="52">
        <v>2196</v>
      </c>
    </row>
    <row r="520" spans="1:20" x14ac:dyDescent="0.25">
      <c r="A520" s="46" t="s">
        <v>981</v>
      </c>
      <c r="B520" s="47" t="s">
        <v>395</v>
      </c>
      <c r="C520" s="47" t="s">
        <v>396</v>
      </c>
      <c r="D520" s="47" t="s">
        <v>4</v>
      </c>
      <c r="E520" s="48">
        <v>67</v>
      </c>
      <c r="F520" s="48">
        <v>23</v>
      </c>
      <c r="G520" s="48">
        <v>93</v>
      </c>
      <c r="H520" s="48">
        <v>280</v>
      </c>
      <c r="I520" s="48">
        <v>124</v>
      </c>
      <c r="J520" s="48">
        <v>18</v>
      </c>
      <c r="K520" s="48">
        <v>7666</v>
      </c>
      <c r="L520" s="52">
        <v>1293</v>
      </c>
    </row>
    <row r="521" spans="1:20" x14ac:dyDescent="0.25">
      <c r="A521" s="43" t="s">
        <v>982</v>
      </c>
      <c r="B521" s="44" t="s">
        <v>395</v>
      </c>
      <c r="C521" s="44" t="s">
        <v>396</v>
      </c>
      <c r="D521" s="44" t="s">
        <v>4</v>
      </c>
      <c r="E521" s="45">
        <v>25</v>
      </c>
      <c r="F521" s="45">
        <v>9</v>
      </c>
      <c r="G521" s="45">
        <v>35</v>
      </c>
      <c r="H521" s="45">
        <v>37</v>
      </c>
      <c r="I521" s="45">
        <v>36</v>
      </c>
      <c r="J521" s="45">
        <v>8</v>
      </c>
      <c r="K521" s="45">
        <v>31</v>
      </c>
      <c r="L521" s="51">
        <v>354</v>
      </c>
    </row>
    <row r="522" spans="1:20" x14ac:dyDescent="0.25">
      <c r="A522" s="43" t="s">
        <v>984</v>
      </c>
      <c r="B522" s="44" t="s">
        <v>395</v>
      </c>
      <c r="C522" s="44" t="s">
        <v>396</v>
      </c>
      <c r="D522" s="44" t="s">
        <v>4</v>
      </c>
      <c r="E522" s="45">
        <v>33</v>
      </c>
      <c r="F522" s="45">
        <v>11</v>
      </c>
      <c r="G522" s="45">
        <v>4</v>
      </c>
      <c r="H522" s="45">
        <v>55</v>
      </c>
      <c r="I522" s="45">
        <v>24</v>
      </c>
      <c r="J522" s="45">
        <v>4</v>
      </c>
      <c r="K522" s="45">
        <v>843</v>
      </c>
      <c r="L522" s="51">
        <v>434</v>
      </c>
    </row>
    <row r="523" spans="1:20" x14ac:dyDescent="0.25">
      <c r="A523" s="46" t="s">
        <v>136</v>
      </c>
      <c r="B523" s="47" t="s">
        <v>43</v>
      </c>
      <c r="C523" s="47" t="s">
        <v>396</v>
      </c>
      <c r="D523" s="47" t="s">
        <v>4</v>
      </c>
      <c r="E523" s="48">
        <v>56</v>
      </c>
      <c r="F523" s="48">
        <v>11</v>
      </c>
      <c r="G523" s="48">
        <v>46</v>
      </c>
      <c r="H523" s="48">
        <v>59</v>
      </c>
      <c r="I523" s="48">
        <v>97</v>
      </c>
      <c r="J523" s="48">
        <v>11</v>
      </c>
      <c r="K523" s="48">
        <v>5854</v>
      </c>
      <c r="L523" s="52">
        <v>1125</v>
      </c>
    </row>
    <row r="524" spans="1:20" x14ac:dyDescent="0.25">
      <c r="A524" s="43" t="s">
        <v>986</v>
      </c>
      <c r="B524" s="44" t="s">
        <v>395</v>
      </c>
      <c r="C524" s="44" t="s">
        <v>396</v>
      </c>
      <c r="D524" s="44" t="s">
        <v>4</v>
      </c>
      <c r="E524" s="45">
        <v>22</v>
      </c>
      <c r="F524" s="45">
        <v>3</v>
      </c>
      <c r="G524" s="45">
        <v>10</v>
      </c>
      <c r="H524" s="45">
        <v>21</v>
      </c>
      <c r="I524" s="45">
        <v>24</v>
      </c>
      <c r="J524" s="45">
        <v>4</v>
      </c>
      <c r="K524" s="45">
        <v>403</v>
      </c>
      <c r="L524" s="51">
        <v>286</v>
      </c>
      <c r="M524"/>
      <c r="N524" s="29"/>
      <c r="O524" s="29"/>
      <c r="P524" s="29"/>
      <c r="Q524" s="29"/>
      <c r="R524" s="29"/>
      <c r="S524" s="29"/>
      <c r="T524" s="29"/>
    </row>
    <row r="525" spans="1:20" x14ac:dyDescent="0.25">
      <c r="A525" s="46" t="s">
        <v>368</v>
      </c>
      <c r="B525" s="47" t="s">
        <v>34</v>
      </c>
      <c r="C525" s="47" t="s">
        <v>396</v>
      </c>
      <c r="D525" s="47" t="s">
        <v>4</v>
      </c>
      <c r="E525" s="48">
        <v>73</v>
      </c>
      <c r="F525" s="48">
        <v>18</v>
      </c>
      <c r="G525" s="48">
        <v>22</v>
      </c>
      <c r="H525" s="48">
        <v>93</v>
      </c>
      <c r="I525" s="48">
        <v>119</v>
      </c>
      <c r="J525" s="48">
        <v>34</v>
      </c>
      <c r="K525" s="48">
        <v>8879</v>
      </c>
      <c r="L525" s="52">
        <v>1597</v>
      </c>
    </row>
    <row r="526" spans="1:20" x14ac:dyDescent="0.25">
      <c r="A526" s="43" t="s">
        <v>987</v>
      </c>
      <c r="B526" s="44" t="s">
        <v>395</v>
      </c>
      <c r="C526" s="44" t="s">
        <v>396</v>
      </c>
      <c r="D526" s="44" t="s">
        <v>4</v>
      </c>
      <c r="E526" s="45">
        <v>66</v>
      </c>
      <c r="F526" s="45">
        <v>7</v>
      </c>
      <c r="G526" s="45">
        <v>6</v>
      </c>
      <c r="H526" s="45">
        <v>36</v>
      </c>
      <c r="I526" s="45">
        <v>38</v>
      </c>
      <c r="J526" s="45">
        <v>9</v>
      </c>
      <c r="K526" s="45">
        <v>102</v>
      </c>
      <c r="L526" s="51">
        <v>872</v>
      </c>
    </row>
    <row r="527" spans="1:20" x14ac:dyDescent="0.25">
      <c r="A527" s="43" t="s">
        <v>989</v>
      </c>
      <c r="B527" s="44" t="s">
        <v>395</v>
      </c>
      <c r="C527" s="44" t="s">
        <v>396</v>
      </c>
      <c r="D527" s="44" t="s">
        <v>4</v>
      </c>
      <c r="E527" s="45">
        <v>82</v>
      </c>
      <c r="F527" s="45">
        <v>17</v>
      </c>
      <c r="G527" s="45">
        <v>82</v>
      </c>
      <c r="H527" s="45">
        <v>227</v>
      </c>
      <c r="I527" s="45">
        <v>79</v>
      </c>
      <c r="J527" s="45">
        <v>23</v>
      </c>
      <c r="K527" s="45">
        <v>11527</v>
      </c>
      <c r="L527" s="51">
        <v>1527</v>
      </c>
    </row>
    <row r="528" spans="1:20" x14ac:dyDescent="0.25">
      <c r="A528" s="46" t="s">
        <v>990</v>
      </c>
      <c r="B528" s="47" t="s">
        <v>395</v>
      </c>
      <c r="C528" s="47" t="s">
        <v>396</v>
      </c>
      <c r="D528" s="47" t="s">
        <v>4</v>
      </c>
      <c r="E528" s="48">
        <v>31</v>
      </c>
      <c r="F528" s="48">
        <v>11</v>
      </c>
      <c r="G528" s="48">
        <v>17</v>
      </c>
      <c r="H528" s="48">
        <v>22</v>
      </c>
      <c r="I528" s="48">
        <v>27</v>
      </c>
      <c r="J528" s="48">
        <v>7</v>
      </c>
      <c r="K528" s="48">
        <v>107</v>
      </c>
      <c r="L528" s="52">
        <v>490</v>
      </c>
    </row>
    <row r="529" spans="1:12" x14ac:dyDescent="0.25">
      <c r="A529" s="43" t="s">
        <v>991</v>
      </c>
      <c r="B529" s="44" t="s">
        <v>395</v>
      </c>
      <c r="C529" s="44" t="s">
        <v>396</v>
      </c>
      <c r="D529" s="44" t="s">
        <v>4</v>
      </c>
      <c r="E529" s="45">
        <v>68</v>
      </c>
      <c r="F529" s="45">
        <v>19</v>
      </c>
      <c r="G529" s="45">
        <v>34</v>
      </c>
      <c r="H529" s="45">
        <v>87</v>
      </c>
      <c r="I529" s="45">
        <v>68</v>
      </c>
      <c r="J529" s="45">
        <v>14</v>
      </c>
      <c r="K529" s="45">
        <v>3427</v>
      </c>
      <c r="L529" s="51">
        <v>1257</v>
      </c>
    </row>
    <row r="530" spans="1:12" hidden="1" x14ac:dyDescent="0.25">
      <c r="A530" s="43" t="s">
        <v>993</v>
      </c>
      <c r="B530" s="44" t="s">
        <v>395</v>
      </c>
      <c r="C530" s="44" t="s">
        <v>396</v>
      </c>
      <c r="D530" s="44" t="s">
        <v>4</v>
      </c>
      <c r="E530" s="45">
        <v>16</v>
      </c>
      <c r="F530" s="45">
        <v>5</v>
      </c>
      <c r="G530" s="45">
        <v>4</v>
      </c>
      <c r="H530" s="45">
        <v>9</v>
      </c>
      <c r="I530" s="45">
        <v>15</v>
      </c>
      <c r="J530" s="45">
        <v>6</v>
      </c>
      <c r="K530" s="45">
        <v>6</v>
      </c>
      <c r="L530" s="51">
        <v>270</v>
      </c>
    </row>
    <row r="531" spans="1:12" x14ac:dyDescent="0.25">
      <c r="A531" s="43" t="s">
        <v>273</v>
      </c>
      <c r="B531" s="44" t="s">
        <v>37</v>
      </c>
      <c r="C531" s="44" t="s">
        <v>396</v>
      </c>
      <c r="D531" s="44" t="s">
        <v>4</v>
      </c>
      <c r="E531" s="45">
        <v>80</v>
      </c>
      <c r="F531" s="45">
        <v>49</v>
      </c>
      <c r="G531" s="45">
        <v>34</v>
      </c>
      <c r="H531" s="45">
        <v>42</v>
      </c>
      <c r="I531" s="45">
        <v>117</v>
      </c>
      <c r="J531" s="45">
        <v>40</v>
      </c>
      <c r="K531" s="45">
        <v>1057</v>
      </c>
      <c r="L531" s="51">
        <v>1868</v>
      </c>
    </row>
    <row r="532" spans="1:12" x14ac:dyDescent="0.25">
      <c r="A532" s="46" t="s">
        <v>995</v>
      </c>
      <c r="B532" s="47" t="s">
        <v>395</v>
      </c>
      <c r="C532" s="47" t="s">
        <v>396</v>
      </c>
      <c r="D532" s="47" t="s">
        <v>4</v>
      </c>
      <c r="E532" s="48">
        <v>73</v>
      </c>
      <c r="F532" s="48">
        <v>22</v>
      </c>
      <c r="G532" s="48">
        <v>32</v>
      </c>
      <c r="H532" s="48">
        <v>154</v>
      </c>
      <c r="I532" s="48">
        <v>146</v>
      </c>
      <c r="J532" s="48">
        <v>10</v>
      </c>
      <c r="K532" s="48">
        <v>8201</v>
      </c>
      <c r="L532" s="52">
        <v>1418</v>
      </c>
    </row>
    <row r="533" spans="1:12" hidden="1" x14ac:dyDescent="0.25">
      <c r="A533" s="43" t="s">
        <v>996</v>
      </c>
      <c r="B533" s="44" t="s">
        <v>395</v>
      </c>
      <c r="C533" s="44" t="s">
        <v>396</v>
      </c>
      <c r="D533" s="44" t="s">
        <v>182</v>
      </c>
      <c r="E533" s="45">
        <v>0</v>
      </c>
      <c r="F533" s="45">
        <v>0</v>
      </c>
      <c r="G533" s="45">
        <v>0</v>
      </c>
      <c r="H533" s="45">
        <v>0</v>
      </c>
      <c r="I533" s="45">
        <v>0</v>
      </c>
      <c r="J533" s="45">
        <v>0</v>
      </c>
      <c r="K533" s="45">
        <v>0</v>
      </c>
      <c r="L533" s="51">
        <v>59</v>
      </c>
    </row>
    <row r="534" spans="1:12" hidden="1" x14ac:dyDescent="0.25">
      <c r="A534" s="46" t="s">
        <v>233</v>
      </c>
      <c r="B534" s="47" t="s">
        <v>39</v>
      </c>
      <c r="C534" s="47" t="s">
        <v>396</v>
      </c>
      <c r="D534" s="47" t="s">
        <v>182</v>
      </c>
      <c r="E534" s="48">
        <v>0</v>
      </c>
      <c r="F534" s="48">
        <v>0</v>
      </c>
      <c r="G534" s="48">
        <v>0</v>
      </c>
      <c r="H534" s="48">
        <v>0</v>
      </c>
      <c r="I534" s="48">
        <v>0</v>
      </c>
      <c r="J534" s="48">
        <v>0</v>
      </c>
      <c r="K534" s="48">
        <v>0</v>
      </c>
      <c r="L534" s="52">
        <v>2325</v>
      </c>
    </row>
    <row r="535" spans="1:12" hidden="1" x14ac:dyDescent="0.25">
      <c r="A535" s="43" t="s">
        <v>231</v>
      </c>
      <c r="B535" s="44" t="s">
        <v>31</v>
      </c>
      <c r="C535" s="44" t="s">
        <v>396</v>
      </c>
      <c r="D535" s="44" t="s">
        <v>182</v>
      </c>
      <c r="E535" s="45">
        <v>0</v>
      </c>
      <c r="F535" s="45">
        <v>0</v>
      </c>
      <c r="G535" s="45">
        <v>0</v>
      </c>
      <c r="H535" s="45">
        <v>0</v>
      </c>
      <c r="I535" s="45">
        <v>0</v>
      </c>
      <c r="J535" s="45">
        <v>0</v>
      </c>
      <c r="K535" s="45">
        <v>0</v>
      </c>
      <c r="L535" s="51">
        <v>931</v>
      </c>
    </row>
    <row r="536" spans="1:12" hidden="1" x14ac:dyDescent="0.25">
      <c r="A536" s="46" t="s">
        <v>221</v>
      </c>
      <c r="B536" s="47" t="s">
        <v>34</v>
      </c>
      <c r="C536" s="47" t="s">
        <v>396</v>
      </c>
      <c r="D536" s="47" t="s">
        <v>182</v>
      </c>
      <c r="E536" s="48">
        <v>0</v>
      </c>
      <c r="F536" s="48">
        <v>0</v>
      </c>
      <c r="G536" s="48">
        <v>0</v>
      </c>
      <c r="H536" s="48">
        <v>0</v>
      </c>
      <c r="I536" s="48">
        <v>0</v>
      </c>
      <c r="J536" s="48">
        <v>0</v>
      </c>
      <c r="K536" s="48">
        <v>0</v>
      </c>
      <c r="L536" s="52">
        <v>1090</v>
      </c>
    </row>
    <row r="537" spans="1:12" hidden="1" x14ac:dyDescent="0.25">
      <c r="A537" s="43" t="s">
        <v>997</v>
      </c>
      <c r="B537" s="44" t="s">
        <v>395</v>
      </c>
      <c r="C537" s="44" t="s">
        <v>396</v>
      </c>
      <c r="D537" s="44" t="s">
        <v>182</v>
      </c>
      <c r="E537" s="45">
        <v>0</v>
      </c>
      <c r="F537" s="45">
        <v>0</v>
      </c>
      <c r="G537" s="45">
        <v>0</v>
      </c>
      <c r="H537" s="45">
        <v>0</v>
      </c>
      <c r="I537" s="45">
        <v>0</v>
      </c>
      <c r="J537" s="45">
        <v>0</v>
      </c>
      <c r="K537" s="45">
        <v>0</v>
      </c>
      <c r="L537" s="51">
        <v>0</v>
      </c>
    </row>
    <row r="538" spans="1:12" hidden="1" x14ac:dyDescent="0.25">
      <c r="A538" s="46" t="s">
        <v>998</v>
      </c>
      <c r="B538" s="47" t="s">
        <v>395</v>
      </c>
      <c r="C538" s="47" t="s">
        <v>396</v>
      </c>
      <c r="D538" s="47" t="s">
        <v>182</v>
      </c>
      <c r="E538" s="48">
        <v>0</v>
      </c>
      <c r="F538" s="48">
        <v>0</v>
      </c>
      <c r="G538" s="48">
        <v>0</v>
      </c>
      <c r="H538" s="48">
        <v>0</v>
      </c>
      <c r="I538" s="48">
        <v>0</v>
      </c>
      <c r="J538" s="48">
        <v>0</v>
      </c>
      <c r="K538" s="48">
        <v>0</v>
      </c>
      <c r="L538" s="52">
        <v>59</v>
      </c>
    </row>
    <row r="539" spans="1:12" hidden="1" x14ac:dyDescent="0.25">
      <c r="A539" s="43" t="s">
        <v>305</v>
      </c>
      <c r="B539" s="44" t="s">
        <v>31</v>
      </c>
      <c r="C539" s="44" t="s">
        <v>396</v>
      </c>
      <c r="D539" s="44" t="s">
        <v>182</v>
      </c>
      <c r="E539" s="45">
        <v>0</v>
      </c>
      <c r="F539" s="45">
        <v>0</v>
      </c>
      <c r="G539" s="45">
        <v>0</v>
      </c>
      <c r="H539" s="45">
        <v>0</v>
      </c>
      <c r="I539" s="45">
        <v>0</v>
      </c>
      <c r="J539" s="45">
        <v>0</v>
      </c>
      <c r="K539" s="45">
        <v>0</v>
      </c>
      <c r="L539" s="51">
        <v>3034</v>
      </c>
    </row>
    <row r="540" spans="1:12" hidden="1" x14ac:dyDescent="0.25">
      <c r="A540" s="46" t="s">
        <v>298</v>
      </c>
      <c r="B540" s="47" t="s">
        <v>34</v>
      </c>
      <c r="C540" s="47" t="s">
        <v>396</v>
      </c>
      <c r="D540" s="47" t="s">
        <v>182</v>
      </c>
      <c r="E540" s="48">
        <v>0</v>
      </c>
      <c r="F540" s="48">
        <v>0</v>
      </c>
      <c r="G540" s="48">
        <v>0</v>
      </c>
      <c r="H540" s="48">
        <v>0</v>
      </c>
      <c r="I540" s="48">
        <v>0</v>
      </c>
      <c r="J540" s="48">
        <v>0</v>
      </c>
      <c r="K540" s="48">
        <v>0</v>
      </c>
      <c r="L540" s="52">
        <v>2820</v>
      </c>
    </row>
    <row r="541" spans="1:12" hidden="1" x14ac:dyDescent="0.25">
      <c r="A541" s="43" t="s">
        <v>301</v>
      </c>
      <c r="B541" s="44" t="s">
        <v>37</v>
      </c>
      <c r="C541" s="44" t="s">
        <v>396</v>
      </c>
      <c r="D541" s="44" t="s">
        <v>182</v>
      </c>
      <c r="E541" s="45">
        <v>0</v>
      </c>
      <c r="F541" s="45">
        <v>0</v>
      </c>
      <c r="G541" s="45">
        <v>0</v>
      </c>
      <c r="H541" s="45">
        <v>0</v>
      </c>
      <c r="I541" s="45">
        <v>0</v>
      </c>
      <c r="J541" s="45">
        <v>0</v>
      </c>
      <c r="K541" s="45">
        <v>0</v>
      </c>
      <c r="L541" s="51">
        <v>206</v>
      </c>
    </row>
    <row r="542" spans="1:12" hidden="1" x14ac:dyDescent="0.25">
      <c r="A542" s="46" t="s">
        <v>999</v>
      </c>
      <c r="B542" s="47" t="s">
        <v>395</v>
      </c>
      <c r="C542" s="47" t="s">
        <v>396</v>
      </c>
      <c r="D542" s="47" t="s">
        <v>182</v>
      </c>
      <c r="E542" s="48">
        <v>0</v>
      </c>
      <c r="F542" s="48">
        <v>0</v>
      </c>
      <c r="G542" s="48">
        <v>0</v>
      </c>
      <c r="H542" s="48">
        <v>0</v>
      </c>
      <c r="I542" s="48">
        <v>0</v>
      </c>
      <c r="J542" s="48">
        <v>0</v>
      </c>
      <c r="K542" s="48">
        <v>0</v>
      </c>
      <c r="L542" s="52">
        <v>10</v>
      </c>
    </row>
    <row r="543" spans="1:12" hidden="1" x14ac:dyDescent="0.25">
      <c r="A543" s="43" t="s">
        <v>234</v>
      </c>
      <c r="B543" s="44" t="s">
        <v>39</v>
      </c>
      <c r="C543" s="44" t="s">
        <v>396</v>
      </c>
      <c r="D543" s="44" t="s">
        <v>182</v>
      </c>
      <c r="E543" s="45">
        <v>0</v>
      </c>
      <c r="F543" s="45">
        <v>0</v>
      </c>
      <c r="G543" s="45">
        <v>0</v>
      </c>
      <c r="H543" s="45">
        <v>0</v>
      </c>
      <c r="I543" s="45">
        <v>0</v>
      </c>
      <c r="J543" s="45">
        <v>0</v>
      </c>
      <c r="K543" s="45">
        <v>0</v>
      </c>
      <c r="L543" s="51">
        <v>3568</v>
      </c>
    </row>
    <row r="544" spans="1:12" hidden="1" x14ac:dyDescent="0.25">
      <c r="A544" s="46" t="s">
        <v>1000</v>
      </c>
      <c r="B544" s="47" t="s">
        <v>395</v>
      </c>
      <c r="C544" s="47" t="s">
        <v>396</v>
      </c>
      <c r="D544" s="47" t="s">
        <v>182</v>
      </c>
      <c r="E544" s="48">
        <v>0</v>
      </c>
      <c r="F544" s="48">
        <v>0</v>
      </c>
      <c r="G544" s="48">
        <v>0</v>
      </c>
      <c r="H544" s="48">
        <v>0</v>
      </c>
      <c r="I544" s="48">
        <v>0</v>
      </c>
      <c r="J544" s="48">
        <v>0</v>
      </c>
      <c r="K544" s="48">
        <v>0</v>
      </c>
      <c r="L544" s="52">
        <v>179</v>
      </c>
    </row>
    <row r="545" spans="1:20" hidden="1" x14ac:dyDescent="0.25">
      <c r="A545" s="43" t="s">
        <v>228</v>
      </c>
      <c r="B545" s="44" t="s">
        <v>34</v>
      </c>
      <c r="C545" s="44" t="s">
        <v>396</v>
      </c>
      <c r="D545" s="44" t="s">
        <v>182</v>
      </c>
      <c r="E545" s="45">
        <v>0</v>
      </c>
      <c r="F545" s="45">
        <v>0</v>
      </c>
      <c r="G545" s="45">
        <v>0</v>
      </c>
      <c r="H545" s="45">
        <v>0</v>
      </c>
      <c r="I545" s="45">
        <v>0</v>
      </c>
      <c r="J545" s="45">
        <v>0</v>
      </c>
      <c r="K545" s="45">
        <v>0</v>
      </c>
      <c r="L545" s="51">
        <v>1364</v>
      </c>
      <c r="M545"/>
      <c r="N545" s="29"/>
      <c r="O545" s="29"/>
      <c r="P545" s="29"/>
      <c r="Q545" s="29"/>
      <c r="R545" s="29"/>
      <c r="S545" s="29"/>
      <c r="T545" s="29"/>
    </row>
    <row r="546" spans="1:20" hidden="1" x14ac:dyDescent="0.25">
      <c r="A546" s="46" t="s">
        <v>416</v>
      </c>
      <c r="B546" s="47" t="s">
        <v>43</v>
      </c>
      <c r="C546" s="47" t="s">
        <v>396</v>
      </c>
      <c r="D546" s="47" t="s">
        <v>182</v>
      </c>
      <c r="E546" s="48">
        <v>0</v>
      </c>
      <c r="F546" s="48">
        <v>0</v>
      </c>
      <c r="G546" s="48">
        <v>0</v>
      </c>
      <c r="H546" s="48">
        <v>0</v>
      </c>
      <c r="I546" s="48">
        <v>0</v>
      </c>
      <c r="J546" s="48">
        <v>0</v>
      </c>
      <c r="K546" s="48">
        <v>0</v>
      </c>
      <c r="L546" s="52">
        <v>2766</v>
      </c>
    </row>
    <row r="547" spans="1:20" hidden="1" x14ac:dyDescent="0.25">
      <c r="A547" s="43" t="s">
        <v>1001</v>
      </c>
      <c r="B547" s="44" t="s">
        <v>395</v>
      </c>
      <c r="C547" s="44" t="s">
        <v>396</v>
      </c>
      <c r="D547" s="44" t="s">
        <v>182</v>
      </c>
      <c r="E547" s="45">
        <v>0</v>
      </c>
      <c r="F547" s="45">
        <v>0</v>
      </c>
      <c r="G547" s="45">
        <v>0</v>
      </c>
      <c r="H547" s="45">
        <v>0</v>
      </c>
      <c r="I547" s="45">
        <v>0</v>
      </c>
      <c r="J547" s="45">
        <v>0</v>
      </c>
      <c r="K547" s="45">
        <v>0</v>
      </c>
      <c r="L547" s="51">
        <v>2324</v>
      </c>
    </row>
    <row r="548" spans="1:20" hidden="1" x14ac:dyDescent="0.25">
      <c r="A548" s="46" t="s">
        <v>216</v>
      </c>
      <c r="B548" s="47" t="s">
        <v>43</v>
      </c>
      <c r="C548" s="47" t="s">
        <v>396</v>
      </c>
      <c r="D548" s="47" t="s">
        <v>182</v>
      </c>
      <c r="E548" s="48">
        <v>0</v>
      </c>
      <c r="F548" s="48">
        <v>0</v>
      </c>
      <c r="G548" s="48">
        <v>0</v>
      </c>
      <c r="H548" s="48">
        <v>0</v>
      </c>
      <c r="I548" s="48">
        <v>0</v>
      </c>
      <c r="J548" s="48">
        <v>0</v>
      </c>
      <c r="K548" s="48">
        <v>0</v>
      </c>
      <c r="L548" s="52">
        <v>2813</v>
      </c>
    </row>
    <row r="549" spans="1:20" hidden="1" x14ac:dyDescent="0.25">
      <c r="A549" s="43" t="s">
        <v>235</v>
      </c>
      <c r="B549" s="44" t="s">
        <v>39</v>
      </c>
      <c r="C549" s="44" t="s">
        <v>396</v>
      </c>
      <c r="D549" s="44" t="s">
        <v>182</v>
      </c>
      <c r="E549" s="45">
        <v>0</v>
      </c>
      <c r="F549" s="45">
        <v>0</v>
      </c>
      <c r="G549" s="45">
        <v>0</v>
      </c>
      <c r="H549" s="45">
        <v>0</v>
      </c>
      <c r="I549" s="45">
        <v>0</v>
      </c>
      <c r="J549" s="45">
        <v>0</v>
      </c>
      <c r="K549" s="45">
        <v>0</v>
      </c>
      <c r="L549" s="51">
        <v>3473</v>
      </c>
    </row>
    <row r="550" spans="1:20" hidden="1" x14ac:dyDescent="0.25">
      <c r="A550" s="46" t="s">
        <v>209</v>
      </c>
      <c r="B550" s="47" t="s">
        <v>34</v>
      </c>
      <c r="C550" s="47" t="s">
        <v>396</v>
      </c>
      <c r="D550" s="47" t="s">
        <v>182</v>
      </c>
      <c r="E550" s="48">
        <v>0</v>
      </c>
      <c r="F550" s="48">
        <v>0</v>
      </c>
      <c r="G550" s="48">
        <v>0</v>
      </c>
      <c r="H550" s="48">
        <v>0</v>
      </c>
      <c r="I550" s="48">
        <v>0</v>
      </c>
      <c r="J550" s="48">
        <v>0</v>
      </c>
      <c r="K550" s="48">
        <v>0</v>
      </c>
      <c r="L550" s="52">
        <v>2223</v>
      </c>
    </row>
    <row r="551" spans="1:20" hidden="1" x14ac:dyDescent="0.25">
      <c r="A551" s="43" t="s">
        <v>237</v>
      </c>
      <c r="B551" s="44" t="s">
        <v>34</v>
      </c>
      <c r="C551" s="44" t="s">
        <v>396</v>
      </c>
      <c r="D551" s="44" t="s">
        <v>182</v>
      </c>
      <c r="E551" s="45">
        <v>0</v>
      </c>
      <c r="F551" s="45">
        <v>0</v>
      </c>
      <c r="G551" s="45">
        <v>0</v>
      </c>
      <c r="H551" s="45">
        <v>0</v>
      </c>
      <c r="I551" s="45">
        <v>0</v>
      </c>
      <c r="J551" s="45">
        <v>0</v>
      </c>
      <c r="K551" s="45">
        <v>0</v>
      </c>
      <c r="L551" s="51">
        <v>1348</v>
      </c>
    </row>
    <row r="552" spans="1:20" hidden="1" x14ac:dyDescent="0.25">
      <c r="A552" s="46" t="s">
        <v>211</v>
      </c>
      <c r="B552" s="47" t="s">
        <v>37</v>
      </c>
      <c r="C552" s="47" t="s">
        <v>396</v>
      </c>
      <c r="D552" s="47" t="s">
        <v>182</v>
      </c>
      <c r="E552" s="48">
        <v>0</v>
      </c>
      <c r="F552" s="48">
        <v>0</v>
      </c>
      <c r="G552" s="48">
        <v>0</v>
      </c>
      <c r="H552" s="48">
        <v>0</v>
      </c>
      <c r="I552" s="48">
        <v>0</v>
      </c>
      <c r="J552" s="48">
        <v>0</v>
      </c>
      <c r="K552" s="48">
        <v>0</v>
      </c>
      <c r="L552" s="52">
        <v>3247</v>
      </c>
    </row>
    <row r="553" spans="1:20" hidden="1" x14ac:dyDescent="0.25">
      <c r="A553" s="43" t="s">
        <v>1002</v>
      </c>
      <c r="B553" s="44" t="s">
        <v>395</v>
      </c>
      <c r="C553" s="44" t="s">
        <v>396</v>
      </c>
      <c r="D553" s="44" t="s">
        <v>182</v>
      </c>
      <c r="E553" s="45">
        <v>0</v>
      </c>
      <c r="F553" s="45">
        <v>0</v>
      </c>
      <c r="G553" s="45">
        <v>0</v>
      </c>
      <c r="H553" s="45">
        <v>0</v>
      </c>
      <c r="I553" s="45">
        <v>0</v>
      </c>
      <c r="J553" s="45">
        <v>0</v>
      </c>
      <c r="K553" s="45">
        <v>0</v>
      </c>
      <c r="L553" s="51">
        <v>20</v>
      </c>
    </row>
    <row r="554" spans="1:20" hidden="1" x14ac:dyDescent="0.25">
      <c r="A554" s="46" t="s">
        <v>214</v>
      </c>
      <c r="B554" s="47" t="s">
        <v>34</v>
      </c>
      <c r="C554" s="47" t="s">
        <v>396</v>
      </c>
      <c r="D554" s="47" t="s">
        <v>182</v>
      </c>
      <c r="E554" s="48">
        <v>0</v>
      </c>
      <c r="F554" s="48">
        <v>0</v>
      </c>
      <c r="G554" s="48">
        <v>0</v>
      </c>
      <c r="H554" s="48">
        <v>0</v>
      </c>
      <c r="I554" s="48">
        <v>0</v>
      </c>
      <c r="J554" s="48">
        <v>0</v>
      </c>
      <c r="K554" s="48">
        <v>0</v>
      </c>
      <c r="L554" s="52">
        <v>274</v>
      </c>
    </row>
    <row r="555" spans="1:20" hidden="1" x14ac:dyDescent="0.25">
      <c r="A555" s="43" t="s">
        <v>255</v>
      </c>
      <c r="B555" s="44" t="s">
        <v>39</v>
      </c>
      <c r="C555" s="44" t="s">
        <v>396</v>
      </c>
      <c r="D555" s="44" t="s">
        <v>182</v>
      </c>
      <c r="E555" s="45">
        <v>0</v>
      </c>
      <c r="F555" s="45">
        <v>0</v>
      </c>
      <c r="G555" s="45">
        <v>0</v>
      </c>
      <c r="H555" s="45">
        <v>0</v>
      </c>
      <c r="I555" s="45">
        <v>0</v>
      </c>
      <c r="J555" s="45">
        <v>0</v>
      </c>
      <c r="K555" s="45">
        <v>0</v>
      </c>
      <c r="L555" s="51">
        <v>1459</v>
      </c>
    </row>
    <row r="556" spans="1:20" hidden="1" x14ac:dyDescent="0.25">
      <c r="A556" s="46" t="s">
        <v>293</v>
      </c>
      <c r="B556" s="47" t="s">
        <v>37</v>
      </c>
      <c r="C556" s="47" t="s">
        <v>396</v>
      </c>
      <c r="D556" s="47" t="s">
        <v>182</v>
      </c>
      <c r="E556" s="48">
        <v>0</v>
      </c>
      <c r="F556" s="48">
        <v>0</v>
      </c>
      <c r="G556" s="48">
        <v>0</v>
      </c>
      <c r="H556" s="48">
        <v>0</v>
      </c>
      <c r="I556" s="48">
        <v>0</v>
      </c>
      <c r="J556" s="48">
        <v>0</v>
      </c>
      <c r="K556" s="48">
        <v>0</v>
      </c>
      <c r="L556" s="52">
        <v>1689</v>
      </c>
    </row>
    <row r="557" spans="1:20" hidden="1" x14ac:dyDescent="0.25">
      <c r="A557" s="43" t="s">
        <v>419</v>
      </c>
      <c r="B557" s="44" t="s">
        <v>34</v>
      </c>
      <c r="C557" s="44" t="s">
        <v>396</v>
      </c>
      <c r="D557" s="44" t="s">
        <v>182</v>
      </c>
      <c r="E557" s="45">
        <v>0</v>
      </c>
      <c r="F557" s="45">
        <v>0</v>
      </c>
      <c r="G557" s="45">
        <v>0</v>
      </c>
      <c r="H557" s="45">
        <v>0</v>
      </c>
      <c r="I557" s="45">
        <v>0</v>
      </c>
      <c r="J557" s="45">
        <v>0</v>
      </c>
      <c r="K557" s="45">
        <v>0</v>
      </c>
      <c r="L557" s="51">
        <v>79</v>
      </c>
    </row>
    <row r="558" spans="1:20" hidden="1" x14ac:dyDescent="0.25">
      <c r="A558" s="46" t="s">
        <v>225</v>
      </c>
      <c r="B558" s="47" t="s">
        <v>39</v>
      </c>
      <c r="C558" s="47" t="s">
        <v>396</v>
      </c>
      <c r="D558" s="47" t="s">
        <v>182</v>
      </c>
      <c r="E558" s="48">
        <v>0</v>
      </c>
      <c r="F558" s="48">
        <v>0</v>
      </c>
      <c r="G558" s="48">
        <v>0</v>
      </c>
      <c r="H558" s="48">
        <v>0</v>
      </c>
      <c r="I558" s="48">
        <v>0</v>
      </c>
      <c r="J558" s="48">
        <v>0</v>
      </c>
      <c r="K558" s="48">
        <v>0</v>
      </c>
      <c r="L558" s="52">
        <v>1417</v>
      </c>
    </row>
    <row r="559" spans="1:20" hidden="1" x14ac:dyDescent="0.25">
      <c r="A559" s="43" t="s">
        <v>212</v>
      </c>
      <c r="B559" s="44" t="s">
        <v>37</v>
      </c>
      <c r="C559" s="44" t="s">
        <v>396</v>
      </c>
      <c r="D559" s="44" t="s">
        <v>182</v>
      </c>
      <c r="E559" s="45">
        <v>0</v>
      </c>
      <c r="F559" s="45">
        <v>0</v>
      </c>
      <c r="G559" s="45">
        <v>0</v>
      </c>
      <c r="H559" s="45">
        <v>0</v>
      </c>
      <c r="I559" s="45">
        <v>0</v>
      </c>
      <c r="J559" s="45">
        <v>0</v>
      </c>
      <c r="K559" s="45">
        <v>0</v>
      </c>
      <c r="L559" s="51">
        <v>3758</v>
      </c>
    </row>
    <row r="560" spans="1:20" hidden="1" x14ac:dyDescent="0.25">
      <c r="A560" s="46" t="s">
        <v>1003</v>
      </c>
      <c r="B560" s="47" t="s">
        <v>395</v>
      </c>
      <c r="C560" s="47" t="s">
        <v>396</v>
      </c>
      <c r="D560" s="47" t="s">
        <v>182</v>
      </c>
      <c r="E560" s="48">
        <v>0</v>
      </c>
      <c r="F560" s="48">
        <v>0</v>
      </c>
      <c r="G560" s="48">
        <v>0</v>
      </c>
      <c r="H560" s="48">
        <v>0</v>
      </c>
      <c r="I560" s="48">
        <v>0</v>
      </c>
      <c r="J560" s="48">
        <v>0</v>
      </c>
      <c r="K560" s="48">
        <v>0</v>
      </c>
      <c r="L560" s="52">
        <v>133</v>
      </c>
    </row>
    <row r="561" spans="1:12" hidden="1" x14ac:dyDescent="0.25">
      <c r="A561" s="43" t="s">
        <v>302</v>
      </c>
      <c r="B561" s="44" t="s">
        <v>34</v>
      </c>
      <c r="C561" s="44" t="s">
        <v>396</v>
      </c>
      <c r="D561" s="44" t="s">
        <v>182</v>
      </c>
      <c r="E561" s="45">
        <v>0</v>
      </c>
      <c r="F561" s="45">
        <v>0</v>
      </c>
      <c r="G561" s="45">
        <v>0</v>
      </c>
      <c r="H561" s="45">
        <v>0</v>
      </c>
      <c r="I561" s="45">
        <v>0</v>
      </c>
      <c r="J561" s="45">
        <v>0</v>
      </c>
      <c r="K561" s="45">
        <v>0</v>
      </c>
      <c r="L561" s="51">
        <v>1484</v>
      </c>
    </row>
    <row r="562" spans="1:12" hidden="1" x14ac:dyDescent="0.25">
      <c r="A562" s="46" t="s">
        <v>256</v>
      </c>
      <c r="B562" s="47" t="s">
        <v>43</v>
      </c>
      <c r="C562" s="47" t="s">
        <v>396</v>
      </c>
      <c r="D562" s="47" t="s">
        <v>182</v>
      </c>
      <c r="E562" s="48">
        <v>0</v>
      </c>
      <c r="F562" s="48">
        <v>0</v>
      </c>
      <c r="G562" s="48">
        <v>0</v>
      </c>
      <c r="H562" s="48">
        <v>0</v>
      </c>
      <c r="I562" s="48">
        <v>0</v>
      </c>
      <c r="J562" s="48">
        <v>0</v>
      </c>
      <c r="K562" s="48">
        <v>0</v>
      </c>
      <c r="L562" s="52">
        <v>2013</v>
      </c>
    </row>
    <row r="563" spans="1:12" hidden="1" x14ac:dyDescent="0.25">
      <c r="A563" s="43" t="s">
        <v>227</v>
      </c>
      <c r="B563" s="44" t="s">
        <v>37</v>
      </c>
      <c r="C563" s="44" t="s">
        <v>396</v>
      </c>
      <c r="D563" s="44" t="s">
        <v>182</v>
      </c>
      <c r="E563" s="45">
        <v>0</v>
      </c>
      <c r="F563" s="45">
        <v>0</v>
      </c>
      <c r="G563" s="45">
        <v>0</v>
      </c>
      <c r="H563" s="45">
        <v>0</v>
      </c>
      <c r="I563" s="45">
        <v>0</v>
      </c>
      <c r="J563" s="45">
        <v>0</v>
      </c>
      <c r="K563" s="45">
        <v>0</v>
      </c>
      <c r="L563" s="51">
        <v>3212</v>
      </c>
    </row>
    <row r="564" spans="1:12" hidden="1" x14ac:dyDescent="0.25">
      <c r="A564" s="46" t="s">
        <v>219</v>
      </c>
      <c r="B564" s="47" t="s">
        <v>31</v>
      </c>
      <c r="C564" s="47" t="s">
        <v>396</v>
      </c>
      <c r="D564" s="47" t="s">
        <v>182</v>
      </c>
      <c r="E564" s="48">
        <v>0</v>
      </c>
      <c r="F564" s="48">
        <v>0</v>
      </c>
      <c r="G564" s="48">
        <v>0</v>
      </c>
      <c r="H564" s="48">
        <v>0</v>
      </c>
      <c r="I564" s="48">
        <v>0</v>
      </c>
      <c r="J564" s="48">
        <v>0</v>
      </c>
      <c r="K564" s="48">
        <v>0</v>
      </c>
      <c r="L564" s="52">
        <v>1397</v>
      </c>
    </row>
    <row r="565" spans="1:12" hidden="1" x14ac:dyDescent="0.25">
      <c r="A565" s="43" t="s">
        <v>223</v>
      </c>
      <c r="B565" s="44" t="s">
        <v>31</v>
      </c>
      <c r="C565" s="44" t="s">
        <v>396</v>
      </c>
      <c r="D565" s="44" t="s">
        <v>182</v>
      </c>
      <c r="E565" s="45">
        <v>0</v>
      </c>
      <c r="F565" s="45">
        <v>0</v>
      </c>
      <c r="G565" s="45">
        <v>0</v>
      </c>
      <c r="H565" s="45">
        <v>0</v>
      </c>
      <c r="I565" s="45">
        <v>0</v>
      </c>
      <c r="J565" s="45">
        <v>0</v>
      </c>
      <c r="K565" s="45">
        <v>0</v>
      </c>
      <c r="L565" s="51">
        <v>3240</v>
      </c>
    </row>
    <row r="566" spans="1:12" hidden="1" x14ac:dyDescent="0.25">
      <c r="A566" s="46" t="s">
        <v>327</v>
      </c>
      <c r="B566" s="47" t="s">
        <v>43</v>
      </c>
      <c r="C566" s="47" t="s">
        <v>396</v>
      </c>
      <c r="D566" s="47" t="s">
        <v>182</v>
      </c>
      <c r="E566" s="48">
        <v>0</v>
      </c>
      <c r="F566" s="48">
        <v>0</v>
      </c>
      <c r="G566" s="48">
        <v>0</v>
      </c>
      <c r="H566" s="48">
        <v>0</v>
      </c>
      <c r="I566" s="48">
        <v>0</v>
      </c>
      <c r="J566" s="48">
        <v>0</v>
      </c>
      <c r="K566" s="48">
        <v>0</v>
      </c>
      <c r="L566" s="52">
        <v>31</v>
      </c>
    </row>
    <row r="567" spans="1:12" hidden="1" x14ac:dyDescent="0.25">
      <c r="A567" s="43" t="s">
        <v>210</v>
      </c>
      <c r="B567" s="44" t="s">
        <v>39</v>
      </c>
      <c r="C567" s="44" t="s">
        <v>396</v>
      </c>
      <c r="D567" s="44" t="s">
        <v>182</v>
      </c>
      <c r="E567" s="45">
        <v>0</v>
      </c>
      <c r="F567" s="45">
        <v>0</v>
      </c>
      <c r="G567" s="45">
        <v>0</v>
      </c>
      <c r="H567" s="45">
        <v>0</v>
      </c>
      <c r="I567" s="45">
        <v>0</v>
      </c>
      <c r="J567" s="45">
        <v>0</v>
      </c>
      <c r="K567" s="45">
        <v>0</v>
      </c>
      <c r="L567" s="51">
        <v>3707</v>
      </c>
    </row>
    <row r="568" spans="1:12" hidden="1" x14ac:dyDescent="0.25">
      <c r="A568" s="46" t="s">
        <v>258</v>
      </c>
      <c r="B568" s="47" t="s">
        <v>39</v>
      </c>
      <c r="C568" s="47" t="s">
        <v>396</v>
      </c>
      <c r="D568" s="47" t="s">
        <v>182</v>
      </c>
      <c r="E568" s="48">
        <v>0</v>
      </c>
      <c r="F568" s="48">
        <v>0</v>
      </c>
      <c r="G568" s="48">
        <v>0</v>
      </c>
      <c r="H568" s="48">
        <v>0</v>
      </c>
      <c r="I568" s="48">
        <v>0</v>
      </c>
      <c r="J568" s="48">
        <v>0</v>
      </c>
      <c r="K568" s="48">
        <v>0</v>
      </c>
      <c r="L568" s="52">
        <v>1135</v>
      </c>
    </row>
    <row r="569" spans="1:12" hidden="1" x14ac:dyDescent="0.25">
      <c r="A569" s="43" t="s">
        <v>232</v>
      </c>
      <c r="B569" s="44" t="s">
        <v>43</v>
      </c>
      <c r="C569" s="44" t="s">
        <v>396</v>
      </c>
      <c r="D569" s="44" t="s">
        <v>182</v>
      </c>
      <c r="E569" s="45">
        <v>0</v>
      </c>
      <c r="F569" s="45">
        <v>0</v>
      </c>
      <c r="G569" s="45">
        <v>0</v>
      </c>
      <c r="H569" s="45">
        <v>0</v>
      </c>
      <c r="I569" s="45">
        <v>0</v>
      </c>
      <c r="J569" s="45">
        <v>0</v>
      </c>
      <c r="K569" s="45">
        <v>0</v>
      </c>
      <c r="L569" s="51">
        <v>3680</v>
      </c>
    </row>
    <row r="570" spans="1:12" hidden="1" x14ac:dyDescent="0.25">
      <c r="A570" s="46" t="s">
        <v>1004</v>
      </c>
      <c r="B570" s="47" t="s">
        <v>395</v>
      </c>
      <c r="C570" s="47" t="s">
        <v>396</v>
      </c>
      <c r="D570" s="47" t="s">
        <v>182</v>
      </c>
      <c r="E570" s="48">
        <v>0</v>
      </c>
      <c r="F570" s="48">
        <v>0</v>
      </c>
      <c r="G570" s="48">
        <v>0</v>
      </c>
      <c r="H570" s="48">
        <v>0</v>
      </c>
      <c r="I570" s="48">
        <v>0</v>
      </c>
      <c r="J570" s="48">
        <v>0</v>
      </c>
      <c r="K570" s="48">
        <v>0</v>
      </c>
      <c r="L570" s="52">
        <v>376</v>
      </c>
    </row>
    <row r="571" spans="1:12" hidden="1" x14ac:dyDescent="0.25">
      <c r="A571" s="43" t="s">
        <v>1005</v>
      </c>
      <c r="B571" s="44" t="s">
        <v>395</v>
      </c>
      <c r="C571" s="44" t="s">
        <v>396</v>
      </c>
      <c r="D571" s="44" t="s">
        <v>182</v>
      </c>
      <c r="E571" s="45">
        <v>0</v>
      </c>
      <c r="F571" s="45">
        <v>0</v>
      </c>
      <c r="G571" s="45">
        <v>0</v>
      </c>
      <c r="H571" s="45">
        <v>0</v>
      </c>
      <c r="I571" s="45">
        <v>0</v>
      </c>
      <c r="J571" s="45">
        <v>0</v>
      </c>
      <c r="K571" s="45">
        <v>0</v>
      </c>
      <c r="L571" s="51">
        <v>295</v>
      </c>
    </row>
    <row r="572" spans="1:12" hidden="1" x14ac:dyDescent="0.25">
      <c r="A572" s="46" t="s">
        <v>1006</v>
      </c>
      <c r="B572" s="47" t="s">
        <v>395</v>
      </c>
      <c r="C572" s="47" t="s">
        <v>396</v>
      </c>
      <c r="D572" s="47" t="s">
        <v>182</v>
      </c>
      <c r="E572" s="48">
        <v>0</v>
      </c>
      <c r="F572" s="48">
        <v>0</v>
      </c>
      <c r="G572" s="48">
        <v>0</v>
      </c>
      <c r="H572" s="48">
        <v>0</v>
      </c>
      <c r="I572" s="48">
        <v>0</v>
      </c>
      <c r="J572" s="48">
        <v>0</v>
      </c>
      <c r="K572" s="48">
        <v>0</v>
      </c>
      <c r="L572" s="52">
        <v>40</v>
      </c>
    </row>
    <row r="573" spans="1:12" hidden="1" x14ac:dyDescent="0.25">
      <c r="A573" s="43" t="s">
        <v>1007</v>
      </c>
      <c r="B573" s="44" t="s">
        <v>395</v>
      </c>
      <c r="C573" s="44" t="s">
        <v>396</v>
      </c>
      <c r="D573" s="44" t="s">
        <v>182</v>
      </c>
      <c r="E573" s="45">
        <v>0</v>
      </c>
      <c r="F573" s="45">
        <v>0</v>
      </c>
      <c r="G573" s="45">
        <v>0</v>
      </c>
      <c r="H573" s="45">
        <v>0</v>
      </c>
      <c r="I573" s="45">
        <v>0</v>
      </c>
      <c r="J573" s="45">
        <v>0</v>
      </c>
      <c r="K573" s="45">
        <v>0</v>
      </c>
      <c r="L573" s="51">
        <v>16</v>
      </c>
    </row>
    <row r="574" spans="1:12" hidden="1" x14ac:dyDescent="0.25">
      <c r="A574" s="46" t="s">
        <v>394</v>
      </c>
      <c r="B574" s="47" t="s">
        <v>39</v>
      </c>
      <c r="C574" s="47" t="s">
        <v>396</v>
      </c>
      <c r="D574" s="47" t="s">
        <v>182</v>
      </c>
      <c r="E574" s="48">
        <v>0</v>
      </c>
      <c r="F574" s="48">
        <v>0</v>
      </c>
      <c r="G574" s="48">
        <v>0</v>
      </c>
      <c r="H574" s="48">
        <v>0</v>
      </c>
      <c r="I574" s="48">
        <v>0</v>
      </c>
      <c r="J574" s="48">
        <v>0</v>
      </c>
      <c r="K574" s="48">
        <v>0</v>
      </c>
      <c r="L574" s="52">
        <v>11</v>
      </c>
    </row>
    <row r="575" spans="1:12" hidden="1" x14ac:dyDescent="0.25">
      <c r="A575" s="43" t="s">
        <v>332</v>
      </c>
      <c r="B575" s="44" t="s">
        <v>39</v>
      </c>
      <c r="C575" s="44" t="s">
        <v>396</v>
      </c>
      <c r="D575" s="44" t="s">
        <v>182</v>
      </c>
      <c r="E575" s="45">
        <v>0</v>
      </c>
      <c r="F575" s="45">
        <v>0</v>
      </c>
      <c r="G575" s="45">
        <v>0</v>
      </c>
      <c r="H575" s="45">
        <v>0</v>
      </c>
      <c r="I575" s="45">
        <v>0</v>
      </c>
      <c r="J575" s="45">
        <v>0</v>
      </c>
      <c r="K575" s="45">
        <v>0</v>
      </c>
      <c r="L575" s="51">
        <v>333</v>
      </c>
    </row>
    <row r="576" spans="1:12" hidden="1" x14ac:dyDescent="0.25">
      <c r="A576" s="46" t="s">
        <v>229</v>
      </c>
      <c r="B576" s="47" t="s">
        <v>43</v>
      </c>
      <c r="C576" s="47" t="s">
        <v>396</v>
      </c>
      <c r="D576" s="47" t="s">
        <v>182</v>
      </c>
      <c r="E576" s="48">
        <v>0</v>
      </c>
      <c r="F576" s="48">
        <v>0</v>
      </c>
      <c r="G576" s="48">
        <v>0</v>
      </c>
      <c r="H576" s="48">
        <v>0</v>
      </c>
      <c r="I576" s="48">
        <v>0</v>
      </c>
      <c r="J576" s="48">
        <v>0</v>
      </c>
      <c r="K576" s="48">
        <v>0</v>
      </c>
      <c r="L576" s="52">
        <v>1728</v>
      </c>
    </row>
    <row r="577" spans="1:12" hidden="1" x14ac:dyDescent="0.25">
      <c r="A577" s="43" t="s">
        <v>1008</v>
      </c>
      <c r="B577" s="44" t="s">
        <v>395</v>
      </c>
      <c r="C577" s="44" t="s">
        <v>396</v>
      </c>
      <c r="D577" s="44" t="s">
        <v>182</v>
      </c>
      <c r="E577" s="45">
        <v>0</v>
      </c>
      <c r="F577" s="45">
        <v>0</v>
      </c>
      <c r="G577" s="45">
        <v>0</v>
      </c>
      <c r="H577" s="45">
        <v>0</v>
      </c>
      <c r="I577" s="45">
        <v>0</v>
      </c>
      <c r="J577" s="45">
        <v>0</v>
      </c>
      <c r="K577" s="45">
        <v>0</v>
      </c>
      <c r="L577" s="51">
        <v>313</v>
      </c>
    </row>
    <row r="578" spans="1:12" hidden="1" x14ac:dyDescent="0.25">
      <c r="A578" s="46" t="s">
        <v>217</v>
      </c>
      <c r="B578" s="47" t="s">
        <v>37</v>
      </c>
      <c r="C578" s="47" t="s">
        <v>396</v>
      </c>
      <c r="D578" s="47" t="s">
        <v>182</v>
      </c>
      <c r="E578" s="48">
        <v>0</v>
      </c>
      <c r="F578" s="48">
        <v>0</v>
      </c>
      <c r="G578" s="48">
        <v>0</v>
      </c>
      <c r="H578" s="48">
        <v>0</v>
      </c>
      <c r="I578" s="48">
        <v>0</v>
      </c>
      <c r="J578" s="48">
        <v>0</v>
      </c>
      <c r="K578" s="48">
        <v>0</v>
      </c>
      <c r="L578" s="52">
        <v>1605</v>
      </c>
    </row>
    <row r="579" spans="1:12" hidden="1" x14ac:dyDescent="0.25">
      <c r="A579" s="43" t="s">
        <v>185</v>
      </c>
      <c r="B579" s="44" t="s">
        <v>31</v>
      </c>
      <c r="C579" s="44" t="s">
        <v>396</v>
      </c>
      <c r="D579" s="44" t="s">
        <v>182</v>
      </c>
      <c r="E579" s="45">
        <v>0</v>
      </c>
      <c r="F579" s="45">
        <v>0</v>
      </c>
      <c r="G579" s="45">
        <v>0</v>
      </c>
      <c r="H579" s="45">
        <v>0</v>
      </c>
      <c r="I579" s="45">
        <v>0</v>
      </c>
      <c r="J579" s="45">
        <v>0</v>
      </c>
      <c r="K579" s="45">
        <v>0</v>
      </c>
      <c r="L579" s="51">
        <v>3799</v>
      </c>
    </row>
    <row r="580" spans="1:12" hidden="1" x14ac:dyDescent="0.25">
      <c r="A580" s="46" t="s">
        <v>1009</v>
      </c>
      <c r="B580" s="47" t="s">
        <v>395</v>
      </c>
      <c r="C580" s="47" t="s">
        <v>396</v>
      </c>
      <c r="D580" s="47" t="s">
        <v>182</v>
      </c>
      <c r="E580" s="48">
        <v>0</v>
      </c>
      <c r="F580" s="48">
        <v>0</v>
      </c>
      <c r="G580" s="48">
        <v>0</v>
      </c>
      <c r="H580" s="48">
        <v>0</v>
      </c>
      <c r="I580" s="48">
        <v>0</v>
      </c>
      <c r="J580" s="48">
        <v>0</v>
      </c>
      <c r="K580" s="48">
        <v>0</v>
      </c>
      <c r="L580" s="52">
        <v>543</v>
      </c>
    </row>
    <row r="581" spans="1:12" hidden="1" x14ac:dyDescent="0.25">
      <c r="A581" s="43" t="s">
        <v>1010</v>
      </c>
      <c r="B581" s="44" t="s">
        <v>395</v>
      </c>
      <c r="C581" s="44" t="s">
        <v>396</v>
      </c>
      <c r="D581" s="44" t="s">
        <v>182</v>
      </c>
      <c r="E581" s="45">
        <v>0</v>
      </c>
      <c r="F581" s="45">
        <v>0</v>
      </c>
      <c r="G581" s="45">
        <v>0</v>
      </c>
      <c r="H581" s="45">
        <v>0</v>
      </c>
      <c r="I581" s="45">
        <v>0</v>
      </c>
      <c r="J581" s="45">
        <v>0</v>
      </c>
      <c r="K581" s="45">
        <v>0</v>
      </c>
      <c r="L581" s="51">
        <v>329</v>
      </c>
    </row>
    <row r="582" spans="1:12" hidden="1" x14ac:dyDescent="0.25">
      <c r="A582" s="46" t="s">
        <v>300</v>
      </c>
      <c r="B582" s="47" t="s">
        <v>39</v>
      </c>
      <c r="C582" s="47" t="s">
        <v>396</v>
      </c>
      <c r="D582" s="47" t="s">
        <v>182</v>
      </c>
      <c r="E582" s="48">
        <v>0</v>
      </c>
      <c r="F582" s="48">
        <v>0</v>
      </c>
      <c r="G582" s="48">
        <v>0</v>
      </c>
      <c r="H582" s="48">
        <v>0</v>
      </c>
      <c r="I582" s="48">
        <v>0</v>
      </c>
      <c r="J582" s="48">
        <v>0</v>
      </c>
      <c r="K582" s="48">
        <v>0</v>
      </c>
      <c r="L582" s="52">
        <v>1265</v>
      </c>
    </row>
    <row r="583" spans="1:12" hidden="1" x14ac:dyDescent="0.25">
      <c r="A583" s="43" t="s">
        <v>299</v>
      </c>
      <c r="B583" s="44" t="s">
        <v>37</v>
      </c>
      <c r="C583" s="44" t="s">
        <v>396</v>
      </c>
      <c r="D583" s="44" t="s">
        <v>182</v>
      </c>
      <c r="E583" s="45">
        <v>0</v>
      </c>
      <c r="F583" s="45">
        <v>0</v>
      </c>
      <c r="G583" s="45">
        <v>0</v>
      </c>
      <c r="H583" s="45">
        <v>0</v>
      </c>
      <c r="I583" s="45">
        <v>0</v>
      </c>
      <c r="J583" s="45">
        <v>0</v>
      </c>
      <c r="K583" s="45">
        <v>0</v>
      </c>
      <c r="L583" s="51">
        <v>1617</v>
      </c>
    </row>
    <row r="584" spans="1:12" hidden="1" x14ac:dyDescent="0.25">
      <c r="A584" s="46" t="s">
        <v>391</v>
      </c>
      <c r="B584" s="47" t="s">
        <v>31</v>
      </c>
      <c r="C584" s="47" t="s">
        <v>396</v>
      </c>
      <c r="D584" s="47" t="s">
        <v>182</v>
      </c>
      <c r="E584" s="48">
        <v>0</v>
      </c>
      <c r="F584" s="48">
        <v>0</v>
      </c>
      <c r="G584" s="48">
        <v>0</v>
      </c>
      <c r="H584" s="48">
        <v>0</v>
      </c>
      <c r="I584" s="48">
        <v>0</v>
      </c>
      <c r="J584" s="48">
        <v>0</v>
      </c>
      <c r="K584" s="48">
        <v>0</v>
      </c>
      <c r="L584" s="52">
        <v>527</v>
      </c>
    </row>
    <row r="585" spans="1:12" hidden="1" x14ac:dyDescent="0.25">
      <c r="A585" s="43" t="s">
        <v>297</v>
      </c>
      <c r="B585" s="44" t="s">
        <v>34</v>
      </c>
      <c r="C585" s="44" t="s">
        <v>396</v>
      </c>
      <c r="D585" s="44" t="s">
        <v>182</v>
      </c>
      <c r="E585" s="45">
        <v>0</v>
      </c>
      <c r="F585" s="45">
        <v>0</v>
      </c>
      <c r="G585" s="45">
        <v>0</v>
      </c>
      <c r="H585" s="45">
        <v>0</v>
      </c>
      <c r="I585" s="45">
        <v>0</v>
      </c>
      <c r="J585" s="45">
        <v>0</v>
      </c>
      <c r="K585" s="45">
        <v>0</v>
      </c>
      <c r="L585" s="51">
        <v>1476</v>
      </c>
    </row>
    <row r="586" spans="1:12" hidden="1" x14ac:dyDescent="0.25">
      <c r="A586" s="46" t="s">
        <v>1011</v>
      </c>
      <c r="B586" s="47" t="s">
        <v>395</v>
      </c>
      <c r="C586" s="47" t="s">
        <v>396</v>
      </c>
      <c r="D586" s="47" t="s">
        <v>182</v>
      </c>
      <c r="E586" s="48">
        <v>0</v>
      </c>
      <c r="F586" s="48">
        <v>0</v>
      </c>
      <c r="G586" s="48">
        <v>0</v>
      </c>
      <c r="H586" s="48">
        <v>0</v>
      </c>
      <c r="I586" s="48">
        <v>0</v>
      </c>
      <c r="J586" s="48">
        <v>0</v>
      </c>
      <c r="K586" s="48">
        <v>0</v>
      </c>
      <c r="L586" s="52">
        <v>1125</v>
      </c>
    </row>
    <row r="587" spans="1:12" hidden="1" x14ac:dyDescent="0.25">
      <c r="A587" s="43" t="s">
        <v>393</v>
      </c>
      <c r="B587" s="44" t="s">
        <v>34</v>
      </c>
      <c r="C587" s="44" t="s">
        <v>396</v>
      </c>
      <c r="D587" s="44" t="s">
        <v>182</v>
      </c>
      <c r="E587" s="45">
        <v>0</v>
      </c>
      <c r="F587" s="45">
        <v>0</v>
      </c>
      <c r="G587" s="45">
        <v>0</v>
      </c>
      <c r="H587" s="45">
        <v>0</v>
      </c>
      <c r="I587" s="45">
        <v>0</v>
      </c>
      <c r="J587" s="45">
        <v>0</v>
      </c>
      <c r="K587" s="45">
        <v>0</v>
      </c>
      <c r="L587" s="51">
        <v>712</v>
      </c>
    </row>
    <row r="588" spans="1:12" hidden="1" x14ac:dyDescent="0.25">
      <c r="A588" s="46" t="s">
        <v>380</v>
      </c>
      <c r="B588" s="47" t="s">
        <v>43</v>
      </c>
      <c r="C588" s="47" t="s">
        <v>396</v>
      </c>
      <c r="D588" s="47" t="s">
        <v>182</v>
      </c>
      <c r="E588" s="48">
        <v>0</v>
      </c>
      <c r="F588" s="48">
        <v>0</v>
      </c>
      <c r="G588" s="48">
        <v>0</v>
      </c>
      <c r="H588" s="48">
        <v>0</v>
      </c>
      <c r="I588" s="48">
        <v>0</v>
      </c>
      <c r="J588" s="48">
        <v>0</v>
      </c>
      <c r="K588" s="48">
        <v>0</v>
      </c>
      <c r="L588" s="52">
        <v>1599</v>
      </c>
    </row>
    <row r="589" spans="1:12" hidden="1" x14ac:dyDescent="0.25">
      <c r="A589" s="43" t="s">
        <v>236</v>
      </c>
      <c r="B589" s="44" t="s">
        <v>39</v>
      </c>
      <c r="C589" s="44" t="s">
        <v>396</v>
      </c>
      <c r="D589" s="44" t="s">
        <v>182</v>
      </c>
      <c r="E589" s="45">
        <v>0</v>
      </c>
      <c r="F589" s="45">
        <v>0</v>
      </c>
      <c r="G589" s="45">
        <v>0</v>
      </c>
      <c r="H589" s="45">
        <v>0</v>
      </c>
      <c r="I589" s="45">
        <v>0</v>
      </c>
      <c r="J589" s="45">
        <v>0</v>
      </c>
      <c r="K589" s="45">
        <v>0</v>
      </c>
      <c r="L589" s="51">
        <v>3202</v>
      </c>
    </row>
    <row r="590" spans="1:12" hidden="1" x14ac:dyDescent="0.25">
      <c r="A590" s="46" t="s">
        <v>1012</v>
      </c>
      <c r="B590" s="47" t="s">
        <v>395</v>
      </c>
      <c r="C590" s="47" t="s">
        <v>396</v>
      </c>
      <c r="D590" s="47" t="s">
        <v>182</v>
      </c>
      <c r="E590" s="48">
        <v>0</v>
      </c>
      <c r="F590" s="48">
        <v>0</v>
      </c>
      <c r="G590" s="48">
        <v>0</v>
      </c>
      <c r="H590" s="48">
        <v>0</v>
      </c>
      <c r="I590" s="48">
        <v>0</v>
      </c>
      <c r="J590" s="48">
        <v>0</v>
      </c>
      <c r="K590" s="48">
        <v>0</v>
      </c>
      <c r="L590" s="52">
        <v>550</v>
      </c>
    </row>
    <row r="591" spans="1:12" hidden="1" x14ac:dyDescent="0.25">
      <c r="A591" s="43" t="s">
        <v>259</v>
      </c>
      <c r="B591" s="44" t="s">
        <v>43</v>
      </c>
      <c r="C591" s="44" t="s">
        <v>396</v>
      </c>
      <c r="D591" s="44" t="s">
        <v>182</v>
      </c>
      <c r="E591" s="45">
        <v>0</v>
      </c>
      <c r="F591" s="45">
        <v>0</v>
      </c>
      <c r="G591" s="45">
        <v>0</v>
      </c>
      <c r="H591" s="45">
        <v>0</v>
      </c>
      <c r="I591" s="45">
        <v>0</v>
      </c>
      <c r="J591" s="45">
        <v>0</v>
      </c>
      <c r="K591" s="45">
        <v>0</v>
      </c>
      <c r="L591" s="51">
        <v>2858</v>
      </c>
    </row>
    <row r="592" spans="1:12" hidden="1" x14ac:dyDescent="0.25">
      <c r="A592" s="46" t="s">
        <v>381</v>
      </c>
      <c r="B592" s="47" t="s">
        <v>31</v>
      </c>
      <c r="C592" s="47" t="s">
        <v>396</v>
      </c>
      <c r="D592" s="47" t="s">
        <v>182</v>
      </c>
      <c r="E592" s="48">
        <v>0</v>
      </c>
      <c r="F592" s="48">
        <v>0</v>
      </c>
      <c r="G592" s="48">
        <v>0</v>
      </c>
      <c r="H592" s="48">
        <v>0</v>
      </c>
      <c r="I592" s="48">
        <v>0</v>
      </c>
      <c r="J592" s="48">
        <v>0</v>
      </c>
      <c r="K592" s="48">
        <v>0</v>
      </c>
      <c r="L592" s="52">
        <v>178</v>
      </c>
    </row>
    <row r="593" spans="1:12" hidden="1" x14ac:dyDescent="0.25">
      <c r="A593" s="43" t="s">
        <v>1013</v>
      </c>
      <c r="B593" s="44" t="s">
        <v>395</v>
      </c>
      <c r="C593" s="44" t="s">
        <v>396</v>
      </c>
      <c r="D593" s="44" t="s">
        <v>182</v>
      </c>
      <c r="E593" s="45">
        <v>0</v>
      </c>
      <c r="F593" s="45">
        <v>0</v>
      </c>
      <c r="G593" s="45">
        <v>0</v>
      </c>
      <c r="H593" s="45">
        <v>0</v>
      </c>
      <c r="I593" s="45">
        <v>0</v>
      </c>
      <c r="J593" s="45">
        <v>0</v>
      </c>
      <c r="K593" s="45">
        <v>0</v>
      </c>
      <c r="L593" s="51">
        <v>1200</v>
      </c>
    </row>
    <row r="594" spans="1:12" hidden="1" x14ac:dyDescent="0.25">
      <c r="A594" s="46" t="s">
        <v>420</v>
      </c>
      <c r="B594" s="47" t="s">
        <v>31</v>
      </c>
      <c r="C594" s="47" t="s">
        <v>396</v>
      </c>
      <c r="D594" s="47" t="s">
        <v>182</v>
      </c>
      <c r="E594" s="48">
        <v>0</v>
      </c>
      <c r="F594" s="48">
        <v>0</v>
      </c>
      <c r="G594" s="48">
        <v>0</v>
      </c>
      <c r="H594" s="48">
        <v>0</v>
      </c>
      <c r="I594" s="48">
        <v>0</v>
      </c>
      <c r="J594" s="48">
        <v>0</v>
      </c>
      <c r="K594" s="48">
        <v>0</v>
      </c>
      <c r="L594" s="52">
        <v>791</v>
      </c>
    </row>
    <row r="595" spans="1:12" hidden="1" x14ac:dyDescent="0.25">
      <c r="A595" s="43" t="s">
        <v>296</v>
      </c>
      <c r="B595" s="44" t="s">
        <v>43</v>
      </c>
      <c r="C595" s="44" t="s">
        <v>396</v>
      </c>
      <c r="D595" s="44" t="s">
        <v>182</v>
      </c>
      <c r="E595" s="45">
        <v>0</v>
      </c>
      <c r="F595" s="45">
        <v>0</v>
      </c>
      <c r="G595" s="45">
        <v>0</v>
      </c>
      <c r="H595" s="45">
        <v>0</v>
      </c>
      <c r="I595" s="45">
        <v>0</v>
      </c>
      <c r="J595" s="45">
        <v>0</v>
      </c>
      <c r="K595" s="45">
        <v>0</v>
      </c>
      <c r="L595" s="51">
        <v>3800</v>
      </c>
    </row>
    <row r="596" spans="1:12" hidden="1" x14ac:dyDescent="0.25">
      <c r="A596" s="46" t="s">
        <v>454</v>
      </c>
      <c r="B596" s="47" t="s">
        <v>39</v>
      </c>
      <c r="C596" s="47" t="s">
        <v>396</v>
      </c>
      <c r="D596" s="47" t="s">
        <v>182</v>
      </c>
      <c r="E596" s="48">
        <v>0</v>
      </c>
      <c r="F596" s="48">
        <v>0</v>
      </c>
      <c r="G596" s="48">
        <v>0</v>
      </c>
      <c r="H596" s="48">
        <v>0</v>
      </c>
      <c r="I596" s="48">
        <v>0</v>
      </c>
      <c r="J596" s="48">
        <v>0</v>
      </c>
      <c r="K596" s="48">
        <v>0</v>
      </c>
      <c r="L596" s="52">
        <v>59</v>
      </c>
    </row>
    <row r="597" spans="1:12" hidden="1" x14ac:dyDescent="0.25">
      <c r="A597" s="43" t="s">
        <v>292</v>
      </c>
      <c r="B597" s="44" t="s">
        <v>31</v>
      </c>
      <c r="C597" s="44" t="s">
        <v>396</v>
      </c>
      <c r="D597" s="44" t="s">
        <v>182</v>
      </c>
      <c r="E597" s="45">
        <v>0</v>
      </c>
      <c r="F597" s="45">
        <v>0</v>
      </c>
      <c r="G597" s="45">
        <v>0</v>
      </c>
      <c r="H597" s="45">
        <v>0</v>
      </c>
      <c r="I597" s="45">
        <v>0</v>
      </c>
      <c r="J597" s="45">
        <v>0</v>
      </c>
      <c r="K597" s="45">
        <v>0</v>
      </c>
      <c r="L597" s="51">
        <v>3418</v>
      </c>
    </row>
    <row r="598" spans="1:12" hidden="1" x14ac:dyDescent="0.25">
      <c r="A598" s="46" t="s">
        <v>218</v>
      </c>
      <c r="B598" s="47" t="s">
        <v>31</v>
      </c>
      <c r="C598" s="47" t="s">
        <v>396</v>
      </c>
      <c r="D598" s="47" t="s">
        <v>182</v>
      </c>
      <c r="E598" s="48">
        <v>0</v>
      </c>
      <c r="F598" s="48">
        <v>0</v>
      </c>
      <c r="G598" s="48">
        <v>0</v>
      </c>
      <c r="H598" s="48">
        <v>0</v>
      </c>
      <c r="I598" s="48">
        <v>0</v>
      </c>
      <c r="J598" s="48">
        <v>0</v>
      </c>
      <c r="K598" s="48">
        <v>0</v>
      </c>
      <c r="L598" s="52">
        <v>3680</v>
      </c>
    </row>
    <row r="599" spans="1:12" hidden="1" x14ac:dyDescent="0.25">
      <c r="A599" s="43" t="s">
        <v>1014</v>
      </c>
      <c r="B599" s="44" t="s">
        <v>395</v>
      </c>
      <c r="C599" s="44" t="s">
        <v>396</v>
      </c>
      <c r="D599" s="44" t="s">
        <v>182</v>
      </c>
      <c r="E599" s="45">
        <v>0</v>
      </c>
      <c r="F599" s="45">
        <v>0</v>
      </c>
      <c r="G599" s="45">
        <v>0</v>
      </c>
      <c r="H599" s="45">
        <v>0</v>
      </c>
      <c r="I599" s="45">
        <v>0</v>
      </c>
      <c r="J599" s="45">
        <v>0</v>
      </c>
      <c r="K599" s="45">
        <v>0</v>
      </c>
      <c r="L599" s="51">
        <v>30</v>
      </c>
    </row>
    <row r="600" spans="1:12" hidden="1" x14ac:dyDescent="0.25">
      <c r="A600" s="46" t="s">
        <v>1015</v>
      </c>
      <c r="B600" s="47" t="s">
        <v>395</v>
      </c>
      <c r="C600" s="47" t="s">
        <v>396</v>
      </c>
      <c r="D600" s="47" t="s">
        <v>182</v>
      </c>
      <c r="E600" s="48">
        <v>0</v>
      </c>
      <c r="F600" s="48">
        <v>0</v>
      </c>
      <c r="G600" s="48">
        <v>0</v>
      </c>
      <c r="H600" s="48">
        <v>0</v>
      </c>
      <c r="I600" s="48">
        <v>0</v>
      </c>
      <c r="J600" s="48">
        <v>0</v>
      </c>
      <c r="K600" s="48">
        <v>0</v>
      </c>
      <c r="L600" s="52">
        <v>59</v>
      </c>
    </row>
    <row r="601" spans="1:12" hidden="1" x14ac:dyDescent="0.25">
      <c r="A601" s="43" t="s">
        <v>220</v>
      </c>
      <c r="B601" s="44" t="s">
        <v>37</v>
      </c>
      <c r="C601" s="44" t="s">
        <v>396</v>
      </c>
      <c r="D601" s="44" t="s">
        <v>182</v>
      </c>
      <c r="E601" s="45">
        <v>0</v>
      </c>
      <c r="F601" s="45">
        <v>0</v>
      </c>
      <c r="G601" s="45">
        <v>0</v>
      </c>
      <c r="H601" s="45">
        <v>0</v>
      </c>
      <c r="I601" s="45">
        <v>0</v>
      </c>
      <c r="J601" s="45">
        <v>0</v>
      </c>
      <c r="K601" s="45">
        <v>0</v>
      </c>
      <c r="L601" s="51">
        <v>885</v>
      </c>
    </row>
    <row r="602" spans="1:12" hidden="1" x14ac:dyDescent="0.25">
      <c r="A602" s="46" t="s">
        <v>215</v>
      </c>
      <c r="B602" s="47" t="s">
        <v>37</v>
      </c>
      <c r="C602" s="47" t="s">
        <v>396</v>
      </c>
      <c r="D602" s="47" t="s">
        <v>182</v>
      </c>
      <c r="E602" s="48">
        <v>0</v>
      </c>
      <c r="F602" s="48">
        <v>0</v>
      </c>
      <c r="G602" s="48">
        <v>0</v>
      </c>
      <c r="H602" s="48">
        <v>0</v>
      </c>
      <c r="I602" s="48">
        <v>0</v>
      </c>
      <c r="J602" s="48">
        <v>0</v>
      </c>
      <c r="K602" s="48">
        <v>0</v>
      </c>
      <c r="L602" s="52">
        <v>2125</v>
      </c>
    </row>
    <row r="603" spans="1:12" hidden="1" x14ac:dyDescent="0.25">
      <c r="A603" s="43" t="s">
        <v>1016</v>
      </c>
      <c r="B603" s="44" t="s">
        <v>395</v>
      </c>
      <c r="C603" s="44" t="s">
        <v>396</v>
      </c>
      <c r="D603" s="44" t="s">
        <v>182</v>
      </c>
      <c r="E603" s="45">
        <v>0</v>
      </c>
      <c r="F603" s="45">
        <v>0</v>
      </c>
      <c r="G603" s="45">
        <v>0</v>
      </c>
      <c r="H603" s="45">
        <v>0</v>
      </c>
      <c r="I603" s="45">
        <v>0</v>
      </c>
      <c r="J603" s="45">
        <v>0</v>
      </c>
      <c r="K603" s="45">
        <v>0</v>
      </c>
      <c r="L603" s="51">
        <v>20</v>
      </c>
    </row>
    <row r="604" spans="1:12" hidden="1" x14ac:dyDescent="0.25">
      <c r="A604" s="46" t="s">
        <v>184</v>
      </c>
      <c r="B604" s="47" t="s">
        <v>39</v>
      </c>
      <c r="C604" s="47" t="s">
        <v>396</v>
      </c>
      <c r="D604" s="47" t="s">
        <v>182</v>
      </c>
      <c r="E604" s="48">
        <v>0</v>
      </c>
      <c r="F604" s="48">
        <v>0</v>
      </c>
      <c r="G604" s="48">
        <v>0</v>
      </c>
      <c r="H604" s="48">
        <v>0</v>
      </c>
      <c r="I604" s="48">
        <v>0</v>
      </c>
      <c r="J604" s="48">
        <v>0</v>
      </c>
      <c r="K604" s="48">
        <v>0</v>
      </c>
      <c r="L604" s="52">
        <v>3405</v>
      </c>
    </row>
    <row r="605" spans="1:12" hidden="1" x14ac:dyDescent="0.25">
      <c r="A605" s="43" t="s">
        <v>238</v>
      </c>
      <c r="B605" s="44" t="s">
        <v>43</v>
      </c>
      <c r="C605" s="44" t="s">
        <v>396</v>
      </c>
      <c r="D605" s="44" t="s">
        <v>182</v>
      </c>
      <c r="E605" s="45">
        <v>0</v>
      </c>
      <c r="F605" s="45">
        <v>0</v>
      </c>
      <c r="G605" s="45">
        <v>0</v>
      </c>
      <c r="H605" s="45">
        <v>0</v>
      </c>
      <c r="I605" s="45">
        <v>0</v>
      </c>
      <c r="J605" s="45">
        <v>0</v>
      </c>
      <c r="K605" s="45">
        <v>0</v>
      </c>
      <c r="L605" s="51">
        <v>3618</v>
      </c>
    </row>
    <row r="606" spans="1:12" hidden="1" x14ac:dyDescent="0.25">
      <c r="A606" s="46" t="s">
        <v>415</v>
      </c>
      <c r="B606" s="47" t="s">
        <v>31</v>
      </c>
      <c r="C606" s="47" t="s">
        <v>396</v>
      </c>
      <c r="D606" s="47" t="s">
        <v>182</v>
      </c>
      <c r="E606" s="48">
        <v>0</v>
      </c>
      <c r="F606" s="48">
        <v>0</v>
      </c>
      <c r="G606" s="48">
        <v>0</v>
      </c>
      <c r="H606" s="48">
        <v>0</v>
      </c>
      <c r="I606" s="48">
        <v>0</v>
      </c>
      <c r="J606" s="48">
        <v>0</v>
      </c>
      <c r="K606" s="48">
        <v>0</v>
      </c>
      <c r="L606" s="52">
        <v>332</v>
      </c>
    </row>
    <row r="607" spans="1:12" hidden="1" x14ac:dyDescent="0.25">
      <c r="A607" s="43" t="s">
        <v>213</v>
      </c>
      <c r="B607" s="44" t="s">
        <v>37</v>
      </c>
      <c r="C607" s="44" t="s">
        <v>396</v>
      </c>
      <c r="D607" s="44" t="s">
        <v>182</v>
      </c>
      <c r="E607" s="45">
        <v>0</v>
      </c>
      <c r="F607" s="45">
        <v>0</v>
      </c>
      <c r="G607" s="45">
        <v>0</v>
      </c>
      <c r="H607" s="45">
        <v>0</v>
      </c>
      <c r="I607" s="45">
        <v>0</v>
      </c>
      <c r="J607" s="45">
        <v>0</v>
      </c>
      <c r="K607" s="45">
        <v>0</v>
      </c>
      <c r="L607" s="51">
        <v>2844</v>
      </c>
    </row>
    <row r="608" spans="1:12" hidden="1" x14ac:dyDescent="0.25">
      <c r="A608" s="46" t="s">
        <v>418</v>
      </c>
      <c r="B608" s="47" t="s">
        <v>34</v>
      </c>
      <c r="C608" s="47" t="s">
        <v>396</v>
      </c>
      <c r="D608" s="47" t="s">
        <v>182</v>
      </c>
      <c r="E608" s="48">
        <v>0</v>
      </c>
      <c r="F608" s="48">
        <v>0</v>
      </c>
      <c r="G608" s="48">
        <v>0</v>
      </c>
      <c r="H608" s="48">
        <v>0</v>
      </c>
      <c r="I608" s="48">
        <v>0</v>
      </c>
      <c r="J608" s="48">
        <v>0</v>
      </c>
      <c r="K608" s="48">
        <v>0</v>
      </c>
      <c r="L608" s="52">
        <v>440</v>
      </c>
    </row>
    <row r="609" spans="1:12" hidden="1" x14ac:dyDescent="0.25">
      <c r="A609" s="43" t="s">
        <v>294</v>
      </c>
      <c r="B609" s="44" t="s">
        <v>37</v>
      </c>
      <c r="C609" s="44" t="s">
        <v>396</v>
      </c>
      <c r="D609" s="44" t="s">
        <v>182</v>
      </c>
      <c r="E609" s="45">
        <v>0</v>
      </c>
      <c r="F609" s="45">
        <v>0</v>
      </c>
      <c r="G609" s="45">
        <v>0</v>
      </c>
      <c r="H609" s="45">
        <v>0</v>
      </c>
      <c r="I609" s="45">
        <v>0</v>
      </c>
      <c r="J609" s="45">
        <v>0</v>
      </c>
      <c r="K609" s="45">
        <v>0</v>
      </c>
      <c r="L609" s="51">
        <v>2950</v>
      </c>
    </row>
    <row r="610" spans="1:12" hidden="1" x14ac:dyDescent="0.25">
      <c r="A610" s="46" t="s">
        <v>392</v>
      </c>
      <c r="B610" s="47" t="s">
        <v>34</v>
      </c>
      <c r="C610" s="47" t="s">
        <v>396</v>
      </c>
      <c r="D610" s="47" t="s">
        <v>182</v>
      </c>
      <c r="E610" s="48">
        <v>0</v>
      </c>
      <c r="F610" s="48">
        <v>0</v>
      </c>
      <c r="G610" s="48">
        <v>0</v>
      </c>
      <c r="H610" s="48">
        <v>0</v>
      </c>
      <c r="I610" s="48">
        <v>0</v>
      </c>
      <c r="J610" s="48">
        <v>0</v>
      </c>
      <c r="K610" s="48">
        <v>0</v>
      </c>
      <c r="L610" s="52">
        <v>121</v>
      </c>
    </row>
    <row r="611" spans="1:12" hidden="1" x14ac:dyDescent="0.25">
      <c r="A611" s="43" t="s">
        <v>207</v>
      </c>
      <c r="B611" s="44" t="s">
        <v>37</v>
      </c>
      <c r="C611" s="44" t="s">
        <v>396</v>
      </c>
      <c r="D611" s="44" t="s">
        <v>182</v>
      </c>
      <c r="E611" s="45">
        <v>0</v>
      </c>
      <c r="F611" s="45">
        <v>0</v>
      </c>
      <c r="G611" s="45">
        <v>0</v>
      </c>
      <c r="H611" s="45">
        <v>0</v>
      </c>
      <c r="I611" s="45">
        <v>0</v>
      </c>
      <c r="J611" s="45">
        <v>0</v>
      </c>
      <c r="K611" s="45">
        <v>0</v>
      </c>
      <c r="L611" s="51">
        <v>2421</v>
      </c>
    </row>
    <row r="612" spans="1:12" hidden="1" x14ac:dyDescent="0.25">
      <c r="A612" s="46" t="s">
        <v>260</v>
      </c>
      <c r="B612" s="47" t="s">
        <v>39</v>
      </c>
      <c r="C612" s="47" t="s">
        <v>396</v>
      </c>
      <c r="D612" s="47" t="s">
        <v>182</v>
      </c>
      <c r="E612" s="48">
        <v>0</v>
      </c>
      <c r="F612" s="48">
        <v>0</v>
      </c>
      <c r="G612" s="48">
        <v>0</v>
      </c>
      <c r="H612" s="48">
        <v>0</v>
      </c>
      <c r="I612" s="48">
        <v>0</v>
      </c>
      <c r="J612" s="48">
        <v>0</v>
      </c>
      <c r="K612" s="48">
        <v>0</v>
      </c>
      <c r="L612" s="52">
        <v>4294</v>
      </c>
    </row>
    <row r="613" spans="1:12" hidden="1" x14ac:dyDescent="0.25">
      <c r="A613" s="43" t="s">
        <v>1017</v>
      </c>
      <c r="B613" s="44" t="s">
        <v>395</v>
      </c>
      <c r="C613" s="44" t="s">
        <v>396</v>
      </c>
      <c r="D613" s="44" t="s">
        <v>182</v>
      </c>
      <c r="E613" s="45">
        <v>0</v>
      </c>
      <c r="F613" s="45">
        <v>0</v>
      </c>
      <c r="G613" s="45">
        <v>0</v>
      </c>
      <c r="H613" s="45">
        <v>0</v>
      </c>
      <c r="I613" s="45">
        <v>0</v>
      </c>
      <c r="J613" s="45">
        <v>0</v>
      </c>
      <c r="K613" s="45">
        <v>0</v>
      </c>
      <c r="L613" s="51">
        <v>122</v>
      </c>
    </row>
    <row r="614" spans="1:12" hidden="1" x14ac:dyDescent="0.25">
      <c r="A614" s="46" t="s">
        <v>455</v>
      </c>
      <c r="B614" s="47" t="s">
        <v>34</v>
      </c>
      <c r="C614" s="47" t="s">
        <v>396</v>
      </c>
      <c r="D614" s="47" t="s">
        <v>182</v>
      </c>
      <c r="E614" s="48">
        <v>0</v>
      </c>
      <c r="F614" s="48">
        <v>0</v>
      </c>
      <c r="G614" s="48">
        <v>0</v>
      </c>
      <c r="H614" s="48">
        <v>0</v>
      </c>
      <c r="I614" s="48">
        <v>0</v>
      </c>
      <c r="J614" s="48">
        <v>0</v>
      </c>
      <c r="K614" s="48">
        <v>0</v>
      </c>
      <c r="L614" s="52">
        <v>119</v>
      </c>
    </row>
    <row r="615" spans="1:12" hidden="1" x14ac:dyDescent="0.25">
      <c r="A615" s="43" t="s">
        <v>224</v>
      </c>
      <c r="B615" s="44" t="s">
        <v>43</v>
      </c>
      <c r="C615" s="44" t="s">
        <v>396</v>
      </c>
      <c r="D615" s="44" t="s">
        <v>182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  <c r="K615" s="45">
        <v>0</v>
      </c>
      <c r="L615" s="51">
        <v>2327</v>
      </c>
    </row>
    <row r="616" spans="1:12" hidden="1" x14ac:dyDescent="0.25">
      <c r="A616" s="46" t="s">
        <v>1018</v>
      </c>
      <c r="B616" s="47" t="s">
        <v>395</v>
      </c>
      <c r="C616" s="47" t="s">
        <v>396</v>
      </c>
      <c r="D616" s="47" t="s">
        <v>182</v>
      </c>
      <c r="E616" s="48">
        <v>0</v>
      </c>
      <c r="F616" s="48">
        <v>0</v>
      </c>
      <c r="G616" s="48">
        <v>0</v>
      </c>
      <c r="H616" s="48">
        <v>0</v>
      </c>
      <c r="I616" s="48">
        <v>0</v>
      </c>
      <c r="J616" s="48">
        <v>0</v>
      </c>
      <c r="K616" s="48">
        <v>0</v>
      </c>
      <c r="L616" s="52">
        <v>210</v>
      </c>
    </row>
    <row r="617" spans="1:12" hidden="1" x14ac:dyDescent="0.25">
      <c r="A617" s="43" t="s">
        <v>417</v>
      </c>
      <c r="B617" s="44" t="s">
        <v>39</v>
      </c>
      <c r="C617" s="44" t="s">
        <v>396</v>
      </c>
      <c r="D617" s="44" t="s">
        <v>182</v>
      </c>
      <c r="E617" s="45">
        <v>0</v>
      </c>
      <c r="F617" s="45">
        <v>0</v>
      </c>
      <c r="G617" s="45">
        <v>0</v>
      </c>
      <c r="H617" s="45">
        <v>0</v>
      </c>
      <c r="I617" s="45">
        <v>0</v>
      </c>
      <c r="J617" s="45">
        <v>0</v>
      </c>
      <c r="K617" s="45">
        <v>0</v>
      </c>
      <c r="L617" s="51">
        <v>59</v>
      </c>
    </row>
    <row r="618" spans="1:12" hidden="1" x14ac:dyDescent="0.25">
      <c r="A618" s="46" t="s">
        <v>295</v>
      </c>
      <c r="B618" s="47" t="s">
        <v>37</v>
      </c>
      <c r="C618" s="47" t="s">
        <v>396</v>
      </c>
      <c r="D618" s="47" t="s">
        <v>182</v>
      </c>
      <c r="E618" s="48">
        <v>0</v>
      </c>
      <c r="F618" s="48">
        <v>0</v>
      </c>
      <c r="G618" s="48">
        <v>0</v>
      </c>
      <c r="H618" s="48">
        <v>0</v>
      </c>
      <c r="I618" s="48">
        <v>0</v>
      </c>
      <c r="J618" s="48">
        <v>0</v>
      </c>
      <c r="K618" s="48">
        <v>0</v>
      </c>
      <c r="L618" s="52">
        <v>1378</v>
      </c>
    </row>
    <row r="619" spans="1:12" hidden="1" x14ac:dyDescent="0.25">
      <c r="A619" s="43" t="s">
        <v>222</v>
      </c>
      <c r="B619" s="44" t="s">
        <v>43</v>
      </c>
      <c r="C619" s="44" t="s">
        <v>396</v>
      </c>
      <c r="D619" s="44" t="s">
        <v>182</v>
      </c>
      <c r="E619" s="45">
        <v>0</v>
      </c>
      <c r="F619" s="45">
        <v>0</v>
      </c>
      <c r="G619" s="45">
        <v>0</v>
      </c>
      <c r="H619" s="45">
        <v>0</v>
      </c>
      <c r="I619" s="45">
        <v>0</v>
      </c>
      <c r="J619" s="45">
        <v>0</v>
      </c>
      <c r="K619" s="45">
        <v>0</v>
      </c>
      <c r="L619" s="51">
        <v>3177</v>
      </c>
    </row>
    <row r="620" spans="1:12" hidden="1" x14ac:dyDescent="0.25">
      <c r="A620" s="46" t="s">
        <v>321</v>
      </c>
      <c r="B620" s="47" t="s">
        <v>34</v>
      </c>
      <c r="C620" s="47" t="s">
        <v>396</v>
      </c>
      <c r="D620" s="47" t="s">
        <v>182</v>
      </c>
      <c r="E620" s="48">
        <v>0</v>
      </c>
      <c r="F620" s="48">
        <v>0</v>
      </c>
      <c r="G620" s="48">
        <v>0</v>
      </c>
      <c r="H620" s="48">
        <v>0</v>
      </c>
      <c r="I620" s="48">
        <v>0</v>
      </c>
      <c r="J620" s="48">
        <v>0</v>
      </c>
      <c r="K620" s="48">
        <v>0</v>
      </c>
      <c r="L620" s="52">
        <v>2831</v>
      </c>
    </row>
    <row r="621" spans="1:12" hidden="1" x14ac:dyDescent="0.25">
      <c r="A621" s="43" t="s">
        <v>257</v>
      </c>
      <c r="B621" s="44" t="s">
        <v>37</v>
      </c>
      <c r="C621" s="44" t="s">
        <v>396</v>
      </c>
      <c r="D621" s="44" t="s">
        <v>182</v>
      </c>
      <c r="E621" s="45">
        <v>0</v>
      </c>
      <c r="F621" s="45">
        <v>0</v>
      </c>
      <c r="G621" s="45">
        <v>0</v>
      </c>
      <c r="H621" s="45">
        <v>0</v>
      </c>
      <c r="I621" s="45">
        <v>0</v>
      </c>
      <c r="J621" s="45">
        <v>0</v>
      </c>
      <c r="K621" s="45">
        <v>0</v>
      </c>
      <c r="L621" s="51">
        <v>1053</v>
      </c>
    </row>
    <row r="622" spans="1:12" hidden="1" x14ac:dyDescent="0.25">
      <c r="A622" s="46" t="s">
        <v>1019</v>
      </c>
      <c r="B622" s="47" t="s">
        <v>395</v>
      </c>
      <c r="C622" s="47" t="s">
        <v>396</v>
      </c>
      <c r="D622" s="47" t="s">
        <v>182</v>
      </c>
      <c r="E622" s="48">
        <v>0</v>
      </c>
      <c r="F622" s="48">
        <v>0</v>
      </c>
      <c r="G622" s="48">
        <v>0</v>
      </c>
      <c r="H622" s="48">
        <v>0</v>
      </c>
      <c r="I622" s="48">
        <v>0</v>
      </c>
      <c r="J622" s="48">
        <v>0</v>
      </c>
      <c r="K622" s="48">
        <v>0</v>
      </c>
      <c r="L622" s="52">
        <v>1111</v>
      </c>
    </row>
    <row r="623" spans="1:12" hidden="1" x14ac:dyDescent="0.25">
      <c r="A623" s="43" t="s">
        <v>226</v>
      </c>
      <c r="B623" s="44" t="s">
        <v>34</v>
      </c>
      <c r="C623" s="44" t="s">
        <v>396</v>
      </c>
      <c r="D623" s="44" t="s">
        <v>182</v>
      </c>
      <c r="E623" s="45">
        <v>0</v>
      </c>
      <c r="F623" s="45">
        <v>0</v>
      </c>
      <c r="G623" s="45">
        <v>0</v>
      </c>
      <c r="H623" s="45">
        <v>0</v>
      </c>
      <c r="I623" s="45">
        <v>0</v>
      </c>
      <c r="J623" s="45">
        <v>0</v>
      </c>
      <c r="K623" s="45">
        <v>0</v>
      </c>
      <c r="L623" s="51">
        <v>3225</v>
      </c>
    </row>
    <row r="624" spans="1:12" hidden="1" x14ac:dyDescent="0.25">
      <c r="A624" s="46" t="s">
        <v>208</v>
      </c>
      <c r="B624" s="47" t="s">
        <v>43</v>
      </c>
      <c r="C624" s="47" t="s">
        <v>396</v>
      </c>
      <c r="D624" s="47" t="s">
        <v>182</v>
      </c>
      <c r="E624" s="48">
        <v>0</v>
      </c>
      <c r="F624" s="48">
        <v>0</v>
      </c>
      <c r="G624" s="48">
        <v>0</v>
      </c>
      <c r="H624" s="48">
        <v>0</v>
      </c>
      <c r="I624" s="48">
        <v>0</v>
      </c>
      <c r="J624" s="48">
        <v>0</v>
      </c>
      <c r="K624" s="48">
        <v>0</v>
      </c>
      <c r="L624" s="52">
        <v>1993</v>
      </c>
    </row>
    <row r="625" spans="1:20" hidden="1" x14ac:dyDescent="0.25">
      <c r="A625" s="43" t="s">
        <v>1020</v>
      </c>
      <c r="B625" s="44" t="s">
        <v>395</v>
      </c>
      <c r="C625" s="44" t="s">
        <v>396</v>
      </c>
      <c r="D625" s="44" t="s">
        <v>182</v>
      </c>
      <c r="E625" s="45">
        <v>0</v>
      </c>
      <c r="F625" s="45">
        <v>0</v>
      </c>
      <c r="G625" s="45">
        <v>0</v>
      </c>
      <c r="H625" s="45">
        <v>0</v>
      </c>
      <c r="I625" s="45">
        <v>0</v>
      </c>
      <c r="J625" s="45">
        <v>0</v>
      </c>
      <c r="K625" s="45">
        <v>0</v>
      </c>
      <c r="L625" s="51">
        <v>3308</v>
      </c>
    </row>
    <row r="626" spans="1:20" hidden="1" x14ac:dyDescent="0.25">
      <c r="A626" s="46" t="s">
        <v>456</v>
      </c>
      <c r="B626" s="47" t="s">
        <v>43</v>
      </c>
      <c r="C626" s="47" t="s">
        <v>396</v>
      </c>
      <c r="D626" s="47" t="s">
        <v>182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  <c r="K626" s="48">
        <v>0</v>
      </c>
      <c r="L626" s="52">
        <v>60</v>
      </c>
    </row>
    <row r="627" spans="1:20" hidden="1" x14ac:dyDescent="0.25">
      <c r="A627" s="43" t="s">
        <v>230</v>
      </c>
      <c r="B627" s="44" t="s">
        <v>34</v>
      </c>
      <c r="C627" s="44" t="s">
        <v>396</v>
      </c>
      <c r="D627" s="44" t="s">
        <v>182</v>
      </c>
      <c r="E627" s="45">
        <v>0</v>
      </c>
      <c r="F627" s="45">
        <v>0</v>
      </c>
      <c r="G627" s="45">
        <v>0</v>
      </c>
      <c r="H627" s="45">
        <v>0</v>
      </c>
      <c r="I627" s="45">
        <v>0</v>
      </c>
      <c r="J627" s="45">
        <v>0</v>
      </c>
      <c r="K627" s="45">
        <v>0</v>
      </c>
      <c r="L627" s="51">
        <v>3708</v>
      </c>
    </row>
    <row r="628" spans="1:20" x14ac:dyDescent="0.25">
      <c r="A628" s="46" t="s">
        <v>459</v>
      </c>
      <c r="B628" s="47" t="s">
        <v>395</v>
      </c>
      <c r="C628" s="47" t="s">
        <v>396</v>
      </c>
      <c r="D628" s="47" t="s">
        <v>1</v>
      </c>
      <c r="E628" s="48">
        <v>53</v>
      </c>
      <c r="F628" s="48">
        <v>16</v>
      </c>
      <c r="G628" s="48">
        <v>72</v>
      </c>
      <c r="H628" s="48">
        <v>103</v>
      </c>
      <c r="I628" s="48">
        <v>31</v>
      </c>
      <c r="J628" s="48">
        <v>12</v>
      </c>
      <c r="K628" s="48">
        <v>3131</v>
      </c>
      <c r="L628" s="52">
        <v>575</v>
      </c>
      <c r="M628"/>
      <c r="N628" s="29"/>
      <c r="O628" s="29"/>
      <c r="P628" s="29"/>
      <c r="Q628" s="29"/>
      <c r="R628" s="29"/>
      <c r="S628" s="29"/>
      <c r="T628" s="29"/>
    </row>
    <row r="629" spans="1:20" x14ac:dyDescent="0.25">
      <c r="A629" s="46" t="s">
        <v>351</v>
      </c>
      <c r="B629" s="47" t="s">
        <v>39</v>
      </c>
      <c r="C629" s="47" t="s">
        <v>396</v>
      </c>
      <c r="D629" s="47" t="s">
        <v>1</v>
      </c>
      <c r="E629" s="48">
        <v>54</v>
      </c>
      <c r="F629" s="48">
        <v>13</v>
      </c>
      <c r="G629" s="48">
        <v>12</v>
      </c>
      <c r="H629" s="48">
        <v>12</v>
      </c>
      <c r="I629" s="48">
        <v>10</v>
      </c>
      <c r="J629" s="48">
        <v>16</v>
      </c>
      <c r="K629" s="48">
        <v>236</v>
      </c>
      <c r="L629" s="52">
        <v>589</v>
      </c>
    </row>
    <row r="630" spans="1:20" x14ac:dyDescent="0.25">
      <c r="A630" s="46" t="s">
        <v>164</v>
      </c>
      <c r="B630" s="47" t="s">
        <v>37</v>
      </c>
      <c r="C630" s="47" t="s">
        <v>396</v>
      </c>
      <c r="D630" s="47" t="s">
        <v>1</v>
      </c>
      <c r="E630" s="48">
        <v>82</v>
      </c>
      <c r="F630" s="48">
        <v>53</v>
      </c>
      <c r="G630" s="48">
        <v>8</v>
      </c>
      <c r="H630" s="48">
        <v>24</v>
      </c>
      <c r="I630" s="48">
        <v>26</v>
      </c>
      <c r="J630" s="48">
        <v>43</v>
      </c>
      <c r="K630" s="48">
        <v>2442</v>
      </c>
      <c r="L630" s="52">
        <v>1396</v>
      </c>
    </row>
    <row r="631" spans="1:20" x14ac:dyDescent="0.25">
      <c r="A631" s="43" t="s">
        <v>98</v>
      </c>
      <c r="B631" s="44" t="s">
        <v>31</v>
      </c>
      <c r="C631" s="44" t="s">
        <v>396</v>
      </c>
      <c r="D631" s="44" t="s">
        <v>1</v>
      </c>
      <c r="E631" s="45">
        <v>80</v>
      </c>
      <c r="F631" s="45">
        <v>85</v>
      </c>
      <c r="G631" s="45">
        <v>81</v>
      </c>
      <c r="H631" s="45">
        <v>51</v>
      </c>
      <c r="I631" s="45">
        <v>35</v>
      </c>
      <c r="J631" s="45">
        <v>69</v>
      </c>
      <c r="K631" s="45">
        <v>9107</v>
      </c>
      <c r="L631" s="51">
        <v>1555</v>
      </c>
      <c r="M631"/>
      <c r="N631" s="29"/>
      <c r="O631" s="29"/>
      <c r="P631" s="29"/>
      <c r="Q631" s="29"/>
      <c r="R631" s="29"/>
      <c r="S631" s="29"/>
      <c r="T631" s="29"/>
    </row>
    <row r="632" spans="1:20" x14ac:dyDescent="0.25">
      <c r="A632" s="46" t="s">
        <v>466</v>
      </c>
      <c r="B632" s="47" t="s">
        <v>395</v>
      </c>
      <c r="C632" s="47" t="s">
        <v>396</v>
      </c>
      <c r="D632" s="47" t="s">
        <v>1</v>
      </c>
      <c r="E632" s="48">
        <v>81</v>
      </c>
      <c r="F632" s="48">
        <v>32</v>
      </c>
      <c r="G632" s="48">
        <v>30</v>
      </c>
      <c r="H632" s="48">
        <v>71</v>
      </c>
      <c r="I632" s="48">
        <v>21</v>
      </c>
      <c r="J632" s="48">
        <v>23</v>
      </c>
      <c r="K632" s="48">
        <v>882</v>
      </c>
      <c r="L632" s="52">
        <v>1165</v>
      </c>
    </row>
    <row r="633" spans="1:20" x14ac:dyDescent="0.25">
      <c r="A633" s="43" t="s">
        <v>468</v>
      </c>
      <c r="B633" s="44" t="s">
        <v>395</v>
      </c>
      <c r="C633" s="44" t="s">
        <v>396</v>
      </c>
      <c r="D633" s="44" t="s">
        <v>1</v>
      </c>
      <c r="E633" s="45">
        <v>64</v>
      </c>
      <c r="F633" s="45">
        <v>7</v>
      </c>
      <c r="G633" s="45">
        <v>32</v>
      </c>
      <c r="H633" s="45">
        <v>173</v>
      </c>
      <c r="I633" s="45">
        <v>28</v>
      </c>
      <c r="J633" s="45">
        <v>25</v>
      </c>
      <c r="K633" s="45">
        <v>3487</v>
      </c>
      <c r="L633" s="51">
        <v>637</v>
      </c>
    </row>
    <row r="634" spans="1:20" x14ac:dyDescent="0.25">
      <c r="A634" s="46" t="s">
        <v>471</v>
      </c>
      <c r="B634" s="47" t="s">
        <v>395</v>
      </c>
      <c r="C634" s="47" t="s">
        <v>396</v>
      </c>
      <c r="D634" s="47" t="s">
        <v>1</v>
      </c>
      <c r="E634" s="48">
        <v>82</v>
      </c>
      <c r="F634" s="48">
        <v>35</v>
      </c>
      <c r="G634" s="48">
        <v>26</v>
      </c>
      <c r="H634" s="48">
        <v>76</v>
      </c>
      <c r="I634" s="48">
        <v>27</v>
      </c>
      <c r="J634" s="48">
        <v>19</v>
      </c>
      <c r="K634" s="48">
        <v>8735</v>
      </c>
      <c r="L634" s="52">
        <v>1241</v>
      </c>
    </row>
    <row r="635" spans="1:20" hidden="1" x14ac:dyDescent="0.25">
      <c r="A635" s="43" t="s">
        <v>475</v>
      </c>
      <c r="B635" s="44" t="s">
        <v>395</v>
      </c>
      <c r="C635" s="44" t="s">
        <v>396</v>
      </c>
      <c r="D635" s="44" t="s">
        <v>1</v>
      </c>
      <c r="E635" s="45">
        <v>1</v>
      </c>
      <c r="F635" s="45">
        <v>0</v>
      </c>
      <c r="G635" s="45">
        <v>0</v>
      </c>
      <c r="H635" s="45">
        <v>1</v>
      </c>
      <c r="I635" s="45">
        <v>0</v>
      </c>
      <c r="J635" s="45">
        <v>0</v>
      </c>
      <c r="K635" s="45">
        <v>0</v>
      </c>
      <c r="L635" s="51">
        <v>5</v>
      </c>
    </row>
    <row r="636" spans="1:20" x14ac:dyDescent="0.25">
      <c r="A636" s="43" t="s">
        <v>366</v>
      </c>
      <c r="B636" s="44" t="s">
        <v>39</v>
      </c>
      <c r="C636" s="44" t="s">
        <v>396</v>
      </c>
      <c r="D636" s="44" t="s">
        <v>1</v>
      </c>
      <c r="E636" s="45">
        <v>39</v>
      </c>
      <c r="F636" s="45">
        <v>10</v>
      </c>
      <c r="G636" s="45">
        <v>8</v>
      </c>
      <c r="H636" s="45">
        <v>20</v>
      </c>
      <c r="I636" s="45">
        <v>14</v>
      </c>
      <c r="J636" s="45">
        <v>18</v>
      </c>
      <c r="K636" s="45">
        <v>111</v>
      </c>
      <c r="L636" s="51">
        <v>465</v>
      </c>
    </row>
    <row r="637" spans="1:20" x14ac:dyDescent="0.25">
      <c r="A637" s="46" t="s">
        <v>192</v>
      </c>
      <c r="B637" s="47" t="s">
        <v>31</v>
      </c>
      <c r="C637" s="47" t="s">
        <v>396</v>
      </c>
      <c r="D637" s="47" t="s">
        <v>1</v>
      </c>
      <c r="E637" s="48">
        <v>49</v>
      </c>
      <c r="F637" s="48">
        <v>22</v>
      </c>
      <c r="G637" s="48">
        <v>14</v>
      </c>
      <c r="H637" s="48">
        <v>76</v>
      </c>
      <c r="I637" s="48">
        <v>42</v>
      </c>
      <c r="J637" s="48">
        <v>30</v>
      </c>
      <c r="K637" s="48">
        <v>3574</v>
      </c>
      <c r="L637" s="52">
        <v>844</v>
      </c>
    </row>
    <row r="638" spans="1:20" hidden="1" x14ac:dyDescent="0.25">
      <c r="A638" s="43" t="s">
        <v>438</v>
      </c>
      <c r="B638" s="44" t="s">
        <v>34</v>
      </c>
      <c r="C638" s="44" t="s">
        <v>396</v>
      </c>
      <c r="D638" s="44" t="s">
        <v>1</v>
      </c>
      <c r="E638" s="45">
        <v>4</v>
      </c>
      <c r="F638" s="45">
        <v>1</v>
      </c>
      <c r="G638" s="45">
        <v>0</v>
      </c>
      <c r="H638" s="45">
        <v>1</v>
      </c>
      <c r="I638" s="45">
        <v>2</v>
      </c>
      <c r="J638" s="45">
        <v>3</v>
      </c>
      <c r="K638" s="45">
        <v>0</v>
      </c>
      <c r="L638" s="51">
        <v>49</v>
      </c>
      <c r="M638"/>
      <c r="N638" s="29"/>
      <c r="O638" s="29"/>
      <c r="P638" s="29"/>
      <c r="Q638" s="29"/>
      <c r="R638" s="29"/>
      <c r="S638" s="29"/>
      <c r="T638" s="29"/>
    </row>
    <row r="639" spans="1:20" x14ac:dyDescent="0.25">
      <c r="A639" s="46" t="s">
        <v>333</v>
      </c>
      <c r="B639" s="47" t="s">
        <v>43</v>
      </c>
      <c r="C639" s="47" t="s">
        <v>396</v>
      </c>
      <c r="D639" s="47" t="s">
        <v>1</v>
      </c>
      <c r="E639" s="48">
        <v>80</v>
      </c>
      <c r="F639" s="48">
        <v>27</v>
      </c>
      <c r="G639" s="48">
        <v>26</v>
      </c>
      <c r="H639" s="48">
        <v>64</v>
      </c>
      <c r="I639" s="48">
        <v>37</v>
      </c>
      <c r="J639" s="48">
        <v>44</v>
      </c>
      <c r="K639" s="48">
        <v>48</v>
      </c>
      <c r="L639" s="52">
        <v>1091</v>
      </c>
    </row>
    <row r="640" spans="1:20" hidden="1" x14ac:dyDescent="0.25">
      <c r="A640" s="43" t="s">
        <v>479</v>
      </c>
      <c r="B640" s="44" t="s">
        <v>395</v>
      </c>
      <c r="C640" s="44" t="s">
        <v>396</v>
      </c>
      <c r="D640" s="44" t="s">
        <v>1</v>
      </c>
      <c r="E640" s="45">
        <v>9</v>
      </c>
      <c r="F640" s="45">
        <v>0</v>
      </c>
      <c r="G640" s="45">
        <v>4</v>
      </c>
      <c r="H640" s="45">
        <v>23</v>
      </c>
      <c r="I640" s="45">
        <v>5</v>
      </c>
      <c r="J640" s="45">
        <v>4</v>
      </c>
      <c r="K640" s="45">
        <v>1141</v>
      </c>
      <c r="L640" s="51">
        <v>98</v>
      </c>
    </row>
    <row r="641" spans="1:20" hidden="1" x14ac:dyDescent="0.25">
      <c r="A641" s="46" t="s">
        <v>486</v>
      </c>
      <c r="B641" s="47" t="s">
        <v>395</v>
      </c>
      <c r="C641" s="47" t="s">
        <v>396</v>
      </c>
      <c r="D641" s="47" t="s">
        <v>1</v>
      </c>
      <c r="E641" s="48">
        <v>10</v>
      </c>
      <c r="F641" s="48">
        <v>2</v>
      </c>
      <c r="G641" s="48">
        <v>6</v>
      </c>
      <c r="H641" s="48">
        <v>16</v>
      </c>
      <c r="I641" s="48">
        <v>5</v>
      </c>
      <c r="J641" s="48">
        <v>0</v>
      </c>
      <c r="K641" s="48">
        <v>410</v>
      </c>
      <c r="L641" s="52">
        <v>91</v>
      </c>
      <c r="M641"/>
      <c r="N641" s="29"/>
      <c r="O641" s="29"/>
      <c r="P641" s="29"/>
      <c r="Q641" s="29"/>
      <c r="R641" s="29"/>
      <c r="S641" s="29"/>
      <c r="T641" s="29"/>
    </row>
    <row r="642" spans="1:20" x14ac:dyDescent="0.25">
      <c r="A642" s="46" t="s">
        <v>497</v>
      </c>
      <c r="B642" s="47" t="s">
        <v>395</v>
      </c>
      <c r="C642" s="47" t="s">
        <v>396</v>
      </c>
      <c r="D642" s="47" t="s">
        <v>1</v>
      </c>
      <c r="E642" s="48">
        <v>77</v>
      </c>
      <c r="F642" s="48">
        <v>25</v>
      </c>
      <c r="G642" s="48">
        <v>40</v>
      </c>
      <c r="H642" s="48">
        <v>50</v>
      </c>
      <c r="I642" s="48">
        <v>68</v>
      </c>
      <c r="J642" s="48">
        <v>40</v>
      </c>
      <c r="K642" s="48">
        <v>10319</v>
      </c>
      <c r="L642" s="52">
        <v>1207</v>
      </c>
    </row>
    <row r="643" spans="1:20" hidden="1" x14ac:dyDescent="0.25">
      <c r="A643" s="46" t="s">
        <v>441</v>
      </c>
      <c r="B643" s="47" t="s">
        <v>31</v>
      </c>
      <c r="C643" s="47" t="s">
        <v>396</v>
      </c>
      <c r="D643" s="47" t="s">
        <v>1</v>
      </c>
      <c r="E643" s="48">
        <v>1</v>
      </c>
      <c r="F643" s="48">
        <v>0</v>
      </c>
      <c r="G643" s="48">
        <v>0</v>
      </c>
      <c r="H643" s="48">
        <v>3</v>
      </c>
      <c r="I643" s="48">
        <v>0</v>
      </c>
      <c r="J643" s="48">
        <v>1</v>
      </c>
      <c r="K643" s="48">
        <v>0</v>
      </c>
      <c r="L643" s="52">
        <v>16</v>
      </c>
      <c r="M643"/>
      <c r="N643" s="29"/>
      <c r="O643" s="29"/>
      <c r="P643" s="29"/>
      <c r="Q643" s="29"/>
      <c r="R643" s="29"/>
      <c r="S643" s="29"/>
      <c r="T643" s="29"/>
    </row>
    <row r="644" spans="1:20" x14ac:dyDescent="0.25">
      <c r="A644" s="46" t="s">
        <v>501</v>
      </c>
      <c r="B644" s="47" t="s">
        <v>395</v>
      </c>
      <c r="C644" s="47" t="s">
        <v>396</v>
      </c>
      <c r="D644" s="47" t="s">
        <v>1</v>
      </c>
      <c r="E644" s="48">
        <v>76</v>
      </c>
      <c r="F644" s="48">
        <v>25</v>
      </c>
      <c r="G644" s="48">
        <v>50</v>
      </c>
      <c r="H644" s="48">
        <v>149</v>
      </c>
      <c r="I644" s="48">
        <v>26</v>
      </c>
      <c r="J644" s="48">
        <v>36</v>
      </c>
      <c r="K644" s="48">
        <v>162</v>
      </c>
      <c r="L644" s="52">
        <v>879</v>
      </c>
    </row>
    <row r="645" spans="1:20" x14ac:dyDescent="0.25">
      <c r="A645" s="46" t="s">
        <v>100</v>
      </c>
      <c r="B645" s="47" t="s">
        <v>34</v>
      </c>
      <c r="C645" s="47" t="s">
        <v>396</v>
      </c>
      <c r="D645" s="47" t="s">
        <v>1</v>
      </c>
      <c r="E645" s="48">
        <v>72</v>
      </c>
      <c r="F645" s="48">
        <v>53</v>
      </c>
      <c r="G645" s="48">
        <v>32</v>
      </c>
      <c r="H645" s="48">
        <v>59</v>
      </c>
      <c r="I645" s="48">
        <v>31</v>
      </c>
      <c r="J645" s="48">
        <v>43</v>
      </c>
      <c r="K645" s="48">
        <v>1215</v>
      </c>
      <c r="L645" s="52">
        <v>1392</v>
      </c>
    </row>
    <row r="646" spans="1:20" hidden="1" x14ac:dyDescent="0.25">
      <c r="A646" s="43" t="s">
        <v>506</v>
      </c>
      <c r="B646" s="44" t="s">
        <v>395</v>
      </c>
      <c r="C646" s="44" t="s">
        <v>396</v>
      </c>
      <c r="D646" s="44" t="s">
        <v>1</v>
      </c>
      <c r="E646" s="45">
        <v>10</v>
      </c>
      <c r="F646" s="45">
        <v>2</v>
      </c>
      <c r="G646" s="45">
        <v>4</v>
      </c>
      <c r="H646" s="45">
        <v>7</v>
      </c>
      <c r="I646" s="45">
        <v>0</v>
      </c>
      <c r="J646" s="45">
        <v>2</v>
      </c>
      <c r="K646" s="45">
        <v>194</v>
      </c>
      <c r="L646" s="51">
        <v>91</v>
      </c>
      <c r="M646"/>
      <c r="N646" s="29"/>
      <c r="O646" s="29"/>
      <c r="P646" s="29"/>
      <c r="Q646" s="29"/>
      <c r="R646" s="29"/>
      <c r="S646" s="29"/>
      <c r="T646" s="29"/>
    </row>
    <row r="647" spans="1:20" x14ac:dyDescent="0.25">
      <c r="A647" s="46" t="s">
        <v>63</v>
      </c>
      <c r="B647" s="47" t="s">
        <v>39</v>
      </c>
      <c r="C647" s="47" t="s">
        <v>396</v>
      </c>
      <c r="D647" s="47" t="s">
        <v>1</v>
      </c>
      <c r="E647" s="48">
        <v>79</v>
      </c>
      <c r="F647" s="48">
        <v>55</v>
      </c>
      <c r="G647" s="48">
        <v>38</v>
      </c>
      <c r="H647" s="48">
        <v>189</v>
      </c>
      <c r="I647" s="48">
        <v>42</v>
      </c>
      <c r="J647" s="48">
        <v>18</v>
      </c>
      <c r="K647" s="48">
        <v>59</v>
      </c>
      <c r="L647" s="52">
        <v>1407</v>
      </c>
      <c r="M647"/>
      <c r="N647" s="29"/>
      <c r="O647" s="29"/>
      <c r="P647" s="29"/>
      <c r="Q647" s="29"/>
      <c r="R647" s="29"/>
      <c r="S647" s="29"/>
      <c r="T647" s="29"/>
    </row>
    <row r="648" spans="1:20" hidden="1" x14ac:dyDescent="0.25">
      <c r="A648" s="43" t="s">
        <v>509</v>
      </c>
      <c r="B648" s="44" t="s">
        <v>395</v>
      </c>
      <c r="C648" s="44" t="s">
        <v>396</v>
      </c>
      <c r="D648" s="44" t="s">
        <v>1</v>
      </c>
      <c r="E648" s="45">
        <v>3</v>
      </c>
      <c r="F648" s="45">
        <v>0</v>
      </c>
      <c r="G648" s="45">
        <v>2</v>
      </c>
      <c r="H648" s="45">
        <v>4</v>
      </c>
      <c r="I648" s="45">
        <v>0</v>
      </c>
      <c r="J648" s="45">
        <v>0</v>
      </c>
      <c r="K648" s="45">
        <v>56</v>
      </c>
      <c r="L648" s="51">
        <v>26</v>
      </c>
      <c r="M648"/>
      <c r="N648" s="29"/>
      <c r="O648" s="29"/>
      <c r="P648" s="29"/>
      <c r="Q648" s="29"/>
      <c r="R648" s="29"/>
      <c r="S648" s="29"/>
      <c r="T648" s="29"/>
    </row>
    <row r="649" spans="1:20" hidden="1" x14ac:dyDescent="0.25">
      <c r="A649" s="43" t="s">
        <v>422</v>
      </c>
      <c r="B649" s="44" t="s">
        <v>43</v>
      </c>
      <c r="C649" s="44" t="s">
        <v>396</v>
      </c>
      <c r="D649" s="44" t="s">
        <v>1</v>
      </c>
      <c r="E649" s="45">
        <v>2</v>
      </c>
      <c r="F649" s="45">
        <v>0</v>
      </c>
      <c r="G649" s="45">
        <v>2</v>
      </c>
      <c r="H649" s="45">
        <v>1</v>
      </c>
      <c r="I649" s="45">
        <v>1</v>
      </c>
      <c r="J649" s="45">
        <v>0</v>
      </c>
      <c r="K649" s="45">
        <v>0</v>
      </c>
      <c r="L649" s="51">
        <v>20</v>
      </c>
      <c r="M649"/>
      <c r="N649" s="29"/>
      <c r="O649" s="29"/>
      <c r="P649" s="29"/>
      <c r="Q649" s="29"/>
      <c r="R649" s="29"/>
      <c r="S649" s="29"/>
      <c r="T649" s="29"/>
    </row>
    <row r="650" spans="1:20" x14ac:dyDescent="0.25">
      <c r="A650" s="46" t="s">
        <v>95</v>
      </c>
      <c r="B650" s="47" t="s">
        <v>37</v>
      </c>
      <c r="C650" s="47" t="s">
        <v>396</v>
      </c>
      <c r="D650" s="47" t="s">
        <v>1</v>
      </c>
      <c r="E650" s="48">
        <v>78</v>
      </c>
      <c r="F650" s="48">
        <v>37</v>
      </c>
      <c r="G650" s="48">
        <v>63</v>
      </c>
      <c r="H650" s="48">
        <v>94</v>
      </c>
      <c r="I650" s="48">
        <v>40</v>
      </c>
      <c r="J650" s="48">
        <v>17</v>
      </c>
      <c r="K650" s="48">
        <v>26</v>
      </c>
      <c r="L650" s="52">
        <v>941</v>
      </c>
    </row>
    <row r="651" spans="1:20" x14ac:dyDescent="0.25">
      <c r="A651" s="43" t="s">
        <v>49</v>
      </c>
      <c r="B651" s="44" t="s">
        <v>39</v>
      </c>
      <c r="C651" s="44" t="s">
        <v>396</v>
      </c>
      <c r="D651" s="44" t="s">
        <v>1</v>
      </c>
      <c r="E651" s="45">
        <v>82</v>
      </c>
      <c r="F651" s="45">
        <v>58</v>
      </c>
      <c r="G651" s="45">
        <v>10</v>
      </c>
      <c r="H651" s="45">
        <v>32</v>
      </c>
      <c r="I651" s="45">
        <v>22</v>
      </c>
      <c r="J651" s="45">
        <v>40</v>
      </c>
      <c r="K651" s="45">
        <v>157</v>
      </c>
      <c r="L651" s="51">
        <v>1394</v>
      </c>
      <c r="M651"/>
      <c r="N651" s="29"/>
      <c r="O651" s="29"/>
      <c r="P651" s="29"/>
      <c r="Q651" s="29"/>
      <c r="R651" s="29"/>
      <c r="S651" s="29"/>
      <c r="T651" s="29"/>
    </row>
    <row r="652" spans="1:20" x14ac:dyDescent="0.25">
      <c r="A652" s="43" t="s">
        <v>86</v>
      </c>
      <c r="B652" s="44" t="s">
        <v>39</v>
      </c>
      <c r="C652" s="44" t="s">
        <v>396</v>
      </c>
      <c r="D652" s="44" t="s">
        <v>1</v>
      </c>
      <c r="E652" s="45">
        <v>77</v>
      </c>
      <c r="F652" s="45">
        <v>69</v>
      </c>
      <c r="G652" s="45">
        <v>66</v>
      </c>
      <c r="H652" s="45">
        <v>89</v>
      </c>
      <c r="I652" s="45">
        <v>47</v>
      </c>
      <c r="J652" s="45">
        <v>55</v>
      </c>
      <c r="K652" s="45">
        <v>6732</v>
      </c>
      <c r="L652" s="51">
        <v>1492</v>
      </c>
      <c r="M652"/>
      <c r="N652" s="29"/>
      <c r="O652" s="29"/>
      <c r="P652" s="29"/>
      <c r="Q652" s="29"/>
      <c r="R652" s="29"/>
      <c r="S652" s="29"/>
      <c r="T652" s="29"/>
    </row>
    <row r="653" spans="1:20" x14ac:dyDescent="0.25">
      <c r="A653" s="43" t="s">
        <v>323</v>
      </c>
      <c r="B653" s="44" t="s">
        <v>31</v>
      </c>
      <c r="C653" s="44" t="s">
        <v>396</v>
      </c>
      <c r="D653" s="44" t="s">
        <v>1</v>
      </c>
      <c r="E653" s="45">
        <v>20</v>
      </c>
      <c r="F653" s="45">
        <v>5</v>
      </c>
      <c r="G653" s="45">
        <v>4</v>
      </c>
      <c r="H653" s="45">
        <v>1</v>
      </c>
      <c r="I653" s="45">
        <v>8</v>
      </c>
      <c r="J653" s="45">
        <v>11</v>
      </c>
      <c r="K653" s="45">
        <v>0</v>
      </c>
      <c r="L653" s="51">
        <v>244</v>
      </c>
    </row>
    <row r="654" spans="1:20" x14ac:dyDescent="0.25">
      <c r="A654" s="46" t="s">
        <v>87</v>
      </c>
      <c r="B654" s="47" t="s">
        <v>37</v>
      </c>
      <c r="C654" s="47" t="s">
        <v>396</v>
      </c>
      <c r="D654" s="47" t="s">
        <v>1</v>
      </c>
      <c r="E654" s="48">
        <v>79</v>
      </c>
      <c r="F654" s="48">
        <v>63</v>
      </c>
      <c r="G654" s="48">
        <v>28</v>
      </c>
      <c r="H654" s="48">
        <v>33</v>
      </c>
      <c r="I654" s="48">
        <v>28</v>
      </c>
      <c r="J654" s="48">
        <v>65</v>
      </c>
      <c r="K654" s="48">
        <v>37</v>
      </c>
      <c r="L654" s="52">
        <v>1401</v>
      </c>
      <c r="M654"/>
      <c r="N654" s="29"/>
      <c r="O654" s="29"/>
      <c r="P654" s="29"/>
      <c r="Q654" s="29"/>
      <c r="R654" s="29"/>
      <c r="S654" s="29"/>
      <c r="T654" s="29"/>
    </row>
    <row r="655" spans="1:20" hidden="1" x14ac:dyDescent="0.25">
      <c r="A655" s="46" t="s">
        <v>521</v>
      </c>
      <c r="B655" s="47" t="s">
        <v>395</v>
      </c>
      <c r="C655" s="47" t="s">
        <v>396</v>
      </c>
      <c r="D655" s="47" t="s">
        <v>1</v>
      </c>
      <c r="E655" s="48">
        <v>13</v>
      </c>
      <c r="F655" s="48">
        <v>2</v>
      </c>
      <c r="G655" s="48">
        <v>48</v>
      </c>
      <c r="H655" s="48">
        <v>19</v>
      </c>
      <c r="I655" s="48">
        <v>2</v>
      </c>
      <c r="J655" s="48">
        <v>0</v>
      </c>
      <c r="K655" s="48">
        <v>0</v>
      </c>
      <c r="L655" s="52">
        <v>72</v>
      </c>
    </row>
    <row r="656" spans="1:20" x14ac:dyDescent="0.25">
      <c r="A656" s="43" t="s">
        <v>360</v>
      </c>
      <c r="B656" s="44" t="s">
        <v>34</v>
      </c>
      <c r="C656" s="44" t="s">
        <v>396</v>
      </c>
      <c r="D656" s="44" t="s">
        <v>1</v>
      </c>
      <c r="E656" s="45">
        <v>52</v>
      </c>
      <c r="F656" s="45">
        <v>11</v>
      </c>
      <c r="G656" s="45">
        <v>20</v>
      </c>
      <c r="H656" s="45">
        <v>91</v>
      </c>
      <c r="I656" s="45">
        <v>22</v>
      </c>
      <c r="J656" s="45">
        <v>13</v>
      </c>
      <c r="K656" s="45">
        <v>83</v>
      </c>
      <c r="L656" s="51">
        <v>690</v>
      </c>
      <c r="M656"/>
      <c r="N656" s="29"/>
      <c r="O656" s="29"/>
      <c r="P656" s="29"/>
      <c r="Q656" s="29"/>
      <c r="R656" s="29"/>
      <c r="S656" s="29"/>
      <c r="T656" s="29"/>
    </row>
    <row r="657" spans="1:20" x14ac:dyDescent="0.25">
      <c r="A657" s="46" t="s">
        <v>525</v>
      </c>
      <c r="B657" s="47" t="s">
        <v>395</v>
      </c>
      <c r="C657" s="47" t="s">
        <v>396</v>
      </c>
      <c r="D657" s="47" t="s">
        <v>1</v>
      </c>
      <c r="E657" s="48">
        <v>82</v>
      </c>
      <c r="F657" s="48">
        <v>8</v>
      </c>
      <c r="G657" s="48">
        <v>20</v>
      </c>
      <c r="H657" s="48">
        <v>73</v>
      </c>
      <c r="I657" s="48">
        <v>70</v>
      </c>
      <c r="J657" s="48">
        <v>24</v>
      </c>
      <c r="K657" s="48">
        <v>13616</v>
      </c>
      <c r="L657" s="52">
        <v>1064</v>
      </c>
    </row>
    <row r="658" spans="1:20" x14ac:dyDescent="0.25">
      <c r="A658" s="46" t="s">
        <v>388</v>
      </c>
      <c r="B658" s="47" t="s">
        <v>43</v>
      </c>
      <c r="C658" s="47" t="s">
        <v>396</v>
      </c>
      <c r="D658" s="47" t="s">
        <v>1</v>
      </c>
      <c r="E658" s="48">
        <v>72</v>
      </c>
      <c r="F658" s="48">
        <v>12</v>
      </c>
      <c r="G658" s="48">
        <v>48</v>
      </c>
      <c r="H658" s="48">
        <v>160</v>
      </c>
      <c r="I658" s="48">
        <v>29</v>
      </c>
      <c r="J658" s="48">
        <v>14</v>
      </c>
      <c r="K658" s="48">
        <v>6398</v>
      </c>
      <c r="L658" s="52">
        <v>856</v>
      </c>
    </row>
    <row r="659" spans="1:20" x14ac:dyDescent="0.25">
      <c r="A659" s="43" t="s">
        <v>357</v>
      </c>
      <c r="B659" s="44" t="s">
        <v>37</v>
      </c>
      <c r="C659" s="44" t="s">
        <v>396</v>
      </c>
      <c r="D659" s="44" t="s">
        <v>1</v>
      </c>
      <c r="E659" s="45">
        <v>78</v>
      </c>
      <c r="F659" s="45">
        <v>33</v>
      </c>
      <c r="G659" s="45">
        <v>22</v>
      </c>
      <c r="H659" s="45">
        <v>72</v>
      </c>
      <c r="I659" s="45">
        <v>56</v>
      </c>
      <c r="J659" s="45">
        <v>14</v>
      </c>
      <c r="K659" s="45">
        <v>3964</v>
      </c>
      <c r="L659" s="51">
        <v>1218</v>
      </c>
      <c r="M659"/>
      <c r="N659" s="29"/>
      <c r="O659" s="29"/>
      <c r="P659" s="29"/>
      <c r="Q659" s="29"/>
      <c r="R659" s="29"/>
      <c r="S659" s="29"/>
      <c r="T659" s="29"/>
    </row>
    <row r="660" spans="1:20" x14ac:dyDescent="0.25">
      <c r="A660" s="43" t="s">
        <v>91</v>
      </c>
      <c r="B660" s="44" t="s">
        <v>31</v>
      </c>
      <c r="C660" s="44" t="s">
        <v>396</v>
      </c>
      <c r="D660" s="44" t="s">
        <v>1</v>
      </c>
      <c r="E660" s="45">
        <v>81</v>
      </c>
      <c r="F660" s="45">
        <v>67</v>
      </c>
      <c r="G660" s="45">
        <v>38</v>
      </c>
      <c r="H660" s="45">
        <v>63</v>
      </c>
      <c r="I660" s="45">
        <v>35</v>
      </c>
      <c r="J660" s="45">
        <v>44</v>
      </c>
      <c r="K660" s="45">
        <v>4700</v>
      </c>
      <c r="L660" s="51">
        <v>1553</v>
      </c>
    </row>
    <row r="661" spans="1:20" x14ac:dyDescent="0.25">
      <c r="A661" s="46" t="s">
        <v>533</v>
      </c>
      <c r="B661" s="47" t="s">
        <v>395</v>
      </c>
      <c r="C661" s="47" t="s">
        <v>396</v>
      </c>
      <c r="D661" s="47" t="s">
        <v>1</v>
      </c>
      <c r="E661" s="48">
        <v>55</v>
      </c>
      <c r="F661" s="48">
        <v>7</v>
      </c>
      <c r="G661" s="48">
        <v>18</v>
      </c>
      <c r="H661" s="48">
        <v>71</v>
      </c>
      <c r="I661" s="48">
        <v>52</v>
      </c>
      <c r="J661" s="48">
        <v>13</v>
      </c>
      <c r="K661" s="48">
        <v>4537</v>
      </c>
      <c r="L661" s="52">
        <v>565</v>
      </c>
      <c r="M661"/>
      <c r="N661" s="29"/>
      <c r="O661" s="29"/>
      <c r="P661" s="29"/>
      <c r="Q661" s="29"/>
      <c r="R661" s="29"/>
      <c r="S661" s="29"/>
      <c r="T661" s="29"/>
    </row>
    <row r="662" spans="1:20" hidden="1" x14ac:dyDescent="0.25">
      <c r="A662" s="46" t="s">
        <v>537</v>
      </c>
      <c r="B662" s="47" t="s">
        <v>395</v>
      </c>
      <c r="C662" s="47" t="s">
        <v>396</v>
      </c>
      <c r="D662" s="47" t="s">
        <v>1</v>
      </c>
      <c r="E662" s="48">
        <v>11</v>
      </c>
      <c r="F662" s="48">
        <v>0</v>
      </c>
      <c r="G662" s="48">
        <v>12</v>
      </c>
      <c r="H662" s="48">
        <v>16</v>
      </c>
      <c r="I662" s="48">
        <v>6</v>
      </c>
      <c r="J662" s="48">
        <v>1</v>
      </c>
      <c r="K662" s="48">
        <v>0</v>
      </c>
      <c r="L662" s="52">
        <v>78</v>
      </c>
    </row>
    <row r="663" spans="1:20" x14ac:dyDescent="0.25">
      <c r="A663" s="43" t="s">
        <v>84</v>
      </c>
      <c r="B663" s="44" t="s">
        <v>43</v>
      </c>
      <c r="C663" s="44" t="s">
        <v>396</v>
      </c>
      <c r="D663" s="44" t="s">
        <v>1</v>
      </c>
      <c r="E663" s="45">
        <v>82</v>
      </c>
      <c r="F663" s="45">
        <v>44</v>
      </c>
      <c r="G663" s="45">
        <v>32</v>
      </c>
      <c r="H663" s="45">
        <v>20</v>
      </c>
      <c r="I663" s="45">
        <v>18</v>
      </c>
      <c r="J663" s="45">
        <v>26</v>
      </c>
      <c r="K663" s="45">
        <v>592</v>
      </c>
      <c r="L663" s="51">
        <v>1508</v>
      </c>
      <c r="M663"/>
      <c r="N663" s="29"/>
      <c r="O663" s="29"/>
      <c r="P663" s="29"/>
      <c r="Q663" s="29"/>
      <c r="R663" s="29"/>
      <c r="S663" s="29"/>
      <c r="T663" s="29"/>
    </row>
    <row r="664" spans="1:20" x14ac:dyDescent="0.25">
      <c r="A664" s="46" t="s">
        <v>538</v>
      </c>
      <c r="B664" s="47" t="s">
        <v>395</v>
      </c>
      <c r="C664" s="47" t="s">
        <v>396</v>
      </c>
      <c r="D664" s="47" t="s">
        <v>1</v>
      </c>
      <c r="E664" s="48">
        <v>42</v>
      </c>
      <c r="F664" s="48">
        <v>2</v>
      </c>
      <c r="G664" s="48">
        <v>38</v>
      </c>
      <c r="H664" s="48">
        <v>109</v>
      </c>
      <c r="I664" s="48">
        <v>5</v>
      </c>
      <c r="J664" s="48">
        <v>2</v>
      </c>
      <c r="K664" s="48">
        <v>78</v>
      </c>
      <c r="L664" s="52">
        <v>311</v>
      </c>
      <c r="M664"/>
      <c r="N664" s="29"/>
      <c r="O664" s="29"/>
      <c r="P664" s="29"/>
      <c r="Q664" s="29"/>
      <c r="R664" s="29"/>
      <c r="S664" s="29"/>
      <c r="T664" s="29"/>
    </row>
    <row r="665" spans="1:20" x14ac:dyDescent="0.25">
      <c r="A665" s="43" t="s">
        <v>544</v>
      </c>
      <c r="B665" s="44" t="s">
        <v>395</v>
      </c>
      <c r="C665" s="44" t="s">
        <v>396</v>
      </c>
      <c r="D665" s="44" t="s">
        <v>1</v>
      </c>
      <c r="E665" s="45">
        <v>72</v>
      </c>
      <c r="F665" s="45">
        <v>23</v>
      </c>
      <c r="G665" s="45">
        <v>18</v>
      </c>
      <c r="H665" s="45">
        <v>78</v>
      </c>
      <c r="I665" s="45">
        <v>45</v>
      </c>
      <c r="J665" s="45">
        <v>30</v>
      </c>
      <c r="K665" s="45">
        <v>8037</v>
      </c>
      <c r="L665" s="51">
        <v>995</v>
      </c>
    </row>
    <row r="666" spans="1:20" hidden="1" x14ac:dyDescent="0.25">
      <c r="A666" s="43" t="s">
        <v>548</v>
      </c>
      <c r="B666" s="44" t="s">
        <v>395</v>
      </c>
      <c r="C666" s="44" t="s">
        <v>396</v>
      </c>
      <c r="D666" s="44" t="s">
        <v>1</v>
      </c>
      <c r="E666" s="45">
        <v>15</v>
      </c>
      <c r="F666" s="45">
        <v>2</v>
      </c>
      <c r="G666" s="45">
        <v>4</v>
      </c>
      <c r="H666" s="45">
        <v>9</v>
      </c>
      <c r="I666" s="45">
        <v>2</v>
      </c>
      <c r="J666" s="45">
        <v>5</v>
      </c>
      <c r="K666" s="45">
        <v>6</v>
      </c>
      <c r="L666" s="51">
        <v>185</v>
      </c>
    </row>
    <row r="667" spans="1:20" x14ac:dyDescent="0.25">
      <c r="A667" s="46" t="s">
        <v>551</v>
      </c>
      <c r="B667" s="47" t="s">
        <v>395</v>
      </c>
      <c r="C667" s="47" t="s">
        <v>396</v>
      </c>
      <c r="D667" s="47" t="s">
        <v>1</v>
      </c>
      <c r="E667" s="48">
        <v>75</v>
      </c>
      <c r="F667" s="48">
        <v>16</v>
      </c>
      <c r="G667" s="48">
        <v>41</v>
      </c>
      <c r="H667" s="48">
        <v>141</v>
      </c>
      <c r="I667" s="48">
        <v>28</v>
      </c>
      <c r="J667" s="48">
        <v>37</v>
      </c>
      <c r="K667" s="48">
        <v>6075</v>
      </c>
      <c r="L667" s="52">
        <v>915</v>
      </c>
      <c r="M667"/>
      <c r="N667" s="29"/>
      <c r="O667" s="29"/>
      <c r="P667" s="29"/>
      <c r="Q667" s="29"/>
      <c r="R667" s="29"/>
      <c r="S667" s="29"/>
      <c r="T667" s="29"/>
    </row>
    <row r="668" spans="1:20" x14ac:dyDescent="0.25">
      <c r="A668" s="46" t="s">
        <v>386</v>
      </c>
      <c r="B668" s="47" t="s">
        <v>31</v>
      </c>
      <c r="C668" s="47" t="s">
        <v>396</v>
      </c>
      <c r="D668" s="47" t="s">
        <v>1</v>
      </c>
      <c r="E668" s="48">
        <v>60</v>
      </c>
      <c r="F668" s="48">
        <v>36</v>
      </c>
      <c r="G668" s="48">
        <v>53</v>
      </c>
      <c r="H668" s="48">
        <v>46</v>
      </c>
      <c r="I668" s="48">
        <v>33</v>
      </c>
      <c r="J668" s="48">
        <v>26</v>
      </c>
      <c r="K668" s="48">
        <v>149</v>
      </c>
      <c r="L668" s="52">
        <v>954</v>
      </c>
    </row>
    <row r="669" spans="1:20" x14ac:dyDescent="0.25">
      <c r="A669" s="46" t="s">
        <v>428</v>
      </c>
      <c r="B669" s="47" t="s">
        <v>39</v>
      </c>
      <c r="C669" s="47" t="s">
        <v>396</v>
      </c>
      <c r="D669" s="47" t="s">
        <v>1</v>
      </c>
      <c r="E669" s="48">
        <v>57</v>
      </c>
      <c r="F669" s="48">
        <v>21</v>
      </c>
      <c r="G669" s="48">
        <v>20</v>
      </c>
      <c r="H669" s="48">
        <v>42</v>
      </c>
      <c r="I669" s="48">
        <v>15</v>
      </c>
      <c r="J669" s="48">
        <v>8</v>
      </c>
      <c r="K669" s="48">
        <v>147</v>
      </c>
      <c r="L669" s="52">
        <v>846</v>
      </c>
    </row>
    <row r="670" spans="1:20" x14ac:dyDescent="0.25">
      <c r="A670" s="46" t="s">
        <v>59</v>
      </c>
      <c r="B670" s="47" t="s">
        <v>43</v>
      </c>
      <c r="C670" s="47" t="s">
        <v>396</v>
      </c>
      <c r="D670" s="47" t="s">
        <v>1</v>
      </c>
      <c r="E670" s="48">
        <v>65</v>
      </c>
      <c r="F670" s="48">
        <v>45</v>
      </c>
      <c r="G670" s="48">
        <v>30</v>
      </c>
      <c r="H670" s="48">
        <v>97</v>
      </c>
      <c r="I670" s="48">
        <v>26</v>
      </c>
      <c r="J670" s="48">
        <v>33</v>
      </c>
      <c r="K670" s="48">
        <v>110</v>
      </c>
      <c r="L670" s="52">
        <v>1059</v>
      </c>
      <c r="M670"/>
      <c r="N670" s="29"/>
      <c r="O670" s="29"/>
      <c r="P670" s="29"/>
      <c r="Q670" s="29"/>
      <c r="R670" s="29"/>
      <c r="S670" s="29"/>
      <c r="T670" s="29"/>
    </row>
    <row r="671" spans="1:20" hidden="1" x14ac:dyDescent="0.25">
      <c r="A671" s="46" t="s">
        <v>562</v>
      </c>
      <c r="B671" s="47" t="s">
        <v>395</v>
      </c>
      <c r="C671" s="47" t="s">
        <v>396</v>
      </c>
      <c r="D671" s="47" t="s">
        <v>1</v>
      </c>
      <c r="E671" s="48">
        <v>11</v>
      </c>
      <c r="F671" s="48">
        <v>2</v>
      </c>
      <c r="G671" s="48">
        <v>17</v>
      </c>
      <c r="H671" s="48">
        <v>37</v>
      </c>
      <c r="I671" s="48">
        <v>4</v>
      </c>
      <c r="J671" s="48">
        <v>2</v>
      </c>
      <c r="K671" s="48">
        <v>166</v>
      </c>
      <c r="L671" s="52">
        <v>120</v>
      </c>
      <c r="M671"/>
      <c r="N671" s="29"/>
      <c r="O671" s="29"/>
      <c r="P671" s="29"/>
      <c r="Q671" s="29"/>
      <c r="R671" s="29"/>
      <c r="S671" s="29"/>
      <c r="T671" s="29"/>
    </row>
    <row r="672" spans="1:20" x14ac:dyDescent="0.25">
      <c r="A672" s="43" t="s">
        <v>191</v>
      </c>
      <c r="B672" s="44" t="s">
        <v>31</v>
      </c>
      <c r="C672" s="44" t="s">
        <v>396</v>
      </c>
      <c r="D672" s="44" t="s">
        <v>1</v>
      </c>
      <c r="E672" s="45">
        <v>75</v>
      </c>
      <c r="F672" s="45">
        <v>16</v>
      </c>
      <c r="G672" s="45">
        <v>18</v>
      </c>
      <c r="H672" s="45">
        <v>120</v>
      </c>
      <c r="I672" s="45">
        <v>26</v>
      </c>
      <c r="J672" s="45">
        <v>17</v>
      </c>
      <c r="K672" s="45">
        <v>5188</v>
      </c>
      <c r="L672" s="51">
        <v>987</v>
      </c>
    </row>
    <row r="673" spans="1:20" x14ac:dyDescent="0.25">
      <c r="A673" s="46" t="s">
        <v>567</v>
      </c>
      <c r="B673" s="47" t="s">
        <v>395</v>
      </c>
      <c r="C673" s="47" t="s">
        <v>396</v>
      </c>
      <c r="D673" s="47" t="s">
        <v>1</v>
      </c>
      <c r="E673" s="48">
        <v>59</v>
      </c>
      <c r="F673" s="48">
        <v>6</v>
      </c>
      <c r="G673" s="48">
        <v>145</v>
      </c>
      <c r="H673" s="48">
        <v>150</v>
      </c>
      <c r="I673" s="48">
        <v>14</v>
      </c>
      <c r="J673" s="48">
        <v>4</v>
      </c>
      <c r="K673" s="48">
        <v>81</v>
      </c>
      <c r="L673" s="52">
        <v>423</v>
      </c>
    </row>
    <row r="674" spans="1:20" x14ac:dyDescent="0.25">
      <c r="A674" s="43" t="s">
        <v>568</v>
      </c>
      <c r="B674" s="44" t="s">
        <v>395</v>
      </c>
      <c r="C674" s="44" t="s">
        <v>396</v>
      </c>
      <c r="D674" s="44" t="s">
        <v>1</v>
      </c>
      <c r="E674" s="45">
        <v>36</v>
      </c>
      <c r="F674" s="45">
        <v>2</v>
      </c>
      <c r="G674" s="45">
        <v>70</v>
      </c>
      <c r="H674" s="45">
        <v>70</v>
      </c>
      <c r="I674" s="45">
        <v>7</v>
      </c>
      <c r="J674" s="45">
        <v>5</v>
      </c>
      <c r="K674" s="45">
        <v>364</v>
      </c>
      <c r="L674" s="51">
        <v>381</v>
      </c>
    </row>
    <row r="675" spans="1:20" x14ac:dyDescent="0.25">
      <c r="A675" s="46" t="s">
        <v>331</v>
      </c>
      <c r="B675" s="47" t="s">
        <v>39</v>
      </c>
      <c r="C675" s="47" t="s">
        <v>396</v>
      </c>
      <c r="D675" s="47" t="s">
        <v>1</v>
      </c>
      <c r="E675" s="48">
        <v>68</v>
      </c>
      <c r="F675" s="48">
        <v>40</v>
      </c>
      <c r="G675" s="48">
        <v>14</v>
      </c>
      <c r="H675" s="48">
        <v>39</v>
      </c>
      <c r="I675" s="48">
        <v>31</v>
      </c>
      <c r="J675" s="48">
        <v>30</v>
      </c>
      <c r="K675" s="48">
        <v>1124</v>
      </c>
      <c r="L675" s="52">
        <v>1165</v>
      </c>
    </row>
    <row r="676" spans="1:20" x14ac:dyDescent="0.25">
      <c r="A676" s="43" t="s">
        <v>250</v>
      </c>
      <c r="B676" s="44" t="s">
        <v>37</v>
      </c>
      <c r="C676" s="44" t="s">
        <v>396</v>
      </c>
      <c r="D676" s="44" t="s">
        <v>1</v>
      </c>
      <c r="E676" s="45">
        <v>78</v>
      </c>
      <c r="F676" s="45">
        <v>39</v>
      </c>
      <c r="G676" s="45">
        <v>14</v>
      </c>
      <c r="H676" s="45">
        <v>24</v>
      </c>
      <c r="I676" s="45">
        <v>17</v>
      </c>
      <c r="J676" s="45">
        <v>36</v>
      </c>
      <c r="K676" s="45">
        <v>1063</v>
      </c>
      <c r="L676" s="51">
        <v>1099</v>
      </c>
      <c r="M676"/>
      <c r="N676" s="29"/>
      <c r="O676" s="29"/>
      <c r="P676" s="29"/>
      <c r="Q676" s="29"/>
      <c r="R676" s="29"/>
      <c r="S676" s="29"/>
      <c r="T676" s="29"/>
    </row>
    <row r="677" spans="1:20" x14ac:dyDescent="0.25">
      <c r="A677" s="46" t="s">
        <v>276</v>
      </c>
      <c r="B677" s="47" t="s">
        <v>37</v>
      </c>
      <c r="C677" s="47" t="s">
        <v>396</v>
      </c>
      <c r="D677" s="47" t="s">
        <v>1</v>
      </c>
      <c r="E677" s="48">
        <v>81</v>
      </c>
      <c r="F677" s="48">
        <v>52</v>
      </c>
      <c r="G677" s="48">
        <v>56</v>
      </c>
      <c r="H677" s="48">
        <v>172</v>
      </c>
      <c r="I677" s="48">
        <v>34</v>
      </c>
      <c r="J677" s="48">
        <v>22</v>
      </c>
      <c r="K677" s="48">
        <v>109</v>
      </c>
      <c r="L677" s="52">
        <v>1263</v>
      </c>
    </row>
    <row r="678" spans="1:20" x14ac:dyDescent="0.25">
      <c r="A678" s="46" t="s">
        <v>383</v>
      </c>
      <c r="B678" s="47" t="s">
        <v>39</v>
      </c>
      <c r="C678" s="47" t="s">
        <v>396</v>
      </c>
      <c r="D678" s="47" t="s">
        <v>1</v>
      </c>
      <c r="E678" s="48">
        <v>44</v>
      </c>
      <c r="F678" s="48">
        <v>18</v>
      </c>
      <c r="G678" s="48">
        <v>14</v>
      </c>
      <c r="H678" s="48">
        <v>51</v>
      </c>
      <c r="I678" s="48">
        <v>16</v>
      </c>
      <c r="J678" s="48">
        <v>9</v>
      </c>
      <c r="K678" s="48">
        <v>132</v>
      </c>
      <c r="L678" s="52">
        <v>593</v>
      </c>
      <c r="M678"/>
      <c r="N678" s="29"/>
      <c r="O678" s="29"/>
      <c r="P678" s="29"/>
      <c r="Q678" s="29"/>
      <c r="R678" s="29"/>
      <c r="S678" s="29"/>
      <c r="T678" s="29"/>
    </row>
    <row r="679" spans="1:20" x14ac:dyDescent="0.25">
      <c r="A679" s="43" t="s">
        <v>163</v>
      </c>
      <c r="B679" s="44" t="s">
        <v>37</v>
      </c>
      <c r="C679" s="44" t="s">
        <v>396</v>
      </c>
      <c r="D679" s="44" t="s">
        <v>1</v>
      </c>
      <c r="E679" s="45">
        <v>68</v>
      </c>
      <c r="F679" s="45">
        <v>35</v>
      </c>
      <c r="G679" s="45">
        <v>8</v>
      </c>
      <c r="H679" s="45">
        <v>52</v>
      </c>
      <c r="I679" s="45">
        <v>29</v>
      </c>
      <c r="J679" s="45">
        <v>39</v>
      </c>
      <c r="K679" s="45">
        <v>1114</v>
      </c>
      <c r="L679" s="51">
        <v>1080</v>
      </c>
      <c r="M679"/>
      <c r="N679" s="29"/>
      <c r="O679" s="29"/>
      <c r="P679" s="29"/>
      <c r="Q679" s="29"/>
      <c r="R679" s="29"/>
      <c r="S679" s="29"/>
      <c r="T679" s="29"/>
    </row>
    <row r="680" spans="1:20" x14ac:dyDescent="0.25">
      <c r="A680" s="46" t="s">
        <v>181</v>
      </c>
      <c r="B680" s="47" t="s">
        <v>37</v>
      </c>
      <c r="C680" s="47" t="s">
        <v>396</v>
      </c>
      <c r="D680" s="47" t="s">
        <v>1</v>
      </c>
      <c r="E680" s="48">
        <v>79</v>
      </c>
      <c r="F680" s="48">
        <v>47</v>
      </c>
      <c r="G680" s="48">
        <v>30</v>
      </c>
      <c r="H680" s="48">
        <v>73</v>
      </c>
      <c r="I680" s="48">
        <v>42</v>
      </c>
      <c r="J680" s="48">
        <v>44</v>
      </c>
      <c r="K680" s="48">
        <v>2905</v>
      </c>
      <c r="L680" s="52">
        <v>1208</v>
      </c>
    </row>
    <row r="681" spans="1:20" x14ac:dyDescent="0.25">
      <c r="A681" s="43" t="s">
        <v>379</v>
      </c>
      <c r="B681" s="44" t="s">
        <v>39</v>
      </c>
      <c r="C681" s="44" t="s">
        <v>396</v>
      </c>
      <c r="D681" s="44" t="s">
        <v>1</v>
      </c>
      <c r="E681" s="45">
        <v>40</v>
      </c>
      <c r="F681" s="45">
        <v>9</v>
      </c>
      <c r="G681" s="45">
        <v>11</v>
      </c>
      <c r="H681" s="45">
        <v>28</v>
      </c>
      <c r="I681" s="45">
        <v>12</v>
      </c>
      <c r="J681" s="45">
        <v>8</v>
      </c>
      <c r="K681" s="45">
        <v>0</v>
      </c>
      <c r="L681" s="51">
        <v>386</v>
      </c>
      <c r="M681"/>
      <c r="N681" s="29"/>
      <c r="O681" s="29"/>
      <c r="P681" s="29"/>
      <c r="Q681" s="29"/>
      <c r="R681" s="29"/>
      <c r="S681" s="29"/>
      <c r="T681" s="29"/>
    </row>
    <row r="682" spans="1:20" x14ac:dyDescent="0.25">
      <c r="A682" s="43" t="s">
        <v>152</v>
      </c>
      <c r="B682" s="44" t="s">
        <v>37</v>
      </c>
      <c r="C682" s="44" t="s">
        <v>396</v>
      </c>
      <c r="D682" s="44" t="s">
        <v>1</v>
      </c>
      <c r="E682" s="45">
        <v>78</v>
      </c>
      <c r="F682" s="45">
        <v>55</v>
      </c>
      <c r="G682" s="45">
        <v>18</v>
      </c>
      <c r="H682" s="45">
        <v>71</v>
      </c>
      <c r="I682" s="45">
        <v>43</v>
      </c>
      <c r="J682" s="45">
        <v>59</v>
      </c>
      <c r="K682" s="45">
        <v>5107</v>
      </c>
      <c r="L682" s="51">
        <v>1475</v>
      </c>
      <c r="M682"/>
      <c r="N682" s="29"/>
      <c r="O682" s="29"/>
      <c r="P682" s="29"/>
      <c r="Q682" s="29"/>
      <c r="R682" s="29"/>
      <c r="S682" s="29"/>
      <c r="T682" s="29"/>
    </row>
    <row r="683" spans="1:20" hidden="1" x14ac:dyDescent="0.25">
      <c r="A683" s="43" t="s">
        <v>592</v>
      </c>
      <c r="B683" s="44" t="s">
        <v>395</v>
      </c>
      <c r="C683" s="44" t="s">
        <v>396</v>
      </c>
      <c r="D683" s="44" t="s">
        <v>1</v>
      </c>
      <c r="E683" s="45">
        <v>14</v>
      </c>
      <c r="F683" s="45">
        <v>4</v>
      </c>
      <c r="G683" s="45">
        <v>4</v>
      </c>
      <c r="H683" s="45">
        <v>10</v>
      </c>
      <c r="I683" s="45">
        <v>1</v>
      </c>
      <c r="J683" s="45">
        <v>5</v>
      </c>
      <c r="K683" s="45">
        <v>196</v>
      </c>
      <c r="L683" s="51">
        <v>138</v>
      </c>
    </row>
    <row r="684" spans="1:20" x14ac:dyDescent="0.25">
      <c r="A684" s="46" t="s">
        <v>193</v>
      </c>
      <c r="B684" s="47" t="s">
        <v>37</v>
      </c>
      <c r="C684" s="47" t="s">
        <v>396</v>
      </c>
      <c r="D684" s="47" t="s">
        <v>1</v>
      </c>
      <c r="E684" s="48">
        <v>82</v>
      </c>
      <c r="F684" s="48">
        <v>34</v>
      </c>
      <c r="G684" s="48">
        <v>52</v>
      </c>
      <c r="H684" s="48">
        <v>216</v>
      </c>
      <c r="I684" s="48">
        <v>80</v>
      </c>
      <c r="J684" s="48">
        <v>42</v>
      </c>
      <c r="K684" s="48">
        <v>4195</v>
      </c>
      <c r="L684" s="52">
        <v>1317</v>
      </c>
      <c r="M684"/>
      <c r="N684" s="29"/>
      <c r="O684" s="29"/>
      <c r="P684" s="29"/>
      <c r="Q684" s="29"/>
      <c r="R684" s="29"/>
      <c r="S684" s="29"/>
      <c r="T684" s="29"/>
    </row>
    <row r="685" spans="1:20" hidden="1" x14ac:dyDescent="0.25">
      <c r="A685" s="43" t="s">
        <v>610</v>
      </c>
      <c r="B685" s="44" t="s">
        <v>395</v>
      </c>
      <c r="C685" s="44" t="s">
        <v>396</v>
      </c>
      <c r="D685" s="44" t="s">
        <v>1</v>
      </c>
      <c r="E685" s="45">
        <v>11</v>
      </c>
      <c r="F685" s="45">
        <v>1</v>
      </c>
      <c r="G685" s="45">
        <v>2</v>
      </c>
      <c r="H685" s="45">
        <v>10</v>
      </c>
      <c r="I685" s="45">
        <v>5</v>
      </c>
      <c r="J685" s="45">
        <v>5</v>
      </c>
      <c r="K685" s="45">
        <v>140</v>
      </c>
      <c r="L685" s="51">
        <v>111</v>
      </c>
      <c r="M685"/>
      <c r="N685" s="29"/>
      <c r="O685" s="29"/>
      <c r="P685" s="29"/>
      <c r="Q685" s="29"/>
      <c r="R685" s="29"/>
      <c r="S685" s="29"/>
      <c r="T685" s="29"/>
    </row>
    <row r="686" spans="1:20" x14ac:dyDescent="0.25">
      <c r="A686" s="46" t="s">
        <v>345</v>
      </c>
      <c r="B686" s="47" t="s">
        <v>43</v>
      </c>
      <c r="C686" s="47" t="s">
        <v>396</v>
      </c>
      <c r="D686" s="47" t="s">
        <v>1</v>
      </c>
      <c r="E686" s="48">
        <v>61</v>
      </c>
      <c r="F686" s="48">
        <v>53</v>
      </c>
      <c r="G686" s="48">
        <v>22</v>
      </c>
      <c r="H686" s="48">
        <v>29</v>
      </c>
      <c r="I686" s="48">
        <v>23</v>
      </c>
      <c r="J686" s="48">
        <v>26</v>
      </c>
      <c r="K686" s="48">
        <v>40</v>
      </c>
      <c r="L686" s="52">
        <v>972</v>
      </c>
      <c r="M686"/>
      <c r="N686" s="29"/>
      <c r="O686" s="29"/>
      <c r="P686" s="29"/>
      <c r="Q686" s="29"/>
      <c r="R686" s="29"/>
      <c r="S686" s="29"/>
      <c r="T686" s="29"/>
    </row>
    <row r="687" spans="1:20" x14ac:dyDescent="0.25">
      <c r="A687" s="43" t="s">
        <v>261</v>
      </c>
      <c r="B687" s="44" t="s">
        <v>34</v>
      </c>
      <c r="C687" s="44" t="s">
        <v>396</v>
      </c>
      <c r="D687" s="44" t="s">
        <v>1</v>
      </c>
      <c r="E687" s="45">
        <v>64</v>
      </c>
      <c r="F687" s="45">
        <v>35</v>
      </c>
      <c r="G687" s="45">
        <v>14</v>
      </c>
      <c r="H687" s="45">
        <v>31</v>
      </c>
      <c r="I687" s="45">
        <v>25</v>
      </c>
      <c r="J687" s="45">
        <v>33</v>
      </c>
      <c r="K687" s="45">
        <v>14</v>
      </c>
      <c r="L687" s="51">
        <v>849</v>
      </c>
    </row>
    <row r="688" spans="1:20" x14ac:dyDescent="0.25">
      <c r="A688" s="43" t="s">
        <v>611</v>
      </c>
      <c r="B688" s="44" t="s">
        <v>395</v>
      </c>
      <c r="C688" s="44" t="s">
        <v>396</v>
      </c>
      <c r="D688" s="44" t="s">
        <v>1</v>
      </c>
      <c r="E688" s="45">
        <v>51</v>
      </c>
      <c r="F688" s="45">
        <v>13</v>
      </c>
      <c r="G688" s="45">
        <v>12</v>
      </c>
      <c r="H688" s="45">
        <v>45</v>
      </c>
      <c r="I688" s="45">
        <v>23</v>
      </c>
      <c r="J688" s="45">
        <v>19</v>
      </c>
      <c r="K688" s="45">
        <v>0</v>
      </c>
      <c r="L688" s="51">
        <v>655</v>
      </c>
      <c r="M688"/>
      <c r="N688" s="29"/>
      <c r="O688" s="29"/>
      <c r="P688" s="29"/>
      <c r="Q688" s="29"/>
      <c r="R688" s="29"/>
      <c r="S688" s="29"/>
      <c r="T688" s="29"/>
    </row>
    <row r="689" spans="1:20" hidden="1" x14ac:dyDescent="0.25">
      <c r="A689" s="46" t="s">
        <v>612</v>
      </c>
      <c r="B689" s="47" t="s">
        <v>395</v>
      </c>
      <c r="C689" s="47" t="s">
        <v>396</v>
      </c>
      <c r="D689" s="47" t="s">
        <v>1</v>
      </c>
      <c r="E689" s="48">
        <v>5</v>
      </c>
      <c r="F689" s="48">
        <v>1</v>
      </c>
      <c r="G689" s="48">
        <v>4</v>
      </c>
      <c r="H689" s="48">
        <v>4</v>
      </c>
      <c r="I689" s="48">
        <v>3</v>
      </c>
      <c r="J689" s="48">
        <v>1</v>
      </c>
      <c r="K689" s="48">
        <v>118</v>
      </c>
      <c r="L689" s="52">
        <v>68</v>
      </c>
    </row>
    <row r="690" spans="1:20" x14ac:dyDescent="0.25">
      <c r="A690" s="46" t="s">
        <v>148</v>
      </c>
      <c r="B690" s="47" t="s">
        <v>31</v>
      </c>
      <c r="C690" s="47" t="s">
        <v>396</v>
      </c>
      <c r="D690" s="47" t="s">
        <v>1</v>
      </c>
      <c r="E690" s="48">
        <v>82</v>
      </c>
      <c r="F690" s="48">
        <v>57</v>
      </c>
      <c r="G690" s="48">
        <v>53</v>
      </c>
      <c r="H690" s="48">
        <v>120</v>
      </c>
      <c r="I690" s="48">
        <v>20</v>
      </c>
      <c r="J690" s="48">
        <v>32</v>
      </c>
      <c r="K690" s="48">
        <v>9</v>
      </c>
      <c r="L690" s="52">
        <v>1236</v>
      </c>
    </row>
    <row r="691" spans="1:20" hidden="1" x14ac:dyDescent="0.25">
      <c r="A691" s="43" t="s">
        <v>618</v>
      </c>
      <c r="B691" s="44" t="s">
        <v>395</v>
      </c>
      <c r="C691" s="44" t="s">
        <v>396</v>
      </c>
      <c r="D691" s="44" t="s">
        <v>1</v>
      </c>
      <c r="E691" s="45">
        <v>5</v>
      </c>
      <c r="F691" s="45">
        <v>2</v>
      </c>
      <c r="G691" s="45">
        <v>2</v>
      </c>
      <c r="H691" s="45">
        <v>7</v>
      </c>
      <c r="I691" s="45">
        <v>9</v>
      </c>
      <c r="J691" s="45">
        <v>3</v>
      </c>
      <c r="K691" s="45">
        <v>325</v>
      </c>
      <c r="L691" s="51">
        <v>71</v>
      </c>
      <c r="M691"/>
      <c r="N691" s="29"/>
      <c r="O691" s="29"/>
      <c r="P691" s="29"/>
      <c r="Q691" s="29"/>
      <c r="R691" s="29"/>
      <c r="S691" s="29"/>
      <c r="T691" s="29"/>
    </row>
    <row r="692" spans="1:20" x14ac:dyDescent="0.25">
      <c r="A692" s="43" t="s">
        <v>344</v>
      </c>
      <c r="B692" s="44" t="s">
        <v>34</v>
      </c>
      <c r="C692" s="44" t="s">
        <v>396</v>
      </c>
      <c r="D692" s="44" t="s">
        <v>1</v>
      </c>
      <c r="E692" s="45">
        <v>82</v>
      </c>
      <c r="F692" s="45">
        <v>32</v>
      </c>
      <c r="G692" s="45">
        <v>31</v>
      </c>
      <c r="H692" s="45">
        <v>232</v>
      </c>
      <c r="I692" s="45">
        <v>50</v>
      </c>
      <c r="J692" s="45">
        <v>46</v>
      </c>
      <c r="K692" s="45">
        <v>10583</v>
      </c>
      <c r="L692" s="51">
        <v>1400</v>
      </c>
    </row>
    <row r="693" spans="1:20" x14ac:dyDescent="0.25">
      <c r="A693" s="46" t="s">
        <v>431</v>
      </c>
      <c r="B693" s="47" t="s">
        <v>34</v>
      </c>
      <c r="C693" s="47" t="s">
        <v>396</v>
      </c>
      <c r="D693" s="47" t="s">
        <v>1</v>
      </c>
      <c r="E693" s="48">
        <v>66</v>
      </c>
      <c r="F693" s="48">
        <v>24</v>
      </c>
      <c r="G693" s="48">
        <v>10</v>
      </c>
      <c r="H693" s="48">
        <v>81</v>
      </c>
      <c r="I693" s="48">
        <v>26</v>
      </c>
      <c r="J693" s="48">
        <v>17</v>
      </c>
      <c r="K693" s="48">
        <v>244</v>
      </c>
      <c r="L693" s="52">
        <v>859</v>
      </c>
    </row>
    <row r="694" spans="1:20" x14ac:dyDescent="0.25">
      <c r="A694" s="43" t="s">
        <v>638</v>
      </c>
      <c r="B694" s="44" t="s">
        <v>395</v>
      </c>
      <c r="C694" s="44" t="s">
        <v>396</v>
      </c>
      <c r="D694" s="44" t="s">
        <v>1</v>
      </c>
      <c r="E694" s="45">
        <v>33</v>
      </c>
      <c r="F694" s="45">
        <v>9</v>
      </c>
      <c r="G694" s="45">
        <v>6</v>
      </c>
      <c r="H694" s="45">
        <v>19</v>
      </c>
      <c r="I694" s="45">
        <v>12</v>
      </c>
      <c r="J694" s="45">
        <v>7</v>
      </c>
      <c r="K694" s="45">
        <v>77</v>
      </c>
      <c r="L694" s="51">
        <v>338</v>
      </c>
      <c r="M694"/>
      <c r="N694" s="29"/>
      <c r="O694" s="29"/>
      <c r="P694" s="29"/>
      <c r="Q694" s="29"/>
      <c r="R694" s="29"/>
      <c r="S694" s="29"/>
      <c r="T694" s="29"/>
    </row>
    <row r="695" spans="1:20" hidden="1" x14ac:dyDescent="0.25">
      <c r="A695" s="43" t="s">
        <v>645</v>
      </c>
      <c r="B695" s="44" t="s">
        <v>395</v>
      </c>
      <c r="C695" s="44" t="s">
        <v>396</v>
      </c>
      <c r="D695" s="44" t="s">
        <v>1</v>
      </c>
      <c r="E695" s="45">
        <v>11</v>
      </c>
      <c r="F695" s="45">
        <v>2</v>
      </c>
      <c r="G695" s="45">
        <v>0</v>
      </c>
      <c r="H695" s="45">
        <v>7</v>
      </c>
      <c r="I695" s="45">
        <v>4</v>
      </c>
      <c r="J695" s="45">
        <v>8</v>
      </c>
      <c r="K695" s="45">
        <v>0</v>
      </c>
      <c r="L695" s="51">
        <v>153</v>
      </c>
      <c r="M695"/>
      <c r="N695" s="29"/>
      <c r="O695" s="29"/>
      <c r="P695" s="29"/>
      <c r="Q695" s="29"/>
      <c r="R695" s="29"/>
      <c r="S695" s="29"/>
      <c r="T695" s="29"/>
    </row>
    <row r="696" spans="1:20" x14ac:dyDescent="0.25">
      <c r="A696" s="46" t="s">
        <v>362</v>
      </c>
      <c r="B696" s="47" t="s">
        <v>43</v>
      </c>
      <c r="C696" s="47" t="s">
        <v>396</v>
      </c>
      <c r="D696" s="47" t="s">
        <v>1</v>
      </c>
      <c r="E696" s="48">
        <v>69</v>
      </c>
      <c r="F696" s="48">
        <v>28</v>
      </c>
      <c r="G696" s="48">
        <v>39</v>
      </c>
      <c r="H696" s="48">
        <v>28</v>
      </c>
      <c r="I696" s="48">
        <v>33</v>
      </c>
      <c r="J696" s="48">
        <v>27</v>
      </c>
      <c r="K696" s="48">
        <v>5627</v>
      </c>
      <c r="L696" s="52">
        <v>1201</v>
      </c>
    </row>
    <row r="697" spans="1:20" x14ac:dyDescent="0.25">
      <c r="A697" s="43" t="s">
        <v>94</v>
      </c>
      <c r="B697" s="44" t="s">
        <v>37</v>
      </c>
      <c r="C697" s="44" t="s">
        <v>396</v>
      </c>
      <c r="D697" s="44" t="s">
        <v>1</v>
      </c>
      <c r="E697" s="45">
        <v>82</v>
      </c>
      <c r="F697" s="45">
        <v>69</v>
      </c>
      <c r="G697" s="45">
        <v>50</v>
      </c>
      <c r="H697" s="45">
        <v>216</v>
      </c>
      <c r="I697" s="45">
        <v>29</v>
      </c>
      <c r="J697" s="45">
        <v>29</v>
      </c>
      <c r="K697" s="45">
        <v>134</v>
      </c>
      <c r="L697" s="51">
        <v>1506</v>
      </c>
    </row>
    <row r="698" spans="1:20" x14ac:dyDescent="0.25">
      <c r="A698" s="46" t="s">
        <v>647</v>
      </c>
      <c r="B698" s="47" t="s">
        <v>395</v>
      </c>
      <c r="C698" s="47" t="s">
        <v>396</v>
      </c>
      <c r="D698" s="47" t="s">
        <v>1</v>
      </c>
      <c r="E698" s="48">
        <v>60</v>
      </c>
      <c r="F698" s="48">
        <v>17</v>
      </c>
      <c r="G698" s="48">
        <v>86</v>
      </c>
      <c r="H698" s="48">
        <v>68</v>
      </c>
      <c r="I698" s="48">
        <v>26</v>
      </c>
      <c r="J698" s="48">
        <v>16</v>
      </c>
      <c r="K698" s="48">
        <v>65</v>
      </c>
      <c r="L698" s="52">
        <v>771</v>
      </c>
    </row>
    <row r="699" spans="1:20" x14ac:dyDescent="0.25">
      <c r="A699" s="46" t="s">
        <v>190</v>
      </c>
      <c r="B699" s="47" t="s">
        <v>43</v>
      </c>
      <c r="C699" s="47" t="s">
        <v>396</v>
      </c>
      <c r="D699" s="47" t="s">
        <v>1</v>
      </c>
      <c r="E699" s="48">
        <v>82</v>
      </c>
      <c r="F699" s="48">
        <v>58</v>
      </c>
      <c r="G699" s="48">
        <v>32</v>
      </c>
      <c r="H699" s="48">
        <v>97</v>
      </c>
      <c r="I699" s="48">
        <v>26</v>
      </c>
      <c r="J699" s="48">
        <v>76</v>
      </c>
      <c r="K699" s="48">
        <v>7143</v>
      </c>
      <c r="L699" s="52">
        <v>1518</v>
      </c>
    </row>
    <row r="700" spans="1:20" x14ac:dyDescent="0.25">
      <c r="A700" s="43" t="s">
        <v>149</v>
      </c>
      <c r="B700" s="44" t="s">
        <v>37</v>
      </c>
      <c r="C700" s="44" t="s">
        <v>396</v>
      </c>
      <c r="D700" s="44" t="s">
        <v>1</v>
      </c>
      <c r="E700" s="45">
        <v>72</v>
      </c>
      <c r="F700" s="45">
        <v>33</v>
      </c>
      <c r="G700" s="45">
        <v>62</v>
      </c>
      <c r="H700" s="45">
        <v>143</v>
      </c>
      <c r="I700" s="45">
        <v>41</v>
      </c>
      <c r="J700" s="45">
        <v>65</v>
      </c>
      <c r="K700" s="45">
        <v>7737</v>
      </c>
      <c r="L700" s="51">
        <v>1352</v>
      </c>
      <c r="M700"/>
      <c r="N700" s="29"/>
      <c r="O700" s="29"/>
      <c r="P700" s="29"/>
      <c r="Q700" s="29"/>
      <c r="R700" s="29"/>
      <c r="S700" s="29"/>
      <c r="T700" s="29"/>
    </row>
    <row r="701" spans="1:20" x14ac:dyDescent="0.25">
      <c r="A701" s="46" t="s">
        <v>657</v>
      </c>
      <c r="B701" s="47" t="s">
        <v>395</v>
      </c>
      <c r="C701" s="47" t="s">
        <v>396</v>
      </c>
      <c r="D701" s="47" t="s">
        <v>1</v>
      </c>
      <c r="E701" s="48">
        <v>77</v>
      </c>
      <c r="F701" s="48">
        <v>20</v>
      </c>
      <c r="G701" s="48">
        <v>58</v>
      </c>
      <c r="H701" s="48">
        <v>129</v>
      </c>
      <c r="I701" s="48">
        <v>22</v>
      </c>
      <c r="J701" s="48">
        <v>35</v>
      </c>
      <c r="K701" s="48">
        <v>8822</v>
      </c>
      <c r="L701" s="52">
        <v>1154</v>
      </c>
      <c r="M701"/>
      <c r="N701" s="29"/>
      <c r="O701" s="29"/>
      <c r="P701" s="29"/>
      <c r="Q701" s="29"/>
      <c r="R701" s="29"/>
      <c r="S701" s="29"/>
      <c r="T701" s="29"/>
    </row>
    <row r="702" spans="1:20" x14ac:dyDescent="0.25">
      <c r="A702" s="43" t="s">
        <v>106</v>
      </c>
      <c r="B702" s="44" t="s">
        <v>39</v>
      </c>
      <c r="C702" s="44" t="s">
        <v>396</v>
      </c>
      <c r="D702" s="44" t="s">
        <v>1</v>
      </c>
      <c r="E702" s="45">
        <v>69</v>
      </c>
      <c r="F702" s="45">
        <v>42</v>
      </c>
      <c r="G702" s="45">
        <v>30</v>
      </c>
      <c r="H702" s="45">
        <v>46</v>
      </c>
      <c r="I702" s="45">
        <v>69</v>
      </c>
      <c r="J702" s="45">
        <v>33</v>
      </c>
      <c r="K702" s="45">
        <v>4316</v>
      </c>
      <c r="L702" s="51">
        <v>1203</v>
      </c>
      <c r="M702"/>
      <c r="N702" s="29"/>
      <c r="O702" s="29"/>
      <c r="P702" s="29"/>
      <c r="Q702" s="29"/>
      <c r="R702" s="29"/>
      <c r="S702" s="29"/>
      <c r="T702" s="29"/>
    </row>
    <row r="703" spans="1:20" x14ac:dyDescent="0.25">
      <c r="A703" s="43" t="s">
        <v>660</v>
      </c>
      <c r="B703" s="44" t="s">
        <v>395</v>
      </c>
      <c r="C703" s="44" t="s">
        <v>396</v>
      </c>
      <c r="D703" s="44" t="s">
        <v>1</v>
      </c>
      <c r="E703" s="45">
        <v>42</v>
      </c>
      <c r="F703" s="45">
        <v>7</v>
      </c>
      <c r="G703" s="45">
        <v>29</v>
      </c>
      <c r="H703" s="45">
        <v>79</v>
      </c>
      <c r="I703" s="45">
        <v>39</v>
      </c>
      <c r="J703" s="45">
        <v>10</v>
      </c>
      <c r="K703" s="45">
        <v>3804</v>
      </c>
      <c r="L703" s="51">
        <v>451</v>
      </c>
    </row>
    <row r="704" spans="1:20" x14ac:dyDescent="0.25">
      <c r="A704" s="46" t="s">
        <v>310</v>
      </c>
      <c r="B704" s="47" t="s">
        <v>31</v>
      </c>
      <c r="C704" s="47" t="s">
        <v>396</v>
      </c>
      <c r="D704" s="47" t="s">
        <v>1</v>
      </c>
      <c r="E704" s="48">
        <v>82</v>
      </c>
      <c r="F704" s="48">
        <v>64</v>
      </c>
      <c r="G704" s="48">
        <v>38</v>
      </c>
      <c r="H704" s="48">
        <v>43</v>
      </c>
      <c r="I704" s="48">
        <v>28</v>
      </c>
      <c r="J704" s="48">
        <v>36</v>
      </c>
      <c r="K704" s="48">
        <v>89</v>
      </c>
      <c r="L704" s="52">
        <v>1434</v>
      </c>
      <c r="M704"/>
      <c r="N704" s="29"/>
      <c r="O704" s="29"/>
      <c r="P704" s="29"/>
      <c r="Q704" s="29"/>
      <c r="R704" s="29"/>
      <c r="S704" s="29"/>
      <c r="T704" s="29"/>
    </row>
    <row r="705" spans="1:20" x14ac:dyDescent="0.25">
      <c r="A705" s="43" t="s">
        <v>664</v>
      </c>
      <c r="B705" s="44" t="s">
        <v>395</v>
      </c>
      <c r="C705" s="44" t="s">
        <v>396</v>
      </c>
      <c r="D705" s="44" t="s">
        <v>1</v>
      </c>
      <c r="E705" s="45">
        <v>24</v>
      </c>
      <c r="F705" s="45">
        <v>4</v>
      </c>
      <c r="G705" s="45">
        <v>10</v>
      </c>
      <c r="H705" s="45">
        <v>25</v>
      </c>
      <c r="I705" s="45">
        <v>11</v>
      </c>
      <c r="J705" s="45">
        <v>7</v>
      </c>
      <c r="K705" s="45">
        <v>65</v>
      </c>
      <c r="L705" s="51">
        <v>213</v>
      </c>
      <c r="M705"/>
      <c r="N705" s="29"/>
      <c r="O705" s="29"/>
      <c r="P705" s="29"/>
      <c r="Q705" s="29"/>
      <c r="R705" s="29"/>
      <c r="S705" s="29"/>
      <c r="T705" s="29"/>
    </row>
    <row r="706" spans="1:20" x14ac:dyDescent="0.25">
      <c r="A706" s="46" t="s">
        <v>669</v>
      </c>
      <c r="B706" s="47" t="s">
        <v>395</v>
      </c>
      <c r="C706" s="47" t="s">
        <v>396</v>
      </c>
      <c r="D706" s="47" t="s">
        <v>1</v>
      </c>
      <c r="E706" s="48">
        <v>50</v>
      </c>
      <c r="F706" s="48">
        <v>4</v>
      </c>
      <c r="G706" s="48">
        <v>67</v>
      </c>
      <c r="H706" s="48">
        <v>52</v>
      </c>
      <c r="I706" s="48">
        <v>8</v>
      </c>
      <c r="J706" s="48">
        <v>8</v>
      </c>
      <c r="K706" s="48">
        <v>11</v>
      </c>
      <c r="L706" s="52">
        <v>384</v>
      </c>
    </row>
    <row r="707" spans="1:20" hidden="1" x14ac:dyDescent="0.25">
      <c r="A707" s="46" t="s">
        <v>672</v>
      </c>
      <c r="B707" s="47" t="s">
        <v>395</v>
      </c>
      <c r="C707" s="47" t="s">
        <v>396</v>
      </c>
      <c r="D707" s="47" t="s">
        <v>1</v>
      </c>
      <c r="E707" s="48">
        <v>12</v>
      </c>
      <c r="F707" s="48">
        <v>2</v>
      </c>
      <c r="G707" s="48">
        <v>0</v>
      </c>
      <c r="H707" s="48">
        <v>7</v>
      </c>
      <c r="I707" s="48">
        <v>2</v>
      </c>
      <c r="J707" s="48">
        <v>2</v>
      </c>
      <c r="K707" s="48">
        <v>19</v>
      </c>
      <c r="L707" s="52">
        <v>155</v>
      </c>
    </row>
    <row r="708" spans="1:20" hidden="1" x14ac:dyDescent="0.25">
      <c r="A708" s="43" t="s">
        <v>444</v>
      </c>
      <c r="B708" s="44" t="s">
        <v>34</v>
      </c>
      <c r="C708" s="44" t="s">
        <v>396</v>
      </c>
      <c r="D708" s="44" t="s">
        <v>1</v>
      </c>
      <c r="E708" s="45">
        <v>1</v>
      </c>
      <c r="F708" s="45">
        <v>0</v>
      </c>
      <c r="G708" s="45">
        <v>0</v>
      </c>
      <c r="H708" s="45">
        <v>0</v>
      </c>
      <c r="I708" s="45">
        <v>2</v>
      </c>
      <c r="J708" s="45">
        <v>0</v>
      </c>
      <c r="K708" s="45">
        <v>0</v>
      </c>
      <c r="L708" s="51">
        <v>11</v>
      </c>
    </row>
    <row r="709" spans="1:20" x14ac:dyDescent="0.25">
      <c r="A709" s="43" t="s">
        <v>282</v>
      </c>
      <c r="B709" s="44" t="s">
        <v>37</v>
      </c>
      <c r="C709" s="44" t="s">
        <v>396</v>
      </c>
      <c r="D709" s="44" t="s">
        <v>1</v>
      </c>
      <c r="E709" s="45">
        <v>80</v>
      </c>
      <c r="F709" s="45">
        <v>44</v>
      </c>
      <c r="G709" s="45">
        <v>13</v>
      </c>
      <c r="H709" s="45">
        <v>124</v>
      </c>
      <c r="I709" s="45">
        <v>31</v>
      </c>
      <c r="J709" s="45">
        <v>25</v>
      </c>
      <c r="K709" s="45">
        <v>5229</v>
      </c>
      <c r="L709" s="51">
        <v>1306</v>
      </c>
    </row>
    <row r="710" spans="1:20" hidden="1" x14ac:dyDescent="0.25">
      <c r="A710" s="43" t="s">
        <v>688</v>
      </c>
      <c r="B710" s="44" t="s">
        <v>395</v>
      </c>
      <c r="C710" s="44" t="s">
        <v>396</v>
      </c>
      <c r="D710" s="44" t="s">
        <v>1</v>
      </c>
      <c r="E710" s="45">
        <v>10</v>
      </c>
      <c r="F710" s="45">
        <v>1</v>
      </c>
      <c r="G710" s="45">
        <v>2</v>
      </c>
      <c r="H710" s="45">
        <v>20</v>
      </c>
      <c r="I710" s="45">
        <v>5</v>
      </c>
      <c r="J710" s="45">
        <v>1</v>
      </c>
      <c r="K710" s="45">
        <v>14</v>
      </c>
      <c r="L710" s="51">
        <v>93</v>
      </c>
    </row>
    <row r="711" spans="1:20" x14ac:dyDescent="0.25">
      <c r="A711" s="43" t="s">
        <v>240</v>
      </c>
      <c r="B711" s="44" t="s">
        <v>31</v>
      </c>
      <c r="C711" s="44" t="s">
        <v>396</v>
      </c>
      <c r="D711" s="44" t="s">
        <v>1</v>
      </c>
      <c r="E711" s="45">
        <v>81</v>
      </c>
      <c r="F711" s="45">
        <v>36</v>
      </c>
      <c r="G711" s="45">
        <v>66</v>
      </c>
      <c r="H711" s="45">
        <v>99</v>
      </c>
      <c r="I711" s="45">
        <v>25</v>
      </c>
      <c r="J711" s="45">
        <v>33</v>
      </c>
      <c r="K711" s="45">
        <v>7046</v>
      </c>
      <c r="L711" s="51">
        <v>1458</v>
      </c>
    </row>
    <row r="712" spans="1:20" x14ac:dyDescent="0.25">
      <c r="A712" s="43" t="s">
        <v>92</v>
      </c>
      <c r="B712" s="44" t="s">
        <v>39</v>
      </c>
      <c r="C712" s="44" t="s">
        <v>396</v>
      </c>
      <c r="D712" s="44" t="s">
        <v>1</v>
      </c>
      <c r="E712" s="45">
        <v>82</v>
      </c>
      <c r="F712" s="45">
        <v>50</v>
      </c>
      <c r="G712" s="45">
        <v>50</v>
      </c>
      <c r="H712" s="45">
        <v>202</v>
      </c>
      <c r="I712" s="45">
        <v>20</v>
      </c>
      <c r="J712" s="45">
        <v>26</v>
      </c>
      <c r="K712" s="45">
        <v>40</v>
      </c>
      <c r="L712" s="51">
        <v>1407</v>
      </c>
      <c r="M712"/>
      <c r="N712" s="29"/>
      <c r="O712" s="29"/>
      <c r="P712" s="29"/>
      <c r="Q712" s="29"/>
      <c r="R712" s="29"/>
      <c r="S712" s="29"/>
      <c r="T712" s="29"/>
    </row>
    <row r="713" spans="1:20" x14ac:dyDescent="0.25">
      <c r="A713" s="43" t="s">
        <v>694</v>
      </c>
      <c r="B713" s="44" t="s">
        <v>395</v>
      </c>
      <c r="C713" s="44" t="s">
        <v>396</v>
      </c>
      <c r="D713" s="44" t="s">
        <v>1</v>
      </c>
      <c r="E713" s="45">
        <v>30</v>
      </c>
      <c r="F713" s="45">
        <v>6</v>
      </c>
      <c r="G713" s="45">
        <v>4</v>
      </c>
      <c r="H713" s="45">
        <v>12</v>
      </c>
      <c r="I713" s="45">
        <v>12</v>
      </c>
      <c r="J713" s="45">
        <v>12</v>
      </c>
      <c r="K713" s="45">
        <v>1928</v>
      </c>
      <c r="L713" s="51">
        <v>388</v>
      </c>
      <c r="M713"/>
      <c r="N713" s="29"/>
      <c r="O713" s="29"/>
      <c r="P713" s="29"/>
      <c r="Q713" s="29"/>
      <c r="R713" s="29"/>
      <c r="S713" s="29"/>
      <c r="T713" s="29"/>
    </row>
    <row r="714" spans="1:20" x14ac:dyDescent="0.25">
      <c r="A714" s="46" t="s">
        <v>445</v>
      </c>
      <c r="B714" s="47" t="s">
        <v>31</v>
      </c>
      <c r="C714" s="47" t="s">
        <v>396</v>
      </c>
      <c r="D714" s="47" t="s">
        <v>1</v>
      </c>
      <c r="E714" s="48">
        <v>21</v>
      </c>
      <c r="F714" s="48">
        <v>5</v>
      </c>
      <c r="G714" s="48">
        <v>4</v>
      </c>
      <c r="H714" s="48">
        <v>11</v>
      </c>
      <c r="I714" s="48">
        <v>21</v>
      </c>
      <c r="J714" s="48">
        <v>6</v>
      </c>
      <c r="K714" s="48">
        <v>1062</v>
      </c>
      <c r="L714" s="52">
        <v>314</v>
      </c>
      <c r="M714"/>
      <c r="N714" s="29"/>
      <c r="O714" s="29"/>
      <c r="P714" s="29"/>
      <c r="Q714" s="29"/>
      <c r="R714" s="29"/>
      <c r="S714" s="29"/>
      <c r="T714" s="29"/>
    </row>
    <row r="715" spans="1:20" hidden="1" x14ac:dyDescent="0.25">
      <c r="A715" s="43" t="s">
        <v>708</v>
      </c>
      <c r="B715" s="44" t="s">
        <v>395</v>
      </c>
      <c r="C715" s="44" t="s">
        <v>396</v>
      </c>
      <c r="D715" s="44" t="s">
        <v>1</v>
      </c>
      <c r="E715" s="45">
        <v>1</v>
      </c>
      <c r="F715" s="45">
        <v>1</v>
      </c>
      <c r="G715" s="45">
        <v>0</v>
      </c>
      <c r="H715" s="45">
        <v>0</v>
      </c>
      <c r="I715" s="45">
        <v>0</v>
      </c>
      <c r="J715" s="45">
        <v>1</v>
      </c>
      <c r="K715" s="45">
        <v>108</v>
      </c>
      <c r="L715" s="51">
        <v>17</v>
      </c>
      <c r="M715"/>
      <c r="N715" s="29"/>
      <c r="O715" s="29"/>
      <c r="P715" s="29"/>
      <c r="Q715" s="29"/>
      <c r="R715" s="29"/>
      <c r="S715" s="29"/>
      <c r="T715" s="29"/>
    </row>
    <row r="716" spans="1:20" hidden="1" x14ac:dyDescent="0.25">
      <c r="A716" s="43" t="s">
        <v>713</v>
      </c>
      <c r="B716" s="44" t="s">
        <v>395</v>
      </c>
      <c r="C716" s="44" t="s">
        <v>396</v>
      </c>
      <c r="D716" s="44" t="s">
        <v>1</v>
      </c>
      <c r="E716" s="45">
        <v>6</v>
      </c>
      <c r="F716" s="45">
        <v>0</v>
      </c>
      <c r="G716" s="45">
        <v>0</v>
      </c>
      <c r="H716" s="45">
        <v>17</v>
      </c>
      <c r="I716" s="45">
        <v>6</v>
      </c>
      <c r="J716" s="45">
        <v>1</v>
      </c>
      <c r="K716" s="45">
        <v>794</v>
      </c>
      <c r="L716" s="51">
        <v>67</v>
      </c>
      <c r="M716"/>
      <c r="N716" s="29"/>
      <c r="O716" s="29"/>
      <c r="P716" s="29"/>
      <c r="Q716" s="29"/>
      <c r="R716" s="29"/>
      <c r="S716" s="29"/>
      <c r="T716" s="29"/>
    </row>
    <row r="717" spans="1:20" x14ac:dyDescent="0.25">
      <c r="A717" s="46" t="s">
        <v>714</v>
      </c>
      <c r="B717" s="47" t="s">
        <v>395</v>
      </c>
      <c r="C717" s="47" t="s">
        <v>396</v>
      </c>
      <c r="D717" s="47" t="s">
        <v>1</v>
      </c>
      <c r="E717" s="48">
        <v>75</v>
      </c>
      <c r="F717" s="48">
        <v>31</v>
      </c>
      <c r="G717" s="48">
        <v>62</v>
      </c>
      <c r="H717" s="48">
        <v>68</v>
      </c>
      <c r="I717" s="48">
        <v>34</v>
      </c>
      <c r="J717" s="48">
        <v>35</v>
      </c>
      <c r="K717" s="48">
        <v>5310</v>
      </c>
      <c r="L717" s="52">
        <v>1098</v>
      </c>
    </row>
    <row r="718" spans="1:20" x14ac:dyDescent="0.25">
      <c r="A718" s="43" t="s">
        <v>204</v>
      </c>
      <c r="B718" s="44" t="s">
        <v>34</v>
      </c>
      <c r="C718" s="44" t="s">
        <v>396</v>
      </c>
      <c r="D718" s="44" t="s">
        <v>1</v>
      </c>
      <c r="E718" s="45">
        <v>76</v>
      </c>
      <c r="F718" s="45">
        <v>51</v>
      </c>
      <c r="G718" s="45">
        <v>53</v>
      </c>
      <c r="H718" s="45">
        <v>33</v>
      </c>
      <c r="I718" s="45">
        <v>69</v>
      </c>
      <c r="J718" s="45">
        <v>27</v>
      </c>
      <c r="K718" s="45">
        <v>8477</v>
      </c>
      <c r="L718" s="51">
        <v>1467</v>
      </c>
    </row>
    <row r="719" spans="1:20" x14ac:dyDescent="0.25">
      <c r="A719" s="46" t="s">
        <v>425</v>
      </c>
      <c r="B719" s="47" t="s">
        <v>34</v>
      </c>
      <c r="C719" s="47" t="s">
        <v>396</v>
      </c>
      <c r="D719" s="47" t="s">
        <v>1</v>
      </c>
      <c r="E719" s="48">
        <v>26</v>
      </c>
      <c r="F719" s="48">
        <v>3</v>
      </c>
      <c r="G719" s="48">
        <v>11</v>
      </c>
      <c r="H719" s="48">
        <v>71</v>
      </c>
      <c r="I719" s="48">
        <v>13</v>
      </c>
      <c r="J719" s="48">
        <v>2</v>
      </c>
      <c r="K719" s="48">
        <v>0</v>
      </c>
      <c r="L719" s="52">
        <v>307</v>
      </c>
    </row>
    <row r="720" spans="1:20" x14ac:dyDescent="0.25">
      <c r="A720" s="46" t="s">
        <v>718</v>
      </c>
      <c r="B720" s="47" t="s">
        <v>395</v>
      </c>
      <c r="C720" s="47" t="s">
        <v>396</v>
      </c>
      <c r="D720" s="47" t="s">
        <v>1</v>
      </c>
      <c r="E720" s="48">
        <v>71</v>
      </c>
      <c r="F720" s="48">
        <v>29</v>
      </c>
      <c r="G720" s="48">
        <v>36</v>
      </c>
      <c r="H720" s="48">
        <v>216</v>
      </c>
      <c r="I720" s="48">
        <v>28</v>
      </c>
      <c r="J720" s="48">
        <v>25</v>
      </c>
      <c r="K720" s="48">
        <v>3108</v>
      </c>
      <c r="L720" s="52">
        <v>1101</v>
      </c>
      <c r="M720"/>
      <c r="N720" s="29"/>
      <c r="O720" s="29"/>
      <c r="P720" s="29"/>
      <c r="Q720" s="29"/>
      <c r="R720" s="29"/>
      <c r="S720" s="29"/>
      <c r="T720" s="29"/>
    </row>
    <row r="721" spans="1:20" x14ac:dyDescent="0.25">
      <c r="A721" s="46" t="s">
        <v>268</v>
      </c>
      <c r="B721" s="47" t="s">
        <v>31</v>
      </c>
      <c r="C721" s="47" t="s">
        <v>396</v>
      </c>
      <c r="D721" s="47" t="s">
        <v>1</v>
      </c>
      <c r="E721" s="48">
        <v>72</v>
      </c>
      <c r="F721" s="48">
        <v>61</v>
      </c>
      <c r="G721" s="48">
        <v>4</v>
      </c>
      <c r="H721" s="48">
        <v>9</v>
      </c>
      <c r="I721" s="48">
        <v>14</v>
      </c>
      <c r="J721" s="48">
        <v>44</v>
      </c>
      <c r="K721" s="48">
        <v>85</v>
      </c>
      <c r="L721" s="52">
        <v>1331</v>
      </c>
      <c r="M721"/>
      <c r="N721" s="29"/>
      <c r="O721" s="29"/>
      <c r="P721" s="29"/>
      <c r="Q721" s="29"/>
      <c r="R721" s="29"/>
      <c r="S721" s="29"/>
      <c r="T721" s="29"/>
    </row>
    <row r="722" spans="1:20" hidden="1" x14ac:dyDescent="0.25">
      <c r="A722" s="46" t="s">
        <v>720</v>
      </c>
      <c r="B722" s="47" t="s">
        <v>395</v>
      </c>
      <c r="C722" s="47" t="s">
        <v>396</v>
      </c>
      <c r="D722" s="47" t="s">
        <v>1</v>
      </c>
      <c r="E722" s="48">
        <v>1</v>
      </c>
      <c r="F722" s="48">
        <v>0</v>
      </c>
      <c r="G722" s="48">
        <v>0</v>
      </c>
      <c r="H722" s="48">
        <v>0</v>
      </c>
      <c r="I722" s="48">
        <v>1</v>
      </c>
      <c r="J722" s="48">
        <v>0</v>
      </c>
      <c r="K722" s="48">
        <v>0</v>
      </c>
      <c r="L722" s="52">
        <v>8</v>
      </c>
    </row>
    <row r="723" spans="1:20" x14ac:dyDescent="0.25">
      <c r="A723" s="43" t="s">
        <v>721</v>
      </c>
      <c r="B723" s="44" t="s">
        <v>395</v>
      </c>
      <c r="C723" s="44" t="s">
        <v>396</v>
      </c>
      <c r="D723" s="44" t="s">
        <v>1</v>
      </c>
      <c r="E723" s="45">
        <v>78</v>
      </c>
      <c r="F723" s="45">
        <v>26</v>
      </c>
      <c r="G723" s="45">
        <v>32</v>
      </c>
      <c r="H723" s="45">
        <v>167</v>
      </c>
      <c r="I723" s="45">
        <v>31</v>
      </c>
      <c r="J723" s="45">
        <v>20</v>
      </c>
      <c r="K723" s="45">
        <v>157</v>
      </c>
      <c r="L723" s="51">
        <v>854</v>
      </c>
      <c r="M723"/>
      <c r="N723" s="29"/>
      <c r="O723" s="29"/>
      <c r="P723" s="29"/>
      <c r="Q723" s="29"/>
      <c r="R723" s="29"/>
      <c r="S723" s="29"/>
      <c r="T723" s="29"/>
    </row>
    <row r="724" spans="1:20" x14ac:dyDescent="0.25">
      <c r="A724" s="43" t="s">
        <v>728</v>
      </c>
      <c r="B724" s="44" t="s">
        <v>395</v>
      </c>
      <c r="C724" s="44" t="s">
        <v>396</v>
      </c>
      <c r="D724" s="44" t="s">
        <v>1</v>
      </c>
      <c r="E724" s="45">
        <v>82</v>
      </c>
      <c r="F724" s="45">
        <v>9</v>
      </c>
      <c r="G724" s="45">
        <v>123</v>
      </c>
      <c r="H724" s="45">
        <v>300</v>
      </c>
      <c r="I724" s="45">
        <v>26</v>
      </c>
      <c r="J724" s="45">
        <v>16</v>
      </c>
      <c r="K724" s="45">
        <v>1612</v>
      </c>
      <c r="L724" s="51">
        <v>730</v>
      </c>
    </row>
    <row r="725" spans="1:20" hidden="1" x14ac:dyDescent="0.25">
      <c r="A725" s="43" t="s">
        <v>426</v>
      </c>
      <c r="B725" s="44" t="s">
        <v>34</v>
      </c>
      <c r="C725" s="44" t="s">
        <v>396</v>
      </c>
      <c r="D725" s="44" t="s">
        <v>1</v>
      </c>
      <c r="E725" s="45">
        <v>7</v>
      </c>
      <c r="F725" s="45">
        <v>0</v>
      </c>
      <c r="G725" s="45">
        <v>0</v>
      </c>
      <c r="H725" s="45">
        <v>12</v>
      </c>
      <c r="I725" s="45">
        <v>0</v>
      </c>
      <c r="J725" s="45">
        <v>1</v>
      </c>
      <c r="K725" s="45">
        <v>0</v>
      </c>
      <c r="L725" s="51">
        <v>64</v>
      </c>
    </row>
    <row r="726" spans="1:20" hidden="1" x14ac:dyDescent="0.25">
      <c r="A726" s="43" t="s">
        <v>731</v>
      </c>
      <c r="B726" s="44" t="s">
        <v>395</v>
      </c>
      <c r="C726" s="44" t="s">
        <v>396</v>
      </c>
      <c r="D726" s="44" t="s">
        <v>1</v>
      </c>
      <c r="E726" s="45">
        <v>1</v>
      </c>
      <c r="F726" s="45">
        <v>0</v>
      </c>
      <c r="G726" s="45">
        <v>0</v>
      </c>
      <c r="H726" s="45">
        <v>1</v>
      </c>
      <c r="I726" s="45">
        <v>0</v>
      </c>
      <c r="J726" s="45">
        <v>0</v>
      </c>
      <c r="K726" s="45">
        <v>0</v>
      </c>
      <c r="L726" s="51">
        <v>7</v>
      </c>
    </row>
    <row r="727" spans="1:20" x14ac:dyDescent="0.25">
      <c r="A727" s="43" t="s">
        <v>736</v>
      </c>
      <c r="B727" s="44" t="s">
        <v>395</v>
      </c>
      <c r="C727" s="44" t="s">
        <v>396</v>
      </c>
      <c r="D727" s="44" t="s">
        <v>1</v>
      </c>
      <c r="E727" s="45">
        <v>49</v>
      </c>
      <c r="F727" s="45">
        <v>14</v>
      </c>
      <c r="G727" s="45">
        <v>17</v>
      </c>
      <c r="H727" s="45">
        <v>31</v>
      </c>
      <c r="I727" s="45">
        <v>19</v>
      </c>
      <c r="J727" s="45">
        <v>27</v>
      </c>
      <c r="K727" s="45">
        <v>0</v>
      </c>
      <c r="L727" s="51">
        <v>587</v>
      </c>
      <c r="M727"/>
      <c r="N727" s="29"/>
      <c r="O727" s="29"/>
      <c r="P727" s="29"/>
      <c r="Q727" s="29"/>
      <c r="R727" s="29"/>
      <c r="S727" s="29"/>
      <c r="T727" s="29"/>
    </row>
    <row r="728" spans="1:20" x14ac:dyDescent="0.25">
      <c r="A728" s="43" t="s">
        <v>401</v>
      </c>
      <c r="B728" s="44" t="s">
        <v>43</v>
      </c>
      <c r="C728" s="44" t="s">
        <v>396</v>
      </c>
      <c r="D728" s="44" t="s">
        <v>1</v>
      </c>
      <c r="E728" s="45">
        <v>70</v>
      </c>
      <c r="F728" s="45">
        <v>24</v>
      </c>
      <c r="G728" s="45">
        <v>19</v>
      </c>
      <c r="H728" s="45">
        <v>54</v>
      </c>
      <c r="I728" s="45">
        <v>24</v>
      </c>
      <c r="J728" s="45">
        <v>16</v>
      </c>
      <c r="K728" s="45">
        <v>2941</v>
      </c>
      <c r="L728" s="51">
        <v>1002</v>
      </c>
    </row>
    <row r="729" spans="1:20" x14ac:dyDescent="0.25">
      <c r="A729" s="43" t="s">
        <v>746</v>
      </c>
      <c r="B729" s="44" t="s">
        <v>395</v>
      </c>
      <c r="C729" s="44" t="s">
        <v>396</v>
      </c>
      <c r="D729" s="44" t="s">
        <v>1</v>
      </c>
      <c r="E729" s="45">
        <v>69</v>
      </c>
      <c r="F729" s="45">
        <v>20</v>
      </c>
      <c r="G729" s="45">
        <v>10</v>
      </c>
      <c r="H729" s="45">
        <v>37</v>
      </c>
      <c r="I729" s="45">
        <v>36</v>
      </c>
      <c r="J729" s="45">
        <v>12</v>
      </c>
      <c r="K729" s="45">
        <v>5545</v>
      </c>
      <c r="L729" s="51">
        <v>856</v>
      </c>
      <c r="M729"/>
      <c r="N729" s="29"/>
      <c r="O729" s="29"/>
      <c r="P729" s="29"/>
      <c r="Q729" s="29"/>
      <c r="R729" s="29"/>
      <c r="S729" s="29"/>
      <c r="T729" s="29"/>
    </row>
    <row r="730" spans="1:20" x14ac:dyDescent="0.25">
      <c r="A730" s="43" t="s">
        <v>96</v>
      </c>
      <c r="B730" s="44" t="s">
        <v>31</v>
      </c>
      <c r="C730" s="44" t="s">
        <v>396</v>
      </c>
      <c r="D730" s="44" t="s">
        <v>1</v>
      </c>
      <c r="E730" s="45">
        <v>82</v>
      </c>
      <c r="F730" s="45">
        <v>62</v>
      </c>
      <c r="G730" s="45">
        <v>37</v>
      </c>
      <c r="H730" s="45">
        <v>62</v>
      </c>
      <c r="I730" s="45">
        <v>29</v>
      </c>
      <c r="J730" s="45">
        <v>37</v>
      </c>
      <c r="K730" s="45">
        <v>254</v>
      </c>
      <c r="L730" s="51">
        <v>1303</v>
      </c>
    </row>
    <row r="731" spans="1:20" x14ac:dyDescent="0.25">
      <c r="A731" s="43" t="s">
        <v>750</v>
      </c>
      <c r="B731" s="44" t="s">
        <v>395</v>
      </c>
      <c r="C731" s="44" t="s">
        <v>396</v>
      </c>
      <c r="D731" s="44" t="s">
        <v>1</v>
      </c>
      <c r="E731" s="45">
        <v>67</v>
      </c>
      <c r="F731" s="45">
        <v>14</v>
      </c>
      <c r="G731" s="45">
        <v>34</v>
      </c>
      <c r="H731" s="45">
        <v>39</v>
      </c>
      <c r="I731" s="45">
        <v>39</v>
      </c>
      <c r="J731" s="45">
        <v>39</v>
      </c>
      <c r="K731" s="45">
        <v>5443</v>
      </c>
      <c r="L731" s="51">
        <v>942</v>
      </c>
      <c r="M731"/>
      <c r="N731" s="29"/>
      <c r="O731" s="29"/>
      <c r="P731" s="29"/>
      <c r="Q731" s="29"/>
      <c r="R731" s="29"/>
      <c r="S731" s="29"/>
      <c r="T731" s="29"/>
    </row>
    <row r="732" spans="1:20" x14ac:dyDescent="0.25">
      <c r="A732" s="43" t="s">
        <v>753</v>
      </c>
      <c r="B732" s="44" t="s">
        <v>395</v>
      </c>
      <c r="C732" s="44" t="s">
        <v>396</v>
      </c>
      <c r="D732" s="44" t="s">
        <v>1</v>
      </c>
      <c r="E732" s="45">
        <v>72</v>
      </c>
      <c r="F732" s="45">
        <v>17</v>
      </c>
      <c r="G732" s="45">
        <v>23</v>
      </c>
      <c r="H732" s="45">
        <v>116</v>
      </c>
      <c r="I732" s="45">
        <v>18</v>
      </c>
      <c r="J732" s="45">
        <v>5</v>
      </c>
      <c r="K732" s="45">
        <v>15</v>
      </c>
      <c r="L732" s="51">
        <v>948</v>
      </c>
    </row>
    <row r="733" spans="1:20" x14ac:dyDescent="0.25">
      <c r="A733" s="43" t="s">
        <v>108</v>
      </c>
      <c r="B733" s="44" t="s">
        <v>34</v>
      </c>
      <c r="C733" s="44" t="s">
        <v>396</v>
      </c>
      <c r="D733" s="44" t="s">
        <v>1</v>
      </c>
      <c r="E733" s="45">
        <v>78</v>
      </c>
      <c r="F733" s="45">
        <v>31</v>
      </c>
      <c r="G733" s="45">
        <v>45</v>
      </c>
      <c r="H733" s="45">
        <v>112</v>
      </c>
      <c r="I733" s="45">
        <v>54</v>
      </c>
      <c r="J733" s="45">
        <v>37</v>
      </c>
      <c r="K733" s="45">
        <v>3920</v>
      </c>
      <c r="L733" s="51">
        <v>1262</v>
      </c>
      <c r="M733"/>
      <c r="N733" s="29"/>
      <c r="O733" s="29"/>
      <c r="P733" s="29"/>
      <c r="Q733" s="29"/>
      <c r="R733" s="29"/>
      <c r="S733" s="29"/>
      <c r="T733" s="29"/>
    </row>
    <row r="734" spans="1:20" x14ac:dyDescent="0.25">
      <c r="A734" s="43" t="s">
        <v>172</v>
      </c>
      <c r="B734" s="44" t="s">
        <v>43</v>
      </c>
      <c r="C734" s="44" t="s">
        <v>396</v>
      </c>
      <c r="D734" s="44" t="s">
        <v>1</v>
      </c>
      <c r="E734" s="45">
        <v>61</v>
      </c>
      <c r="F734" s="45">
        <v>22</v>
      </c>
      <c r="G734" s="45">
        <v>16</v>
      </c>
      <c r="H734" s="45">
        <v>66</v>
      </c>
      <c r="I734" s="45">
        <v>24</v>
      </c>
      <c r="J734" s="45">
        <v>19</v>
      </c>
      <c r="K734" s="45">
        <v>8278</v>
      </c>
      <c r="L734" s="51">
        <v>945</v>
      </c>
      <c r="M734"/>
      <c r="N734" s="29"/>
      <c r="O734" s="29"/>
      <c r="P734" s="29"/>
      <c r="Q734" s="29"/>
      <c r="R734" s="29"/>
      <c r="S734" s="29"/>
      <c r="T734" s="29"/>
    </row>
    <row r="735" spans="1:20" x14ac:dyDescent="0.25">
      <c r="A735" s="46" t="s">
        <v>764</v>
      </c>
      <c r="B735" s="47" t="s">
        <v>395</v>
      </c>
      <c r="C735" s="47" t="s">
        <v>396</v>
      </c>
      <c r="D735" s="47" t="s">
        <v>1</v>
      </c>
      <c r="E735" s="48">
        <v>81</v>
      </c>
      <c r="F735" s="48">
        <v>43</v>
      </c>
      <c r="G735" s="48">
        <v>29</v>
      </c>
      <c r="H735" s="48">
        <v>119</v>
      </c>
      <c r="I735" s="48">
        <v>34</v>
      </c>
      <c r="J735" s="48">
        <v>40</v>
      </c>
      <c r="K735" s="48">
        <v>9632</v>
      </c>
      <c r="L735" s="52">
        <v>1220</v>
      </c>
      <c r="M735"/>
      <c r="N735" s="29"/>
      <c r="O735" s="29"/>
      <c r="P735" s="29"/>
      <c r="Q735" s="29"/>
      <c r="R735" s="29"/>
      <c r="S735" s="29"/>
      <c r="T735" s="29"/>
    </row>
    <row r="736" spans="1:20" x14ac:dyDescent="0.25">
      <c r="A736" s="46" t="s">
        <v>769</v>
      </c>
      <c r="B736" s="47" t="s">
        <v>395</v>
      </c>
      <c r="C736" s="47" t="s">
        <v>396</v>
      </c>
      <c r="D736" s="47" t="s">
        <v>1</v>
      </c>
      <c r="E736" s="48">
        <v>73</v>
      </c>
      <c r="F736" s="48">
        <v>12</v>
      </c>
      <c r="G736" s="48">
        <v>92</v>
      </c>
      <c r="H736" s="48">
        <v>146</v>
      </c>
      <c r="I736" s="48">
        <v>7</v>
      </c>
      <c r="J736" s="48">
        <v>17</v>
      </c>
      <c r="K736" s="48">
        <v>124</v>
      </c>
      <c r="L736" s="52">
        <v>783</v>
      </c>
    </row>
    <row r="737" spans="1:20" x14ac:dyDescent="0.25">
      <c r="A737" s="43" t="s">
        <v>435</v>
      </c>
      <c r="B737" s="44" t="s">
        <v>37</v>
      </c>
      <c r="C737" s="44" t="s">
        <v>396</v>
      </c>
      <c r="D737" s="44" t="s">
        <v>1</v>
      </c>
      <c r="E737" s="45">
        <v>34</v>
      </c>
      <c r="F737" s="45">
        <v>6</v>
      </c>
      <c r="G737" s="45">
        <v>10</v>
      </c>
      <c r="H737" s="45">
        <v>64</v>
      </c>
      <c r="I737" s="45">
        <v>5</v>
      </c>
      <c r="J737" s="45">
        <v>24</v>
      </c>
      <c r="K737" s="45">
        <v>827</v>
      </c>
      <c r="L737" s="51">
        <v>424</v>
      </c>
    </row>
    <row r="738" spans="1:20" x14ac:dyDescent="0.25">
      <c r="A738" s="43" t="s">
        <v>247</v>
      </c>
      <c r="B738" s="44" t="s">
        <v>43</v>
      </c>
      <c r="C738" s="44" t="s">
        <v>396</v>
      </c>
      <c r="D738" s="44" t="s">
        <v>1</v>
      </c>
      <c r="E738" s="45">
        <v>81</v>
      </c>
      <c r="F738" s="45">
        <v>42</v>
      </c>
      <c r="G738" s="45">
        <v>95</v>
      </c>
      <c r="H738" s="45">
        <v>189</v>
      </c>
      <c r="I738" s="45">
        <v>23</v>
      </c>
      <c r="J738" s="45">
        <v>33</v>
      </c>
      <c r="K738" s="45">
        <v>59</v>
      </c>
      <c r="L738" s="51">
        <v>1356</v>
      </c>
    </row>
    <row r="739" spans="1:20" x14ac:dyDescent="0.25">
      <c r="A739" s="46" t="s">
        <v>781</v>
      </c>
      <c r="B739" s="47" t="s">
        <v>395</v>
      </c>
      <c r="C739" s="47" t="s">
        <v>396</v>
      </c>
      <c r="D739" s="47" t="s">
        <v>1</v>
      </c>
      <c r="E739" s="48">
        <v>49</v>
      </c>
      <c r="F739" s="48">
        <v>8</v>
      </c>
      <c r="G739" s="48">
        <v>47</v>
      </c>
      <c r="H739" s="48">
        <v>98</v>
      </c>
      <c r="I739" s="48">
        <v>18</v>
      </c>
      <c r="J739" s="48">
        <v>7</v>
      </c>
      <c r="K739" s="48">
        <v>1499</v>
      </c>
      <c r="L739" s="52">
        <v>650</v>
      </c>
    </row>
    <row r="740" spans="1:20" x14ac:dyDescent="0.25">
      <c r="A740" s="43" t="s">
        <v>782</v>
      </c>
      <c r="B740" s="44" t="s">
        <v>395</v>
      </c>
      <c r="C740" s="44" t="s">
        <v>396</v>
      </c>
      <c r="D740" s="44" t="s">
        <v>1</v>
      </c>
      <c r="E740" s="45">
        <v>57</v>
      </c>
      <c r="F740" s="45">
        <v>16</v>
      </c>
      <c r="G740" s="45">
        <v>6</v>
      </c>
      <c r="H740" s="45">
        <v>91</v>
      </c>
      <c r="I740" s="45">
        <v>22</v>
      </c>
      <c r="J740" s="45">
        <v>29</v>
      </c>
      <c r="K740" s="45">
        <v>2691</v>
      </c>
      <c r="L740" s="51">
        <v>684</v>
      </c>
    </row>
    <row r="741" spans="1:20" x14ac:dyDescent="0.25">
      <c r="A741" s="46" t="s">
        <v>783</v>
      </c>
      <c r="B741" s="47" t="s">
        <v>395</v>
      </c>
      <c r="C741" s="47" t="s">
        <v>396</v>
      </c>
      <c r="D741" s="47" t="s">
        <v>1</v>
      </c>
      <c r="E741" s="48">
        <v>45</v>
      </c>
      <c r="F741" s="48">
        <v>12</v>
      </c>
      <c r="G741" s="48">
        <v>13</v>
      </c>
      <c r="H741" s="48">
        <v>47</v>
      </c>
      <c r="I741" s="48">
        <v>19</v>
      </c>
      <c r="J741" s="48">
        <v>10</v>
      </c>
      <c r="K741" s="48">
        <v>4046</v>
      </c>
      <c r="L741" s="52">
        <v>610</v>
      </c>
    </row>
    <row r="742" spans="1:20" x14ac:dyDescent="0.25">
      <c r="A742" s="46" t="s">
        <v>793</v>
      </c>
      <c r="B742" s="47" t="s">
        <v>395</v>
      </c>
      <c r="C742" s="47" t="s">
        <v>396</v>
      </c>
      <c r="D742" s="47" t="s">
        <v>1</v>
      </c>
      <c r="E742" s="48">
        <v>72</v>
      </c>
      <c r="F742" s="48">
        <v>25</v>
      </c>
      <c r="G742" s="48">
        <v>49</v>
      </c>
      <c r="H742" s="48">
        <v>25</v>
      </c>
      <c r="I742" s="48">
        <v>34</v>
      </c>
      <c r="J742" s="48">
        <v>30</v>
      </c>
      <c r="K742" s="48">
        <v>10901</v>
      </c>
      <c r="L742" s="52">
        <v>930</v>
      </c>
    </row>
    <row r="743" spans="1:20" x14ac:dyDescent="0.25">
      <c r="A743" s="43" t="s">
        <v>252</v>
      </c>
      <c r="B743" s="44" t="s">
        <v>34</v>
      </c>
      <c r="C743" s="44" t="s">
        <v>396</v>
      </c>
      <c r="D743" s="44" t="s">
        <v>1</v>
      </c>
      <c r="E743" s="45">
        <v>71</v>
      </c>
      <c r="F743" s="45">
        <v>51</v>
      </c>
      <c r="G743" s="45">
        <v>12</v>
      </c>
      <c r="H743" s="45">
        <v>81</v>
      </c>
      <c r="I743" s="45">
        <v>32</v>
      </c>
      <c r="J743" s="45">
        <v>23</v>
      </c>
      <c r="K743" s="45">
        <v>37</v>
      </c>
      <c r="L743" s="51">
        <v>1234</v>
      </c>
    </row>
    <row r="744" spans="1:20" x14ac:dyDescent="0.25">
      <c r="A744" s="46" t="s">
        <v>794</v>
      </c>
      <c r="B744" s="47" t="s">
        <v>395</v>
      </c>
      <c r="C744" s="47" t="s">
        <v>396</v>
      </c>
      <c r="D744" s="47" t="s">
        <v>1</v>
      </c>
      <c r="E744" s="48">
        <v>82</v>
      </c>
      <c r="F744" s="48">
        <v>23</v>
      </c>
      <c r="G744" s="48">
        <v>16</v>
      </c>
      <c r="H744" s="48">
        <v>46</v>
      </c>
      <c r="I744" s="48">
        <v>89</v>
      </c>
      <c r="J744" s="48">
        <v>35</v>
      </c>
      <c r="K744" s="48">
        <v>10401</v>
      </c>
      <c r="L744" s="52">
        <v>1281</v>
      </c>
      <c r="M744"/>
      <c r="N744" s="29"/>
      <c r="O744" s="29"/>
      <c r="P744" s="29"/>
      <c r="Q744" s="29"/>
      <c r="R744" s="29"/>
      <c r="S744" s="29"/>
      <c r="T744" s="29"/>
    </row>
    <row r="745" spans="1:20" x14ac:dyDescent="0.25">
      <c r="A745" s="43" t="s">
        <v>342</v>
      </c>
      <c r="B745" s="44" t="s">
        <v>43</v>
      </c>
      <c r="C745" s="44" t="s">
        <v>396</v>
      </c>
      <c r="D745" s="44" t="s">
        <v>1</v>
      </c>
      <c r="E745" s="45">
        <v>76</v>
      </c>
      <c r="F745" s="45">
        <v>48</v>
      </c>
      <c r="G745" s="45">
        <v>105</v>
      </c>
      <c r="H745" s="45">
        <v>65</v>
      </c>
      <c r="I745" s="45">
        <v>22</v>
      </c>
      <c r="J745" s="45">
        <v>40</v>
      </c>
      <c r="K745" s="45">
        <v>96</v>
      </c>
      <c r="L745" s="51">
        <v>1114</v>
      </c>
    </row>
    <row r="746" spans="1:20" x14ac:dyDescent="0.25">
      <c r="A746" s="43" t="s">
        <v>97</v>
      </c>
      <c r="B746" s="44" t="s">
        <v>34</v>
      </c>
      <c r="C746" s="44" t="s">
        <v>396</v>
      </c>
      <c r="D746" s="44" t="s">
        <v>1</v>
      </c>
      <c r="E746" s="45">
        <v>67</v>
      </c>
      <c r="F746" s="45">
        <v>38</v>
      </c>
      <c r="G746" s="45">
        <v>26</v>
      </c>
      <c r="H746" s="45">
        <v>63</v>
      </c>
      <c r="I746" s="45">
        <v>35</v>
      </c>
      <c r="J746" s="45">
        <v>43</v>
      </c>
      <c r="K746" s="45">
        <v>4842</v>
      </c>
      <c r="L746" s="51">
        <v>1103</v>
      </c>
    </row>
    <row r="747" spans="1:20" x14ac:dyDescent="0.25">
      <c r="A747" s="43" t="s">
        <v>356</v>
      </c>
      <c r="B747" s="44" t="s">
        <v>34</v>
      </c>
      <c r="C747" s="44" t="s">
        <v>396</v>
      </c>
      <c r="D747" s="44" t="s">
        <v>1</v>
      </c>
      <c r="E747" s="45">
        <v>77</v>
      </c>
      <c r="F747" s="45">
        <v>28</v>
      </c>
      <c r="G747" s="45">
        <v>62</v>
      </c>
      <c r="H747" s="45">
        <v>247</v>
      </c>
      <c r="I747" s="45">
        <v>24</v>
      </c>
      <c r="J747" s="45">
        <v>16</v>
      </c>
      <c r="K747" s="45">
        <v>266</v>
      </c>
      <c r="L747" s="51">
        <v>1000</v>
      </c>
    </row>
    <row r="748" spans="1:20" hidden="1" x14ac:dyDescent="0.25">
      <c r="A748" s="43" t="s">
        <v>797</v>
      </c>
      <c r="B748" s="44" t="s">
        <v>395</v>
      </c>
      <c r="C748" s="44" t="s">
        <v>396</v>
      </c>
      <c r="D748" s="44" t="s">
        <v>1</v>
      </c>
      <c r="E748" s="45">
        <v>4</v>
      </c>
      <c r="F748" s="45">
        <v>0</v>
      </c>
      <c r="G748" s="45">
        <v>0</v>
      </c>
      <c r="H748" s="45">
        <v>4</v>
      </c>
      <c r="I748" s="45">
        <v>1</v>
      </c>
      <c r="J748" s="45">
        <v>1</v>
      </c>
      <c r="K748" s="45">
        <v>0</v>
      </c>
      <c r="L748" s="51">
        <v>54</v>
      </c>
    </row>
    <row r="749" spans="1:20" x14ac:dyDescent="0.25">
      <c r="A749" s="43" t="s">
        <v>330</v>
      </c>
      <c r="B749" s="44" t="s">
        <v>34</v>
      </c>
      <c r="C749" s="44" t="s">
        <v>396</v>
      </c>
      <c r="D749" s="44" t="s">
        <v>1</v>
      </c>
      <c r="E749" s="45">
        <v>41</v>
      </c>
      <c r="F749" s="45">
        <v>20</v>
      </c>
      <c r="G749" s="45">
        <v>13</v>
      </c>
      <c r="H749" s="45">
        <v>17</v>
      </c>
      <c r="I749" s="45">
        <v>8</v>
      </c>
      <c r="J749" s="45">
        <v>11</v>
      </c>
      <c r="K749" s="45">
        <v>17</v>
      </c>
      <c r="L749" s="51">
        <v>544</v>
      </c>
    </row>
    <row r="750" spans="1:20" hidden="1" x14ac:dyDescent="0.25">
      <c r="A750" s="43" t="s">
        <v>801</v>
      </c>
      <c r="B750" s="44" t="s">
        <v>395</v>
      </c>
      <c r="C750" s="44" t="s">
        <v>396</v>
      </c>
      <c r="D750" s="44" t="s">
        <v>1</v>
      </c>
      <c r="E750" s="45">
        <v>4</v>
      </c>
      <c r="F750" s="45">
        <v>0</v>
      </c>
      <c r="G750" s="45">
        <v>0</v>
      </c>
      <c r="H750" s="45">
        <v>3</v>
      </c>
      <c r="I750" s="45">
        <v>0</v>
      </c>
      <c r="J750" s="45">
        <v>0</v>
      </c>
      <c r="K750" s="45">
        <v>0</v>
      </c>
      <c r="L750" s="51">
        <v>36</v>
      </c>
    </row>
    <row r="751" spans="1:20" x14ac:dyDescent="0.25">
      <c r="A751" s="43" t="s">
        <v>341</v>
      </c>
      <c r="B751" s="44" t="s">
        <v>37</v>
      </c>
      <c r="C751" s="44" t="s">
        <v>396</v>
      </c>
      <c r="D751" s="44" t="s">
        <v>1</v>
      </c>
      <c r="E751" s="45">
        <v>51</v>
      </c>
      <c r="F751" s="45">
        <v>29</v>
      </c>
      <c r="G751" s="45">
        <v>27</v>
      </c>
      <c r="H751" s="45">
        <v>64</v>
      </c>
      <c r="I751" s="45">
        <v>14</v>
      </c>
      <c r="J751" s="45">
        <v>20</v>
      </c>
      <c r="K751" s="45">
        <v>124</v>
      </c>
      <c r="L751" s="51">
        <v>796</v>
      </c>
      <c r="M751"/>
      <c r="N751" s="29"/>
      <c r="O751" s="29"/>
      <c r="P751" s="29"/>
      <c r="Q751" s="29"/>
      <c r="R751" s="29"/>
      <c r="S751" s="29"/>
      <c r="T751" s="29"/>
    </row>
    <row r="752" spans="1:20" x14ac:dyDescent="0.25">
      <c r="A752" s="46" t="s">
        <v>817</v>
      </c>
      <c r="B752" s="47" t="s">
        <v>395</v>
      </c>
      <c r="C752" s="47" t="s">
        <v>396</v>
      </c>
      <c r="D752" s="47" t="s">
        <v>1</v>
      </c>
      <c r="E752" s="48">
        <v>47</v>
      </c>
      <c r="F752" s="48">
        <v>6</v>
      </c>
      <c r="G752" s="48">
        <v>8</v>
      </c>
      <c r="H752" s="48">
        <v>28</v>
      </c>
      <c r="I752" s="48">
        <v>16</v>
      </c>
      <c r="J752" s="48">
        <v>12</v>
      </c>
      <c r="K752" s="48">
        <v>1404</v>
      </c>
      <c r="L752" s="52">
        <v>450</v>
      </c>
      <c r="M752"/>
      <c r="N752" s="29"/>
      <c r="O752" s="29"/>
      <c r="P752" s="29"/>
      <c r="Q752" s="29"/>
      <c r="R752" s="29"/>
      <c r="S752" s="29"/>
      <c r="T752" s="29"/>
    </row>
    <row r="753" spans="1:20" hidden="1" x14ac:dyDescent="0.25">
      <c r="A753" s="46" t="s">
        <v>823</v>
      </c>
      <c r="B753" s="47" t="s">
        <v>395</v>
      </c>
      <c r="C753" s="47" t="s">
        <v>396</v>
      </c>
      <c r="D753" s="47" t="s">
        <v>1</v>
      </c>
      <c r="E753" s="48">
        <v>1</v>
      </c>
      <c r="F753" s="48">
        <v>0</v>
      </c>
      <c r="G753" s="48">
        <v>0</v>
      </c>
      <c r="H753" s="48">
        <v>0</v>
      </c>
      <c r="I753" s="48">
        <v>0</v>
      </c>
      <c r="J753" s="48">
        <v>1</v>
      </c>
      <c r="K753" s="48">
        <v>0</v>
      </c>
      <c r="L753" s="52">
        <v>9</v>
      </c>
      <c r="M753"/>
      <c r="N753" s="29"/>
      <c r="O753" s="29"/>
      <c r="P753" s="29"/>
      <c r="Q753" s="29"/>
      <c r="R753" s="29"/>
      <c r="S753" s="29"/>
      <c r="T753" s="29"/>
    </row>
    <row r="754" spans="1:20" x14ac:dyDescent="0.25">
      <c r="A754" s="46" t="s">
        <v>826</v>
      </c>
      <c r="B754" s="47" t="s">
        <v>395</v>
      </c>
      <c r="C754" s="47" t="s">
        <v>396</v>
      </c>
      <c r="D754" s="47" t="s">
        <v>1</v>
      </c>
      <c r="E754" s="48">
        <v>27</v>
      </c>
      <c r="F754" s="48">
        <v>9</v>
      </c>
      <c r="G754" s="48">
        <v>26</v>
      </c>
      <c r="H754" s="48">
        <v>37</v>
      </c>
      <c r="I754" s="48">
        <v>6</v>
      </c>
      <c r="J754" s="48">
        <v>7</v>
      </c>
      <c r="K754" s="48">
        <v>33</v>
      </c>
      <c r="L754" s="52">
        <v>361</v>
      </c>
      <c r="M754"/>
      <c r="N754" s="29"/>
      <c r="O754" s="29"/>
      <c r="P754" s="29"/>
      <c r="Q754" s="29"/>
      <c r="R754" s="29"/>
      <c r="S754" s="29"/>
      <c r="T754" s="29"/>
    </row>
    <row r="755" spans="1:20" x14ac:dyDescent="0.25">
      <c r="A755" s="46" t="s">
        <v>80</v>
      </c>
      <c r="B755" s="47" t="s">
        <v>39</v>
      </c>
      <c r="C755" s="47" t="s">
        <v>396</v>
      </c>
      <c r="D755" s="47" t="s">
        <v>1</v>
      </c>
      <c r="E755" s="48">
        <v>81</v>
      </c>
      <c r="F755" s="48">
        <v>26</v>
      </c>
      <c r="G755" s="48">
        <v>10</v>
      </c>
      <c r="H755" s="48">
        <v>71</v>
      </c>
      <c r="I755" s="48">
        <v>35</v>
      </c>
      <c r="J755" s="48">
        <v>31</v>
      </c>
      <c r="K755" s="48">
        <v>4088</v>
      </c>
      <c r="L755" s="52">
        <v>1162</v>
      </c>
    </row>
    <row r="756" spans="1:20" hidden="1" x14ac:dyDescent="0.25">
      <c r="A756" s="43" t="s">
        <v>836</v>
      </c>
      <c r="B756" s="44" t="s">
        <v>395</v>
      </c>
      <c r="C756" s="44" t="s">
        <v>396</v>
      </c>
      <c r="D756" s="44" t="s">
        <v>1</v>
      </c>
      <c r="E756" s="45">
        <v>19</v>
      </c>
      <c r="F756" s="45">
        <v>2</v>
      </c>
      <c r="G756" s="45">
        <v>7</v>
      </c>
      <c r="H756" s="45">
        <v>41</v>
      </c>
      <c r="I756" s="45">
        <v>4</v>
      </c>
      <c r="J756" s="45">
        <v>4</v>
      </c>
      <c r="K756" s="45">
        <v>299</v>
      </c>
      <c r="L756" s="51">
        <v>167</v>
      </c>
    </row>
    <row r="757" spans="1:20" x14ac:dyDescent="0.25">
      <c r="A757" s="46" t="s">
        <v>354</v>
      </c>
      <c r="B757" s="47" t="s">
        <v>37</v>
      </c>
      <c r="C757" s="47" t="s">
        <v>396</v>
      </c>
      <c r="D757" s="47" t="s">
        <v>1</v>
      </c>
      <c r="E757" s="48">
        <v>33</v>
      </c>
      <c r="F757" s="48">
        <v>7</v>
      </c>
      <c r="G757" s="48">
        <v>14</v>
      </c>
      <c r="H757" s="48">
        <v>27</v>
      </c>
      <c r="I757" s="48">
        <v>24</v>
      </c>
      <c r="J757" s="48">
        <v>13</v>
      </c>
      <c r="K757" s="48">
        <v>2206</v>
      </c>
      <c r="L757" s="52">
        <v>376</v>
      </c>
    </row>
    <row r="758" spans="1:20" x14ac:dyDescent="0.25">
      <c r="A758" s="46" t="s">
        <v>841</v>
      </c>
      <c r="B758" s="47" t="s">
        <v>395</v>
      </c>
      <c r="C758" s="47" t="s">
        <v>396</v>
      </c>
      <c r="D758" s="47" t="s">
        <v>1</v>
      </c>
      <c r="E758" s="48">
        <v>46</v>
      </c>
      <c r="F758" s="48">
        <v>1</v>
      </c>
      <c r="G758" s="48">
        <v>22</v>
      </c>
      <c r="H758" s="48">
        <v>73</v>
      </c>
      <c r="I758" s="48">
        <v>17</v>
      </c>
      <c r="J758" s="48">
        <v>9</v>
      </c>
      <c r="K758" s="48">
        <v>1801</v>
      </c>
      <c r="L758" s="52">
        <v>432</v>
      </c>
    </row>
    <row r="759" spans="1:20" x14ac:dyDescent="0.25">
      <c r="A759" s="43" t="s">
        <v>280</v>
      </c>
      <c r="B759" s="44" t="s">
        <v>31</v>
      </c>
      <c r="C759" s="44" t="s">
        <v>396</v>
      </c>
      <c r="D759" s="44" t="s">
        <v>1</v>
      </c>
      <c r="E759" s="45">
        <v>59</v>
      </c>
      <c r="F759" s="45">
        <v>13</v>
      </c>
      <c r="G759" s="45">
        <v>8</v>
      </c>
      <c r="H759" s="45">
        <v>41</v>
      </c>
      <c r="I759" s="45">
        <v>34</v>
      </c>
      <c r="J759" s="45">
        <v>28</v>
      </c>
      <c r="K759" s="45">
        <v>5904</v>
      </c>
      <c r="L759" s="51">
        <v>881</v>
      </c>
    </row>
    <row r="760" spans="1:20" hidden="1" x14ac:dyDescent="0.25">
      <c r="A760" s="46" t="s">
        <v>852</v>
      </c>
      <c r="B760" s="47" t="s">
        <v>395</v>
      </c>
      <c r="C760" s="47" t="s">
        <v>396</v>
      </c>
      <c r="D760" s="47" t="s">
        <v>1</v>
      </c>
      <c r="E760" s="48">
        <v>7</v>
      </c>
      <c r="F760" s="48">
        <v>3</v>
      </c>
      <c r="G760" s="48">
        <v>2</v>
      </c>
      <c r="H760" s="48">
        <v>9</v>
      </c>
      <c r="I760" s="48">
        <v>3</v>
      </c>
      <c r="J760" s="48">
        <v>1</v>
      </c>
      <c r="K760" s="48">
        <v>0</v>
      </c>
      <c r="L760" s="52">
        <v>89</v>
      </c>
    </row>
    <row r="761" spans="1:20" x14ac:dyDescent="0.25">
      <c r="A761" s="43" t="s">
        <v>853</v>
      </c>
      <c r="B761" s="44" t="s">
        <v>395</v>
      </c>
      <c r="C761" s="44" t="s">
        <v>396</v>
      </c>
      <c r="D761" s="44" t="s">
        <v>1</v>
      </c>
      <c r="E761" s="45">
        <v>77</v>
      </c>
      <c r="F761" s="45">
        <v>17</v>
      </c>
      <c r="G761" s="45">
        <v>99</v>
      </c>
      <c r="H761" s="45">
        <v>143</v>
      </c>
      <c r="I761" s="45">
        <v>66</v>
      </c>
      <c r="J761" s="45">
        <v>24</v>
      </c>
      <c r="K761" s="45">
        <v>7954</v>
      </c>
      <c r="L761" s="51">
        <v>957</v>
      </c>
    </row>
    <row r="762" spans="1:20" x14ac:dyDescent="0.25">
      <c r="A762" s="46" t="s">
        <v>855</v>
      </c>
      <c r="B762" s="47" t="s">
        <v>395</v>
      </c>
      <c r="C762" s="47" t="s">
        <v>396</v>
      </c>
      <c r="D762" s="47" t="s">
        <v>1</v>
      </c>
      <c r="E762" s="48">
        <v>36</v>
      </c>
      <c r="F762" s="48">
        <v>7</v>
      </c>
      <c r="G762" s="48">
        <v>15</v>
      </c>
      <c r="H762" s="48">
        <v>91</v>
      </c>
      <c r="I762" s="48">
        <v>10</v>
      </c>
      <c r="J762" s="48">
        <v>12</v>
      </c>
      <c r="K762" s="48">
        <v>53</v>
      </c>
      <c r="L762" s="52">
        <v>443</v>
      </c>
    </row>
    <row r="763" spans="1:20" x14ac:dyDescent="0.25">
      <c r="A763" s="43" t="s">
        <v>857</v>
      </c>
      <c r="B763" s="44" t="s">
        <v>395</v>
      </c>
      <c r="C763" s="44" t="s">
        <v>396</v>
      </c>
      <c r="D763" s="44" t="s">
        <v>1</v>
      </c>
      <c r="E763" s="45">
        <v>41</v>
      </c>
      <c r="F763" s="45">
        <v>8</v>
      </c>
      <c r="G763" s="45">
        <v>21</v>
      </c>
      <c r="H763" s="45">
        <v>112</v>
      </c>
      <c r="I763" s="45">
        <v>10</v>
      </c>
      <c r="J763" s="45">
        <v>8</v>
      </c>
      <c r="K763" s="45">
        <v>144</v>
      </c>
      <c r="L763" s="51">
        <v>369</v>
      </c>
    </row>
    <row r="764" spans="1:20" x14ac:dyDescent="0.25">
      <c r="A764" s="46" t="s">
        <v>421</v>
      </c>
      <c r="B764" s="47" t="s">
        <v>31</v>
      </c>
      <c r="C764" s="47" t="s">
        <v>396</v>
      </c>
      <c r="D764" s="47" t="s">
        <v>1</v>
      </c>
      <c r="E764" s="48">
        <v>25</v>
      </c>
      <c r="F764" s="48">
        <v>6</v>
      </c>
      <c r="G764" s="48">
        <v>6</v>
      </c>
      <c r="H764" s="48">
        <v>23</v>
      </c>
      <c r="I764" s="48">
        <v>7</v>
      </c>
      <c r="J764" s="48">
        <v>5</v>
      </c>
      <c r="K764" s="48">
        <v>938</v>
      </c>
      <c r="L764" s="52">
        <v>306</v>
      </c>
      <c r="M764"/>
      <c r="N764" s="29"/>
      <c r="O764" s="29"/>
      <c r="P764" s="29"/>
      <c r="Q764" s="29"/>
      <c r="R764" s="29"/>
      <c r="S764" s="29"/>
      <c r="T764" s="29"/>
    </row>
    <row r="765" spans="1:20" x14ac:dyDescent="0.25">
      <c r="A765" s="43" t="s">
        <v>174</v>
      </c>
      <c r="B765" s="44" t="s">
        <v>39</v>
      </c>
      <c r="C765" s="44" t="s">
        <v>396</v>
      </c>
      <c r="D765" s="44" t="s">
        <v>1</v>
      </c>
      <c r="E765" s="45">
        <v>75</v>
      </c>
      <c r="F765" s="45">
        <v>53</v>
      </c>
      <c r="G765" s="45">
        <v>58</v>
      </c>
      <c r="H765" s="45">
        <v>132</v>
      </c>
      <c r="I765" s="45">
        <v>30</v>
      </c>
      <c r="J765" s="45">
        <v>17</v>
      </c>
      <c r="K765" s="45">
        <v>117</v>
      </c>
      <c r="L765" s="51">
        <v>1275</v>
      </c>
      <c r="M765"/>
      <c r="N765" s="29"/>
      <c r="O765" s="29"/>
      <c r="P765" s="29"/>
      <c r="Q765" s="29"/>
      <c r="R765" s="29"/>
      <c r="S765" s="29"/>
      <c r="T765" s="29"/>
    </row>
    <row r="766" spans="1:20" hidden="1" x14ac:dyDescent="0.25">
      <c r="A766" s="46" t="s">
        <v>863</v>
      </c>
      <c r="B766" s="47" t="s">
        <v>395</v>
      </c>
      <c r="C766" s="47" t="s">
        <v>396</v>
      </c>
      <c r="D766" s="47" t="s">
        <v>1</v>
      </c>
      <c r="E766" s="48">
        <v>3</v>
      </c>
      <c r="F766" s="48">
        <v>2</v>
      </c>
      <c r="G766" s="48">
        <v>2</v>
      </c>
      <c r="H766" s="48">
        <v>11</v>
      </c>
      <c r="I766" s="48">
        <v>0</v>
      </c>
      <c r="J766" s="48">
        <v>3</v>
      </c>
      <c r="K766" s="48">
        <v>0</v>
      </c>
      <c r="L766" s="52">
        <v>36</v>
      </c>
    </row>
    <row r="767" spans="1:20" x14ac:dyDescent="0.25">
      <c r="A767" s="46" t="s">
        <v>285</v>
      </c>
      <c r="B767" s="47" t="s">
        <v>31</v>
      </c>
      <c r="C767" s="47" t="s">
        <v>396</v>
      </c>
      <c r="D767" s="47" t="s">
        <v>1</v>
      </c>
      <c r="E767" s="48">
        <v>80</v>
      </c>
      <c r="F767" s="48">
        <v>34</v>
      </c>
      <c r="G767" s="48">
        <v>6</v>
      </c>
      <c r="H767" s="48">
        <v>24</v>
      </c>
      <c r="I767" s="48">
        <v>38</v>
      </c>
      <c r="J767" s="48">
        <v>34</v>
      </c>
      <c r="K767" s="48">
        <v>11324</v>
      </c>
      <c r="L767" s="52">
        <v>1385</v>
      </c>
      <c r="M767"/>
      <c r="N767" s="29"/>
      <c r="O767" s="29"/>
      <c r="P767" s="29"/>
      <c r="Q767" s="29"/>
      <c r="R767" s="29"/>
      <c r="S767" s="29"/>
      <c r="T767" s="29"/>
    </row>
    <row r="768" spans="1:20" hidden="1" x14ac:dyDescent="0.25">
      <c r="A768" s="43" t="s">
        <v>869</v>
      </c>
      <c r="B768" s="44" t="s">
        <v>395</v>
      </c>
      <c r="C768" s="44" t="s">
        <v>396</v>
      </c>
      <c r="D768" s="44" t="s">
        <v>1</v>
      </c>
      <c r="E768" s="45">
        <v>5</v>
      </c>
      <c r="F768" s="45">
        <v>0</v>
      </c>
      <c r="G768" s="45">
        <v>4</v>
      </c>
      <c r="H768" s="45">
        <v>5</v>
      </c>
      <c r="I768" s="45">
        <v>0</v>
      </c>
      <c r="J768" s="45">
        <v>1</v>
      </c>
      <c r="K768" s="45">
        <v>0</v>
      </c>
      <c r="L768" s="51">
        <v>44</v>
      </c>
      <c r="M768"/>
      <c r="N768" s="29"/>
      <c r="O768" s="29"/>
      <c r="P768" s="29"/>
      <c r="Q768" s="29"/>
      <c r="R768" s="29"/>
      <c r="S768" s="29"/>
      <c r="T768" s="29"/>
    </row>
    <row r="769" spans="1:20" x14ac:dyDescent="0.25">
      <c r="A769" s="46" t="s">
        <v>317</v>
      </c>
      <c r="B769" s="47" t="s">
        <v>39</v>
      </c>
      <c r="C769" s="47" t="s">
        <v>396</v>
      </c>
      <c r="D769" s="47" t="s">
        <v>1</v>
      </c>
      <c r="E769" s="48">
        <v>80</v>
      </c>
      <c r="F769" s="48">
        <v>61</v>
      </c>
      <c r="G769" s="48">
        <v>28</v>
      </c>
      <c r="H769" s="48">
        <v>23</v>
      </c>
      <c r="I769" s="48">
        <v>45</v>
      </c>
      <c r="J769" s="48">
        <v>37</v>
      </c>
      <c r="K769" s="48">
        <v>5110</v>
      </c>
      <c r="L769" s="52">
        <v>1372</v>
      </c>
    </row>
    <row r="770" spans="1:20" hidden="1" x14ac:dyDescent="0.25">
      <c r="A770" s="43" t="s">
        <v>876</v>
      </c>
      <c r="B770" s="44" t="s">
        <v>395</v>
      </c>
      <c r="C770" s="44" t="s">
        <v>396</v>
      </c>
      <c r="D770" s="44" t="s">
        <v>1</v>
      </c>
      <c r="E770" s="45">
        <v>2</v>
      </c>
      <c r="F770" s="45">
        <v>1</v>
      </c>
      <c r="G770" s="45">
        <v>0</v>
      </c>
      <c r="H770" s="45">
        <v>0</v>
      </c>
      <c r="I770" s="45">
        <v>0</v>
      </c>
      <c r="J770" s="45">
        <v>0</v>
      </c>
      <c r="K770" s="45">
        <v>0</v>
      </c>
      <c r="L770" s="51">
        <v>12</v>
      </c>
    </row>
    <row r="771" spans="1:20" x14ac:dyDescent="0.25">
      <c r="A771" s="43" t="s">
        <v>93</v>
      </c>
      <c r="B771" s="44" t="s">
        <v>34</v>
      </c>
      <c r="C771" s="44" t="s">
        <v>396</v>
      </c>
      <c r="D771" s="44" t="s">
        <v>1</v>
      </c>
      <c r="E771" s="45">
        <v>82</v>
      </c>
      <c r="F771" s="45">
        <v>46</v>
      </c>
      <c r="G771" s="45">
        <v>28</v>
      </c>
      <c r="H771" s="45">
        <v>82</v>
      </c>
      <c r="I771" s="45">
        <v>32</v>
      </c>
      <c r="J771" s="45">
        <v>46</v>
      </c>
      <c r="K771" s="45">
        <v>484</v>
      </c>
      <c r="L771" s="51">
        <v>1407</v>
      </c>
      <c r="M771"/>
      <c r="N771" s="29"/>
      <c r="O771" s="29"/>
      <c r="P771" s="29"/>
      <c r="Q771" s="29"/>
      <c r="R771" s="29"/>
      <c r="S771" s="29"/>
      <c r="T771" s="29"/>
    </row>
    <row r="772" spans="1:20" x14ac:dyDescent="0.25">
      <c r="A772" s="46" t="s">
        <v>877</v>
      </c>
      <c r="B772" s="47" t="s">
        <v>395</v>
      </c>
      <c r="C772" s="47" t="s">
        <v>396</v>
      </c>
      <c r="D772" s="47" t="s">
        <v>1</v>
      </c>
      <c r="E772" s="48">
        <v>65</v>
      </c>
      <c r="F772" s="48">
        <v>15</v>
      </c>
      <c r="G772" s="48">
        <v>48</v>
      </c>
      <c r="H772" s="48">
        <v>61</v>
      </c>
      <c r="I772" s="48">
        <v>34</v>
      </c>
      <c r="J772" s="48">
        <v>23</v>
      </c>
      <c r="K772" s="48">
        <v>6614</v>
      </c>
      <c r="L772" s="52">
        <v>868</v>
      </c>
      <c r="M772"/>
      <c r="N772" s="29"/>
      <c r="O772" s="29"/>
      <c r="P772" s="29"/>
      <c r="Q772" s="29"/>
      <c r="R772" s="29"/>
      <c r="S772" s="29"/>
      <c r="T772" s="29"/>
    </row>
    <row r="773" spans="1:20" x14ac:dyDescent="0.25">
      <c r="A773" s="43" t="s">
        <v>432</v>
      </c>
      <c r="B773" s="44" t="s">
        <v>31</v>
      </c>
      <c r="C773" s="44" t="s">
        <v>396</v>
      </c>
      <c r="D773" s="44" t="s">
        <v>1</v>
      </c>
      <c r="E773" s="45">
        <v>31</v>
      </c>
      <c r="F773" s="45">
        <v>26</v>
      </c>
      <c r="G773" s="45">
        <v>13</v>
      </c>
      <c r="H773" s="45">
        <v>18</v>
      </c>
      <c r="I773" s="45">
        <v>7</v>
      </c>
      <c r="J773" s="45">
        <v>15</v>
      </c>
      <c r="K773" s="45">
        <v>173</v>
      </c>
      <c r="L773" s="51">
        <v>556</v>
      </c>
      <c r="M773"/>
      <c r="N773" s="29"/>
      <c r="O773" s="29"/>
      <c r="P773" s="29"/>
      <c r="Q773" s="29"/>
      <c r="R773" s="29"/>
      <c r="S773" s="29"/>
      <c r="T773" s="29"/>
    </row>
    <row r="774" spans="1:20" hidden="1" x14ac:dyDescent="0.25">
      <c r="A774" s="43" t="s">
        <v>879</v>
      </c>
      <c r="B774" s="44" t="s">
        <v>395</v>
      </c>
      <c r="C774" s="44" t="s">
        <v>396</v>
      </c>
      <c r="D774" s="44" t="s">
        <v>1</v>
      </c>
      <c r="E774" s="45">
        <v>13</v>
      </c>
      <c r="F774" s="45">
        <v>10</v>
      </c>
      <c r="G774" s="45">
        <v>4</v>
      </c>
      <c r="H774" s="45">
        <v>5</v>
      </c>
      <c r="I774" s="45">
        <v>4</v>
      </c>
      <c r="J774" s="45">
        <v>11</v>
      </c>
      <c r="K774" s="45">
        <v>0</v>
      </c>
      <c r="L774" s="51">
        <v>163</v>
      </c>
    </row>
    <row r="775" spans="1:20" x14ac:dyDescent="0.25">
      <c r="A775" s="46" t="s">
        <v>886</v>
      </c>
      <c r="B775" s="47" t="s">
        <v>395</v>
      </c>
      <c r="C775" s="47" t="s">
        <v>396</v>
      </c>
      <c r="D775" s="47" t="s">
        <v>1</v>
      </c>
      <c r="E775" s="48">
        <v>73</v>
      </c>
      <c r="F775" s="48">
        <v>28</v>
      </c>
      <c r="G775" s="48">
        <v>8</v>
      </c>
      <c r="H775" s="48">
        <v>72</v>
      </c>
      <c r="I775" s="48">
        <v>25</v>
      </c>
      <c r="J775" s="48">
        <v>25</v>
      </c>
      <c r="K775" s="48">
        <v>1972</v>
      </c>
      <c r="L775" s="52">
        <v>1012</v>
      </c>
    </row>
    <row r="776" spans="1:20" x14ac:dyDescent="0.25">
      <c r="A776" s="46" t="s">
        <v>888</v>
      </c>
      <c r="B776" s="47" t="s">
        <v>395</v>
      </c>
      <c r="C776" s="47" t="s">
        <v>396</v>
      </c>
      <c r="D776" s="47" t="s">
        <v>1</v>
      </c>
      <c r="E776" s="48">
        <v>50</v>
      </c>
      <c r="F776" s="48">
        <v>18</v>
      </c>
      <c r="G776" s="48">
        <v>18</v>
      </c>
      <c r="H776" s="48">
        <v>36</v>
      </c>
      <c r="I776" s="48">
        <v>12</v>
      </c>
      <c r="J776" s="48">
        <v>23</v>
      </c>
      <c r="K776" s="48">
        <v>93</v>
      </c>
      <c r="L776" s="52">
        <v>649</v>
      </c>
      <c r="M776"/>
      <c r="N776" s="29"/>
      <c r="O776" s="29"/>
      <c r="P776" s="29"/>
      <c r="Q776" s="29"/>
      <c r="R776" s="29"/>
      <c r="S776" s="29"/>
      <c r="T776" s="29"/>
    </row>
    <row r="777" spans="1:20" x14ac:dyDescent="0.25">
      <c r="A777" s="43" t="s">
        <v>893</v>
      </c>
      <c r="B777" s="44" t="s">
        <v>395</v>
      </c>
      <c r="C777" s="44" t="s">
        <v>396</v>
      </c>
      <c r="D777" s="44" t="s">
        <v>1</v>
      </c>
      <c r="E777" s="45">
        <v>80</v>
      </c>
      <c r="F777" s="45">
        <v>16</v>
      </c>
      <c r="G777" s="45">
        <v>12</v>
      </c>
      <c r="H777" s="45">
        <v>120</v>
      </c>
      <c r="I777" s="45">
        <v>28</v>
      </c>
      <c r="J777" s="45">
        <v>15</v>
      </c>
      <c r="K777" s="45">
        <v>6576</v>
      </c>
      <c r="L777" s="51">
        <v>1153</v>
      </c>
    </row>
    <row r="778" spans="1:20" x14ac:dyDescent="0.25">
      <c r="A778" s="46" t="s">
        <v>897</v>
      </c>
      <c r="B778" s="47" t="s">
        <v>395</v>
      </c>
      <c r="C778" s="47" t="s">
        <v>396</v>
      </c>
      <c r="D778" s="47" t="s">
        <v>1</v>
      </c>
      <c r="E778" s="48">
        <v>51</v>
      </c>
      <c r="F778" s="48">
        <v>4</v>
      </c>
      <c r="G778" s="48">
        <v>26</v>
      </c>
      <c r="H778" s="48">
        <v>128</v>
      </c>
      <c r="I778" s="48">
        <v>31</v>
      </c>
      <c r="J778" s="48">
        <v>19</v>
      </c>
      <c r="K778" s="48">
        <v>5120</v>
      </c>
      <c r="L778" s="52">
        <v>545</v>
      </c>
      <c r="M778"/>
      <c r="N778" s="29"/>
      <c r="O778" s="29"/>
      <c r="P778" s="29"/>
      <c r="Q778" s="29"/>
      <c r="R778" s="29"/>
      <c r="S778" s="29"/>
      <c r="T778" s="29"/>
    </row>
    <row r="779" spans="1:20" hidden="1" x14ac:dyDescent="0.25">
      <c r="A779" s="43" t="s">
        <v>450</v>
      </c>
      <c r="B779" s="44" t="s">
        <v>37</v>
      </c>
      <c r="C779" s="44" t="s">
        <v>396</v>
      </c>
      <c r="D779" s="44" t="s">
        <v>1</v>
      </c>
      <c r="E779" s="45">
        <v>2</v>
      </c>
      <c r="F779" s="45">
        <v>0</v>
      </c>
      <c r="G779" s="45">
        <v>0</v>
      </c>
      <c r="H779" s="45">
        <v>2</v>
      </c>
      <c r="I779" s="45">
        <v>1</v>
      </c>
      <c r="J779" s="45">
        <v>0</v>
      </c>
      <c r="K779" s="45">
        <v>0</v>
      </c>
      <c r="L779" s="51">
        <v>26</v>
      </c>
    </row>
    <row r="780" spans="1:20" x14ac:dyDescent="0.25">
      <c r="A780" s="43" t="s">
        <v>246</v>
      </c>
      <c r="B780" s="44" t="s">
        <v>37</v>
      </c>
      <c r="C780" s="44" t="s">
        <v>396</v>
      </c>
      <c r="D780" s="44" t="s">
        <v>1</v>
      </c>
      <c r="E780" s="45">
        <v>75</v>
      </c>
      <c r="F780" s="45">
        <v>52</v>
      </c>
      <c r="G780" s="45">
        <v>39</v>
      </c>
      <c r="H780" s="45">
        <v>141</v>
      </c>
      <c r="I780" s="45">
        <v>66</v>
      </c>
      <c r="J780" s="45">
        <v>60</v>
      </c>
      <c r="K780" s="45">
        <v>7691</v>
      </c>
      <c r="L780" s="51">
        <v>1434</v>
      </c>
    </row>
    <row r="781" spans="1:20" x14ac:dyDescent="0.25">
      <c r="A781" s="46" t="s">
        <v>911</v>
      </c>
      <c r="B781" s="47" t="s">
        <v>395</v>
      </c>
      <c r="C781" s="47" t="s">
        <v>396</v>
      </c>
      <c r="D781" s="47" t="s">
        <v>1</v>
      </c>
      <c r="E781" s="48">
        <v>82</v>
      </c>
      <c r="F781" s="48">
        <v>40</v>
      </c>
      <c r="G781" s="48">
        <v>35</v>
      </c>
      <c r="H781" s="48">
        <v>76</v>
      </c>
      <c r="I781" s="48">
        <v>52</v>
      </c>
      <c r="J781" s="48">
        <v>49</v>
      </c>
      <c r="K781" s="48">
        <v>5491</v>
      </c>
      <c r="L781" s="52">
        <v>1278</v>
      </c>
    </row>
    <row r="782" spans="1:20" x14ac:dyDescent="0.25">
      <c r="A782" s="43" t="s">
        <v>262</v>
      </c>
      <c r="B782" s="44" t="s">
        <v>34</v>
      </c>
      <c r="C782" s="44" t="s">
        <v>396</v>
      </c>
      <c r="D782" s="44" t="s">
        <v>1</v>
      </c>
      <c r="E782" s="45">
        <v>38</v>
      </c>
      <c r="F782" s="45">
        <v>11</v>
      </c>
      <c r="G782" s="45">
        <v>10</v>
      </c>
      <c r="H782" s="45">
        <v>83</v>
      </c>
      <c r="I782" s="45">
        <v>14</v>
      </c>
      <c r="J782" s="45">
        <v>18</v>
      </c>
      <c r="K782" s="45">
        <v>76</v>
      </c>
      <c r="L782" s="51">
        <v>406</v>
      </c>
    </row>
    <row r="783" spans="1:20" hidden="1" x14ac:dyDescent="0.25">
      <c r="A783" s="43" t="s">
        <v>917</v>
      </c>
      <c r="B783" s="44" t="s">
        <v>395</v>
      </c>
      <c r="C783" s="44" t="s">
        <v>396</v>
      </c>
      <c r="D783" s="44" t="s">
        <v>1</v>
      </c>
      <c r="E783" s="45">
        <v>12</v>
      </c>
      <c r="F783" s="45">
        <v>4</v>
      </c>
      <c r="G783" s="45">
        <v>4</v>
      </c>
      <c r="H783" s="45">
        <v>44</v>
      </c>
      <c r="I783" s="45">
        <v>2</v>
      </c>
      <c r="J783" s="45">
        <v>5</v>
      </c>
      <c r="K783" s="45">
        <v>0</v>
      </c>
      <c r="L783" s="51">
        <v>140</v>
      </c>
    </row>
    <row r="784" spans="1:20" x14ac:dyDescent="0.25">
      <c r="A784" s="43" t="s">
        <v>923</v>
      </c>
      <c r="B784" s="44" t="s">
        <v>395</v>
      </c>
      <c r="C784" s="44" t="s">
        <v>396</v>
      </c>
      <c r="D784" s="44" t="s">
        <v>1</v>
      </c>
      <c r="E784" s="45">
        <v>70</v>
      </c>
      <c r="F784" s="45">
        <v>35</v>
      </c>
      <c r="G784" s="45">
        <v>18</v>
      </c>
      <c r="H784" s="45">
        <v>50</v>
      </c>
      <c r="I784" s="45">
        <v>23</v>
      </c>
      <c r="J784" s="45">
        <v>23</v>
      </c>
      <c r="K784" s="45">
        <v>75</v>
      </c>
      <c r="L784" s="51">
        <v>1047</v>
      </c>
    </row>
    <row r="785" spans="1:12" x14ac:dyDescent="0.25">
      <c r="A785" s="46" t="s">
        <v>334</v>
      </c>
      <c r="B785" s="47" t="s">
        <v>37</v>
      </c>
      <c r="C785" s="47" t="s">
        <v>396</v>
      </c>
      <c r="D785" s="47" t="s">
        <v>1</v>
      </c>
      <c r="E785" s="48">
        <v>73</v>
      </c>
      <c r="F785" s="48">
        <v>64</v>
      </c>
      <c r="G785" s="48">
        <v>26</v>
      </c>
      <c r="H785" s="48">
        <v>80</v>
      </c>
      <c r="I785" s="48">
        <v>33</v>
      </c>
      <c r="J785" s="48">
        <v>43</v>
      </c>
      <c r="K785" s="48">
        <v>85</v>
      </c>
      <c r="L785" s="52">
        <v>1308</v>
      </c>
    </row>
    <row r="786" spans="1:12" hidden="1" x14ac:dyDescent="0.25">
      <c r="A786" s="46" t="s">
        <v>927</v>
      </c>
      <c r="B786" s="47" t="s">
        <v>395</v>
      </c>
      <c r="C786" s="47" t="s">
        <v>396</v>
      </c>
      <c r="D786" s="47" t="s">
        <v>1</v>
      </c>
      <c r="E786" s="48">
        <v>18</v>
      </c>
      <c r="F786" s="48">
        <v>7</v>
      </c>
      <c r="G786" s="48">
        <v>8</v>
      </c>
      <c r="H786" s="48">
        <v>30</v>
      </c>
      <c r="I786" s="48">
        <v>11</v>
      </c>
      <c r="J786" s="48">
        <v>12</v>
      </c>
      <c r="K786" s="48">
        <v>1137</v>
      </c>
      <c r="L786" s="52">
        <v>281</v>
      </c>
    </row>
    <row r="787" spans="1:12" x14ac:dyDescent="0.25">
      <c r="A787" s="43" t="s">
        <v>928</v>
      </c>
      <c r="B787" s="44" t="s">
        <v>395</v>
      </c>
      <c r="C787" s="44" t="s">
        <v>396</v>
      </c>
      <c r="D787" s="44" t="s">
        <v>1</v>
      </c>
      <c r="E787" s="45">
        <v>80</v>
      </c>
      <c r="F787" s="45">
        <v>23</v>
      </c>
      <c r="G787" s="45">
        <v>73</v>
      </c>
      <c r="H787" s="45">
        <v>279</v>
      </c>
      <c r="I787" s="45">
        <v>57</v>
      </c>
      <c r="J787" s="45">
        <v>33</v>
      </c>
      <c r="K787" s="45">
        <v>5565</v>
      </c>
      <c r="L787" s="51">
        <v>1238</v>
      </c>
    </row>
    <row r="788" spans="1:12" hidden="1" x14ac:dyDescent="0.25">
      <c r="A788" s="43" t="s">
        <v>934</v>
      </c>
      <c r="B788" s="44" t="s">
        <v>395</v>
      </c>
      <c r="C788" s="44" t="s">
        <v>396</v>
      </c>
      <c r="D788" s="44" t="s">
        <v>1</v>
      </c>
      <c r="E788" s="45">
        <v>2</v>
      </c>
      <c r="F788" s="45">
        <v>1</v>
      </c>
      <c r="G788" s="45">
        <v>0</v>
      </c>
      <c r="H788" s="45">
        <v>0</v>
      </c>
      <c r="I788" s="45">
        <v>0</v>
      </c>
      <c r="J788" s="45">
        <v>2</v>
      </c>
      <c r="K788" s="45">
        <v>0</v>
      </c>
      <c r="L788" s="51">
        <v>23</v>
      </c>
    </row>
    <row r="789" spans="1:12" hidden="1" x14ac:dyDescent="0.25">
      <c r="A789" s="46" t="s">
        <v>935</v>
      </c>
      <c r="B789" s="47" t="s">
        <v>395</v>
      </c>
      <c r="C789" s="47" t="s">
        <v>396</v>
      </c>
      <c r="D789" s="47" t="s">
        <v>1</v>
      </c>
      <c r="E789" s="48">
        <v>2</v>
      </c>
      <c r="F789" s="48">
        <v>1</v>
      </c>
      <c r="G789" s="48">
        <v>0</v>
      </c>
      <c r="H789" s="48">
        <v>0</v>
      </c>
      <c r="I789" s="48">
        <v>0</v>
      </c>
      <c r="J789" s="48">
        <v>1</v>
      </c>
      <c r="K789" s="48">
        <v>0</v>
      </c>
      <c r="L789" s="52">
        <v>29</v>
      </c>
    </row>
    <row r="790" spans="1:12" x14ac:dyDescent="0.25">
      <c r="A790" s="43" t="s">
        <v>102</v>
      </c>
      <c r="B790" s="44" t="s">
        <v>34</v>
      </c>
      <c r="C790" s="44" t="s">
        <v>396</v>
      </c>
      <c r="D790" s="44" t="s">
        <v>1</v>
      </c>
      <c r="E790" s="45">
        <v>81</v>
      </c>
      <c r="F790" s="45">
        <v>32</v>
      </c>
      <c r="G790" s="45">
        <v>10</v>
      </c>
      <c r="H790" s="45">
        <v>37</v>
      </c>
      <c r="I790" s="45">
        <v>18</v>
      </c>
      <c r="J790" s="45">
        <v>18</v>
      </c>
      <c r="K790" s="45">
        <v>42</v>
      </c>
      <c r="L790" s="51">
        <v>940</v>
      </c>
    </row>
    <row r="791" spans="1:12" hidden="1" x14ac:dyDescent="0.25">
      <c r="A791" s="46" t="s">
        <v>937</v>
      </c>
      <c r="B791" s="47" t="s">
        <v>395</v>
      </c>
      <c r="C791" s="47" t="s">
        <v>396</v>
      </c>
      <c r="D791" s="47" t="s">
        <v>1</v>
      </c>
      <c r="E791" s="48">
        <v>2</v>
      </c>
      <c r="F791" s="48">
        <v>1</v>
      </c>
      <c r="G791" s="48">
        <v>0</v>
      </c>
      <c r="H791" s="48">
        <v>0</v>
      </c>
      <c r="I791" s="48">
        <v>0</v>
      </c>
      <c r="J791" s="48">
        <v>0</v>
      </c>
      <c r="K791" s="48">
        <v>0</v>
      </c>
      <c r="L791" s="52">
        <v>23</v>
      </c>
    </row>
    <row r="792" spans="1:12" x14ac:dyDescent="0.25">
      <c r="A792" s="43" t="s">
        <v>319</v>
      </c>
      <c r="B792" s="44" t="s">
        <v>34</v>
      </c>
      <c r="C792" s="44" t="s">
        <v>396</v>
      </c>
      <c r="D792" s="44" t="s">
        <v>1</v>
      </c>
      <c r="E792" s="45">
        <v>75</v>
      </c>
      <c r="F792" s="45">
        <v>39</v>
      </c>
      <c r="G792" s="45">
        <v>22</v>
      </c>
      <c r="H792" s="45">
        <v>29</v>
      </c>
      <c r="I792" s="45">
        <v>33</v>
      </c>
      <c r="J792" s="45">
        <v>49</v>
      </c>
      <c r="K792" s="45">
        <v>346</v>
      </c>
      <c r="L792" s="51">
        <v>1354</v>
      </c>
    </row>
    <row r="793" spans="1:12" hidden="1" x14ac:dyDescent="0.25">
      <c r="A793" s="43" t="s">
        <v>945</v>
      </c>
      <c r="B793" s="44" t="s">
        <v>395</v>
      </c>
      <c r="C793" s="44" t="s">
        <v>396</v>
      </c>
      <c r="D793" s="44" t="s">
        <v>1</v>
      </c>
      <c r="E793" s="45">
        <v>10</v>
      </c>
      <c r="F793" s="45">
        <v>1</v>
      </c>
      <c r="G793" s="45">
        <v>4</v>
      </c>
      <c r="H793" s="45">
        <v>16</v>
      </c>
      <c r="I793" s="45">
        <v>5</v>
      </c>
      <c r="J793" s="45">
        <v>4</v>
      </c>
      <c r="K793" s="45">
        <v>741</v>
      </c>
      <c r="L793" s="51">
        <v>130</v>
      </c>
    </row>
    <row r="794" spans="1:12" x14ac:dyDescent="0.25">
      <c r="A794" s="43" t="s">
        <v>352</v>
      </c>
      <c r="B794" s="44" t="s">
        <v>43</v>
      </c>
      <c r="C794" s="44" t="s">
        <v>396</v>
      </c>
      <c r="D794" s="44" t="s">
        <v>1</v>
      </c>
      <c r="E794" s="45">
        <v>61</v>
      </c>
      <c r="F794" s="45">
        <v>31</v>
      </c>
      <c r="G794" s="45">
        <v>21</v>
      </c>
      <c r="H794" s="45">
        <v>44</v>
      </c>
      <c r="I794" s="45">
        <v>14</v>
      </c>
      <c r="J794" s="45">
        <v>24</v>
      </c>
      <c r="K794" s="45">
        <v>204</v>
      </c>
      <c r="L794" s="51">
        <v>1059</v>
      </c>
    </row>
    <row r="795" spans="1:12" x14ac:dyDescent="0.25">
      <c r="A795" s="43" t="s">
        <v>171</v>
      </c>
      <c r="B795" s="44" t="s">
        <v>37</v>
      </c>
      <c r="C795" s="44" t="s">
        <v>396</v>
      </c>
      <c r="D795" s="44" t="s">
        <v>1</v>
      </c>
      <c r="E795" s="45">
        <v>75</v>
      </c>
      <c r="F795" s="45">
        <v>23</v>
      </c>
      <c r="G795" s="45">
        <v>18</v>
      </c>
      <c r="H795" s="45">
        <v>27</v>
      </c>
      <c r="I795" s="45">
        <v>26</v>
      </c>
      <c r="J795" s="45">
        <v>35</v>
      </c>
      <c r="K795" s="45">
        <v>4942</v>
      </c>
      <c r="L795" s="51">
        <v>1057</v>
      </c>
    </row>
    <row r="796" spans="1:12" x14ac:dyDescent="0.25">
      <c r="A796" s="43" t="s">
        <v>306</v>
      </c>
      <c r="B796" s="44" t="s">
        <v>39</v>
      </c>
      <c r="C796" s="44" t="s">
        <v>396</v>
      </c>
      <c r="D796" s="44" t="s">
        <v>1</v>
      </c>
      <c r="E796" s="45">
        <v>82</v>
      </c>
      <c r="F796" s="45">
        <v>74</v>
      </c>
      <c r="G796" s="45">
        <v>21</v>
      </c>
      <c r="H796" s="45">
        <v>23</v>
      </c>
      <c r="I796" s="45">
        <v>14</v>
      </c>
      <c r="J796" s="45">
        <v>57</v>
      </c>
      <c r="K796" s="45">
        <v>150</v>
      </c>
      <c r="L796" s="51">
        <v>1597</v>
      </c>
    </row>
    <row r="797" spans="1:12" x14ac:dyDescent="0.25">
      <c r="A797" s="43" t="s">
        <v>398</v>
      </c>
      <c r="B797" s="44" t="s">
        <v>43</v>
      </c>
      <c r="C797" s="44" t="s">
        <v>396</v>
      </c>
      <c r="D797" s="44" t="s">
        <v>1</v>
      </c>
      <c r="E797" s="45">
        <v>30</v>
      </c>
      <c r="F797" s="45">
        <v>12</v>
      </c>
      <c r="G797" s="45">
        <v>2</v>
      </c>
      <c r="H797" s="45">
        <v>34</v>
      </c>
      <c r="I797" s="45">
        <v>14</v>
      </c>
      <c r="J797" s="45">
        <v>9</v>
      </c>
      <c r="K797" s="45">
        <v>32</v>
      </c>
      <c r="L797" s="51">
        <v>354</v>
      </c>
    </row>
    <row r="798" spans="1:12" hidden="1" x14ac:dyDescent="0.25">
      <c r="A798" s="46" t="s">
        <v>957</v>
      </c>
      <c r="B798" s="47" t="s">
        <v>395</v>
      </c>
      <c r="C798" s="47" t="s">
        <v>396</v>
      </c>
      <c r="D798" s="47" t="s">
        <v>1</v>
      </c>
      <c r="E798" s="48">
        <v>4</v>
      </c>
      <c r="F798" s="48">
        <v>1</v>
      </c>
      <c r="G798" s="48">
        <v>0</v>
      </c>
      <c r="H798" s="48">
        <v>3</v>
      </c>
      <c r="I798" s="48">
        <v>2</v>
      </c>
      <c r="J798" s="48">
        <v>0</v>
      </c>
      <c r="K798" s="48">
        <v>0</v>
      </c>
      <c r="L798" s="52">
        <v>29</v>
      </c>
    </row>
    <row r="799" spans="1:12" x14ac:dyDescent="0.25">
      <c r="A799" s="46" t="s">
        <v>201</v>
      </c>
      <c r="B799" s="47" t="s">
        <v>43</v>
      </c>
      <c r="C799" s="47" t="s">
        <v>396</v>
      </c>
      <c r="D799" s="47" t="s">
        <v>1</v>
      </c>
      <c r="E799" s="48">
        <v>81</v>
      </c>
      <c r="F799" s="48">
        <v>45</v>
      </c>
      <c r="G799" s="48">
        <v>36</v>
      </c>
      <c r="H799" s="48">
        <v>50</v>
      </c>
      <c r="I799" s="48">
        <v>48</v>
      </c>
      <c r="J799" s="48">
        <v>43</v>
      </c>
      <c r="K799" s="48">
        <v>2942</v>
      </c>
      <c r="L799" s="52">
        <v>1268</v>
      </c>
    </row>
    <row r="800" spans="1:12" x14ac:dyDescent="0.25">
      <c r="A800" s="46" t="s">
        <v>109</v>
      </c>
      <c r="B800" s="47" t="s">
        <v>43</v>
      </c>
      <c r="C800" s="47" t="s">
        <v>396</v>
      </c>
      <c r="D800" s="47" t="s">
        <v>1</v>
      </c>
      <c r="E800" s="48">
        <v>82</v>
      </c>
      <c r="F800" s="48">
        <v>68</v>
      </c>
      <c r="G800" s="48">
        <v>22</v>
      </c>
      <c r="H800" s="48">
        <v>58</v>
      </c>
      <c r="I800" s="48">
        <v>30</v>
      </c>
      <c r="J800" s="48">
        <v>38</v>
      </c>
      <c r="K800" s="48">
        <v>286</v>
      </c>
      <c r="L800" s="52">
        <v>1617</v>
      </c>
    </row>
    <row r="801" spans="1:20" hidden="1" x14ac:dyDescent="0.25">
      <c r="A801" s="46" t="s">
        <v>961</v>
      </c>
      <c r="B801" s="47" t="s">
        <v>395</v>
      </c>
      <c r="C801" s="47" t="s">
        <v>396</v>
      </c>
      <c r="D801" s="47" t="s">
        <v>1</v>
      </c>
      <c r="E801" s="48">
        <v>11</v>
      </c>
      <c r="F801" s="48">
        <v>1</v>
      </c>
      <c r="G801" s="48">
        <v>4</v>
      </c>
      <c r="H801" s="48">
        <v>16</v>
      </c>
      <c r="I801" s="48">
        <v>3</v>
      </c>
      <c r="J801" s="48">
        <v>3</v>
      </c>
      <c r="K801" s="48">
        <v>0</v>
      </c>
      <c r="L801" s="52">
        <v>115</v>
      </c>
    </row>
    <row r="802" spans="1:20" x14ac:dyDescent="0.25">
      <c r="A802" s="46" t="s">
        <v>964</v>
      </c>
      <c r="B802" s="47" t="s">
        <v>395</v>
      </c>
      <c r="C802" s="47" t="s">
        <v>396</v>
      </c>
      <c r="D802" s="47" t="s">
        <v>1</v>
      </c>
      <c r="E802" s="48">
        <v>82</v>
      </c>
      <c r="F802" s="48">
        <v>12</v>
      </c>
      <c r="G802" s="48">
        <v>17</v>
      </c>
      <c r="H802" s="48">
        <v>148</v>
      </c>
      <c r="I802" s="48">
        <v>41</v>
      </c>
      <c r="J802" s="48">
        <v>27</v>
      </c>
      <c r="K802" s="48">
        <v>8032</v>
      </c>
      <c r="L802" s="52">
        <v>1043</v>
      </c>
    </row>
    <row r="803" spans="1:20" x14ac:dyDescent="0.25">
      <c r="A803" s="43" t="s">
        <v>271</v>
      </c>
      <c r="B803" s="44" t="s">
        <v>43</v>
      </c>
      <c r="C803" s="44" t="s">
        <v>396</v>
      </c>
      <c r="D803" s="44" t="s">
        <v>1</v>
      </c>
      <c r="E803" s="45">
        <v>74</v>
      </c>
      <c r="F803" s="45">
        <v>61</v>
      </c>
      <c r="G803" s="45">
        <v>51</v>
      </c>
      <c r="H803" s="45">
        <v>41</v>
      </c>
      <c r="I803" s="45">
        <v>21</v>
      </c>
      <c r="J803" s="45">
        <v>45</v>
      </c>
      <c r="K803" s="45">
        <v>55</v>
      </c>
      <c r="L803" s="51">
        <v>1302</v>
      </c>
    </row>
    <row r="804" spans="1:20" x14ac:dyDescent="0.25">
      <c r="A804" s="43" t="s">
        <v>969</v>
      </c>
      <c r="B804" s="44" t="s">
        <v>395</v>
      </c>
      <c r="C804" s="44" t="s">
        <v>396</v>
      </c>
      <c r="D804" s="44" t="s">
        <v>1</v>
      </c>
      <c r="E804" s="45">
        <v>39</v>
      </c>
      <c r="F804" s="45">
        <v>8</v>
      </c>
      <c r="G804" s="45">
        <v>10</v>
      </c>
      <c r="H804" s="45">
        <v>22</v>
      </c>
      <c r="I804" s="45">
        <v>20</v>
      </c>
      <c r="J804" s="45">
        <v>14</v>
      </c>
      <c r="K804" s="45">
        <v>593</v>
      </c>
      <c r="L804" s="51">
        <v>423</v>
      </c>
    </row>
    <row r="805" spans="1:20" x14ac:dyDescent="0.25">
      <c r="A805" s="46" t="s">
        <v>307</v>
      </c>
      <c r="B805" s="47" t="s">
        <v>34</v>
      </c>
      <c r="C805" s="47" t="s">
        <v>396</v>
      </c>
      <c r="D805" s="47" t="s">
        <v>1</v>
      </c>
      <c r="E805" s="48">
        <v>59</v>
      </c>
      <c r="F805" s="48">
        <v>38</v>
      </c>
      <c r="G805" s="48">
        <v>40</v>
      </c>
      <c r="H805" s="48">
        <v>28</v>
      </c>
      <c r="I805" s="48">
        <v>21</v>
      </c>
      <c r="J805" s="48">
        <v>27</v>
      </c>
      <c r="K805" s="48">
        <v>393</v>
      </c>
      <c r="L805" s="52">
        <v>1002</v>
      </c>
    </row>
    <row r="806" spans="1:20" x14ac:dyDescent="0.25">
      <c r="A806" s="43" t="s">
        <v>972</v>
      </c>
      <c r="B806" s="44" t="s">
        <v>395</v>
      </c>
      <c r="C806" s="44" t="s">
        <v>396</v>
      </c>
      <c r="D806" s="44" t="s">
        <v>1</v>
      </c>
      <c r="E806" s="45">
        <v>60</v>
      </c>
      <c r="F806" s="45">
        <v>27</v>
      </c>
      <c r="G806" s="45">
        <v>115</v>
      </c>
      <c r="H806" s="45">
        <v>69</v>
      </c>
      <c r="I806" s="45">
        <v>45</v>
      </c>
      <c r="J806" s="45">
        <v>16</v>
      </c>
      <c r="K806" s="45">
        <v>7139</v>
      </c>
      <c r="L806" s="51">
        <v>931</v>
      </c>
    </row>
    <row r="807" spans="1:20" x14ac:dyDescent="0.25">
      <c r="A807" s="46" t="s">
        <v>973</v>
      </c>
      <c r="B807" s="47" t="s">
        <v>395</v>
      </c>
      <c r="C807" s="47" t="s">
        <v>396</v>
      </c>
      <c r="D807" s="47" t="s">
        <v>1</v>
      </c>
      <c r="E807" s="48">
        <v>32</v>
      </c>
      <c r="F807" s="48">
        <v>13</v>
      </c>
      <c r="G807" s="48">
        <v>6</v>
      </c>
      <c r="H807" s="48">
        <v>29</v>
      </c>
      <c r="I807" s="48">
        <v>16</v>
      </c>
      <c r="J807" s="48">
        <v>11</v>
      </c>
      <c r="K807" s="48">
        <v>1302</v>
      </c>
      <c r="L807" s="52">
        <v>389</v>
      </c>
    </row>
    <row r="808" spans="1:20" hidden="1" x14ac:dyDescent="0.25">
      <c r="A808" s="46" t="s">
        <v>975</v>
      </c>
      <c r="B808" s="47" t="s">
        <v>395</v>
      </c>
      <c r="C808" s="47" t="s">
        <v>396</v>
      </c>
      <c r="D808" s="47" t="s">
        <v>1</v>
      </c>
      <c r="E808" s="48">
        <v>19</v>
      </c>
      <c r="F808" s="48">
        <v>3</v>
      </c>
      <c r="G808" s="48">
        <v>2</v>
      </c>
      <c r="H808" s="48">
        <v>31</v>
      </c>
      <c r="I808" s="48">
        <v>8</v>
      </c>
      <c r="J808" s="48">
        <v>6</v>
      </c>
      <c r="K808" s="48">
        <v>0</v>
      </c>
      <c r="L808" s="52">
        <v>193</v>
      </c>
    </row>
    <row r="809" spans="1:20" hidden="1" x14ac:dyDescent="0.25">
      <c r="A809" s="43" t="s">
        <v>977</v>
      </c>
      <c r="B809" s="44" t="s">
        <v>395</v>
      </c>
      <c r="C809" s="44" t="s">
        <v>396</v>
      </c>
      <c r="D809" s="44" t="s">
        <v>1</v>
      </c>
      <c r="E809" s="45">
        <v>3</v>
      </c>
      <c r="F809" s="45">
        <v>0</v>
      </c>
      <c r="G809" s="45">
        <v>4</v>
      </c>
      <c r="H809" s="45">
        <v>7</v>
      </c>
      <c r="I809" s="45">
        <v>1</v>
      </c>
      <c r="J809" s="45">
        <v>0</v>
      </c>
      <c r="K809" s="45">
        <v>0</v>
      </c>
      <c r="L809" s="51">
        <v>33</v>
      </c>
    </row>
    <row r="810" spans="1:20" x14ac:dyDescent="0.25">
      <c r="A810" s="43" t="s">
        <v>350</v>
      </c>
      <c r="B810" s="44" t="s">
        <v>34</v>
      </c>
      <c r="C810" s="44" t="s">
        <v>396</v>
      </c>
      <c r="D810" s="44" t="s">
        <v>1</v>
      </c>
      <c r="E810" s="45">
        <v>80</v>
      </c>
      <c r="F810" s="45">
        <v>32</v>
      </c>
      <c r="G810" s="45">
        <v>37</v>
      </c>
      <c r="H810" s="45">
        <v>67</v>
      </c>
      <c r="I810" s="45">
        <v>22</v>
      </c>
      <c r="J810" s="45">
        <v>49</v>
      </c>
      <c r="K810" s="45">
        <v>1630</v>
      </c>
      <c r="L810" s="51">
        <v>1292</v>
      </c>
    </row>
    <row r="811" spans="1:20" hidden="1" x14ac:dyDescent="0.25">
      <c r="A811" s="46" t="s">
        <v>424</v>
      </c>
      <c r="B811" s="47" t="s">
        <v>43</v>
      </c>
      <c r="C811" s="47" t="s">
        <v>396</v>
      </c>
      <c r="D811" s="47" t="s">
        <v>1</v>
      </c>
      <c r="E811" s="48">
        <v>4</v>
      </c>
      <c r="F811" s="48">
        <v>0</v>
      </c>
      <c r="G811" s="48">
        <v>0</v>
      </c>
      <c r="H811" s="48">
        <v>3</v>
      </c>
      <c r="I811" s="48">
        <v>2</v>
      </c>
      <c r="J811" s="48">
        <v>1</v>
      </c>
      <c r="K811" s="48">
        <v>0</v>
      </c>
      <c r="L811" s="52">
        <v>47</v>
      </c>
    </row>
    <row r="812" spans="1:20" x14ac:dyDescent="0.25">
      <c r="A812" s="43" t="s">
        <v>980</v>
      </c>
      <c r="B812" s="44" t="s">
        <v>395</v>
      </c>
      <c r="C812" s="44" t="s">
        <v>396</v>
      </c>
      <c r="D812" s="44" t="s">
        <v>1</v>
      </c>
      <c r="E812" s="45">
        <v>82</v>
      </c>
      <c r="F812" s="45">
        <v>33</v>
      </c>
      <c r="G812" s="45">
        <v>40</v>
      </c>
      <c r="H812" s="45">
        <v>149</v>
      </c>
      <c r="I812" s="45">
        <v>30</v>
      </c>
      <c r="J812" s="45">
        <v>20</v>
      </c>
      <c r="K812" s="45">
        <v>5894</v>
      </c>
      <c r="L812" s="51">
        <v>1071</v>
      </c>
    </row>
    <row r="813" spans="1:20" hidden="1" x14ac:dyDescent="0.25">
      <c r="A813" s="46" t="s">
        <v>988</v>
      </c>
      <c r="B813" s="47" t="s">
        <v>395</v>
      </c>
      <c r="C813" s="47" t="s">
        <v>396</v>
      </c>
      <c r="D813" s="47" t="s">
        <v>1</v>
      </c>
      <c r="E813" s="48">
        <v>16</v>
      </c>
      <c r="F813" s="48">
        <v>2</v>
      </c>
      <c r="G813" s="48">
        <v>2</v>
      </c>
      <c r="H813" s="48">
        <v>19</v>
      </c>
      <c r="I813" s="48">
        <v>5</v>
      </c>
      <c r="J813" s="48">
        <v>5</v>
      </c>
      <c r="K813" s="48">
        <v>290</v>
      </c>
      <c r="L813" s="52">
        <v>167</v>
      </c>
    </row>
    <row r="814" spans="1:20" x14ac:dyDescent="0.25">
      <c r="A814" s="46" t="s">
        <v>99</v>
      </c>
      <c r="B814" s="47" t="s">
        <v>43</v>
      </c>
      <c r="C814" s="47" t="s">
        <v>396</v>
      </c>
      <c r="D814" s="47" t="s">
        <v>1</v>
      </c>
      <c r="E814" s="48">
        <v>70</v>
      </c>
      <c r="F814" s="48">
        <v>43</v>
      </c>
      <c r="G814" s="48">
        <v>113</v>
      </c>
      <c r="H814" s="48">
        <v>109</v>
      </c>
      <c r="I814" s="48">
        <v>29</v>
      </c>
      <c r="J814" s="48">
        <v>34</v>
      </c>
      <c r="K814" s="48">
        <v>5488</v>
      </c>
      <c r="L814" s="52">
        <v>1344</v>
      </c>
    </row>
    <row r="815" spans="1:20" x14ac:dyDescent="0.25">
      <c r="A815" s="46" t="s">
        <v>316</v>
      </c>
      <c r="B815" s="47" t="s">
        <v>43</v>
      </c>
      <c r="C815" s="47" t="s">
        <v>396</v>
      </c>
      <c r="D815" s="47" t="s">
        <v>3</v>
      </c>
      <c r="E815" s="48">
        <v>41</v>
      </c>
      <c r="F815" s="48">
        <v>10</v>
      </c>
      <c r="G815" s="48">
        <v>4</v>
      </c>
      <c r="H815" s="48">
        <v>64</v>
      </c>
      <c r="I815" s="48">
        <v>15</v>
      </c>
      <c r="J815" s="48">
        <v>19</v>
      </c>
      <c r="K815" s="48">
        <v>29</v>
      </c>
      <c r="L815" s="52">
        <v>456</v>
      </c>
      <c r="M815"/>
      <c r="N815" s="29"/>
      <c r="O815" s="29"/>
      <c r="P815" s="29"/>
      <c r="Q815" s="29"/>
      <c r="R815" s="29"/>
      <c r="S815" s="29"/>
      <c r="T815" s="29"/>
    </row>
    <row r="816" spans="1:20" x14ac:dyDescent="0.25">
      <c r="A816" s="43" t="s">
        <v>288</v>
      </c>
      <c r="B816" s="44" t="s">
        <v>43</v>
      </c>
      <c r="C816" s="44" t="s">
        <v>396</v>
      </c>
      <c r="D816" s="44" t="s">
        <v>3</v>
      </c>
      <c r="E816" s="45">
        <v>71</v>
      </c>
      <c r="F816" s="45">
        <v>54</v>
      </c>
      <c r="G816" s="45">
        <v>25</v>
      </c>
      <c r="H816" s="45">
        <v>43</v>
      </c>
      <c r="I816" s="45">
        <v>53</v>
      </c>
      <c r="J816" s="45">
        <v>96</v>
      </c>
      <c r="K816" s="45">
        <v>234</v>
      </c>
      <c r="L816" s="51">
        <v>1318</v>
      </c>
      <c r="M816"/>
      <c r="N816" s="29"/>
      <c r="O816" s="29"/>
      <c r="P816" s="29"/>
      <c r="Q816" s="29"/>
      <c r="R816" s="29"/>
      <c r="S816" s="29"/>
      <c r="T816" s="29"/>
    </row>
    <row r="817" spans="1:20" hidden="1" x14ac:dyDescent="0.25">
      <c r="A817" s="43" t="s">
        <v>461</v>
      </c>
      <c r="B817" s="44" t="s">
        <v>395</v>
      </c>
      <c r="C817" s="44" t="s">
        <v>396</v>
      </c>
      <c r="D817" s="44" t="s">
        <v>3</v>
      </c>
      <c r="E817" s="45">
        <v>13</v>
      </c>
      <c r="F817" s="45">
        <v>0</v>
      </c>
      <c r="G817" s="45">
        <v>4</v>
      </c>
      <c r="H817" s="45">
        <v>5</v>
      </c>
      <c r="I817" s="45">
        <v>7</v>
      </c>
      <c r="J817" s="45">
        <v>3</v>
      </c>
      <c r="K817" s="45">
        <v>138</v>
      </c>
      <c r="L817" s="51">
        <v>125</v>
      </c>
      <c r="M817"/>
      <c r="N817" s="29"/>
      <c r="O817" s="29"/>
      <c r="P817" s="29"/>
      <c r="Q817" s="29"/>
      <c r="R817" s="29"/>
      <c r="S817" s="29"/>
      <c r="T817" s="29"/>
    </row>
    <row r="818" spans="1:20" x14ac:dyDescent="0.25">
      <c r="A818" s="43" t="s">
        <v>90</v>
      </c>
      <c r="B818" s="44" t="s">
        <v>34</v>
      </c>
      <c r="C818" s="44" t="s">
        <v>396</v>
      </c>
      <c r="D818" s="44" t="s">
        <v>3</v>
      </c>
      <c r="E818" s="45">
        <v>70</v>
      </c>
      <c r="F818" s="45">
        <v>41</v>
      </c>
      <c r="G818" s="45">
        <v>35</v>
      </c>
      <c r="H818" s="45">
        <v>84</v>
      </c>
      <c r="I818" s="45">
        <v>18</v>
      </c>
      <c r="J818" s="45">
        <v>40</v>
      </c>
      <c r="K818" s="45">
        <v>262</v>
      </c>
      <c r="L818" s="51">
        <v>1239</v>
      </c>
    </row>
    <row r="819" spans="1:20" x14ac:dyDescent="0.25">
      <c r="A819" s="43" t="s">
        <v>101</v>
      </c>
      <c r="B819" s="44" t="s">
        <v>43</v>
      </c>
      <c r="C819" s="44" t="s">
        <v>396</v>
      </c>
      <c r="D819" s="44" t="s">
        <v>3</v>
      </c>
      <c r="E819" s="45">
        <v>74</v>
      </c>
      <c r="F819" s="45">
        <v>25</v>
      </c>
      <c r="G819" s="45">
        <v>31</v>
      </c>
      <c r="H819" s="45">
        <v>171</v>
      </c>
      <c r="I819" s="45">
        <v>39</v>
      </c>
      <c r="J819" s="45">
        <v>22</v>
      </c>
      <c r="K819" s="45">
        <v>6894</v>
      </c>
      <c r="L819" s="51">
        <v>1200</v>
      </c>
      <c r="M819"/>
      <c r="N819" s="29"/>
      <c r="O819" s="29"/>
      <c r="P819" s="29"/>
      <c r="Q819" s="29"/>
      <c r="R819" s="29"/>
      <c r="S819" s="29"/>
      <c r="T819" s="29"/>
    </row>
    <row r="820" spans="1:20" hidden="1" x14ac:dyDescent="0.25">
      <c r="A820" s="43" t="s">
        <v>33</v>
      </c>
      <c r="B820" s="44" t="s">
        <v>34</v>
      </c>
      <c r="C820" s="44" t="s">
        <v>396</v>
      </c>
      <c r="D820" s="44" t="s">
        <v>3</v>
      </c>
      <c r="E820" s="45">
        <v>17</v>
      </c>
      <c r="F820" s="45">
        <v>20</v>
      </c>
      <c r="G820" s="45">
        <v>14</v>
      </c>
      <c r="H820" s="45">
        <v>21</v>
      </c>
      <c r="I820" s="45">
        <v>3</v>
      </c>
      <c r="J820" s="45">
        <v>15</v>
      </c>
      <c r="K820" s="45">
        <v>784</v>
      </c>
      <c r="L820" s="51">
        <v>304</v>
      </c>
    </row>
    <row r="821" spans="1:20" x14ac:dyDescent="0.25">
      <c r="A821" s="46" t="s">
        <v>177</v>
      </c>
      <c r="B821" s="47" t="s">
        <v>31</v>
      </c>
      <c r="C821" s="47" t="s">
        <v>396</v>
      </c>
      <c r="D821" s="47" t="s">
        <v>3</v>
      </c>
      <c r="E821" s="48">
        <v>80</v>
      </c>
      <c r="F821" s="48">
        <v>37</v>
      </c>
      <c r="G821" s="48">
        <v>17</v>
      </c>
      <c r="H821" s="48">
        <v>75</v>
      </c>
      <c r="I821" s="48">
        <v>34</v>
      </c>
      <c r="J821" s="48">
        <v>49</v>
      </c>
      <c r="K821" s="48">
        <v>8246</v>
      </c>
      <c r="L821" s="52">
        <v>1468</v>
      </c>
    </row>
    <row r="822" spans="1:20" x14ac:dyDescent="0.25">
      <c r="A822" s="43" t="s">
        <v>473</v>
      </c>
      <c r="B822" s="44" t="s">
        <v>395</v>
      </c>
      <c r="C822" s="44" t="s">
        <v>396</v>
      </c>
      <c r="D822" s="44" t="s">
        <v>3</v>
      </c>
      <c r="E822" s="45">
        <v>73</v>
      </c>
      <c r="F822" s="45">
        <v>18</v>
      </c>
      <c r="G822" s="45">
        <v>45</v>
      </c>
      <c r="H822" s="45">
        <v>99</v>
      </c>
      <c r="I822" s="45">
        <v>21</v>
      </c>
      <c r="J822" s="45">
        <v>16</v>
      </c>
      <c r="K822" s="45">
        <v>7761</v>
      </c>
      <c r="L822" s="51">
        <v>802</v>
      </c>
      <c r="M822"/>
      <c r="N822" s="29"/>
      <c r="O822" s="29"/>
      <c r="P822" s="29"/>
      <c r="Q822" s="29"/>
      <c r="R822" s="29"/>
      <c r="S822" s="29"/>
      <c r="T822" s="29"/>
    </row>
    <row r="823" spans="1:20" x14ac:dyDescent="0.25">
      <c r="A823" s="46" t="s">
        <v>178</v>
      </c>
      <c r="B823" s="47" t="s">
        <v>31</v>
      </c>
      <c r="C823" s="47" t="s">
        <v>396</v>
      </c>
      <c r="D823" s="47" t="s">
        <v>3</v>
      </c>
      <c r="E823" s="48">
        <v>82</v>
      </c>
      <c r="F823" s="48">
        <v>75</v>
      </c>
      <c r="G823" s="48">
        <v>12</v>
      </c>
      <c r="H823" s="48">
        <v>50</v>
      </c>
      <c r="I823" s="48">
        <v>31</v>
      </c>
      <c r="J823" s="48">
        <v>29</v>
      </c>
      <c r="K823" s="48">
        <v>900</v>
      </c>
      <c r="L823" s="52">
        <v>1515</v>
      </c>
      <c r="M823"/>
      <c r="N823" s="29"/>
      <c r="O823" s="29"/>
      <c r="P823" s="29"/>
      <c r="Q823" s="29"/>
      <c r="R823" s="29"/>
      <c r="S823" s="29"/>
      <c r="T823" s="29"/>
    </row>
    <row r="824" spans="1:20" hidden="1" x14ac:dyDescent="0.25">
      <c r="A824" s="46" t="s">
        <v>481</v>
      </c>
      <c r="B824" s="47" t="s">
        <v>395</v>
      </c>
      <c r="C824" s="47" t="s">
        <v>396</v>
      </c>
      <c r="D824" s="47" t="s">
        <v>3</v>
      </c>
      <c r="E824" s="48">
        <v>4</v>
      </c>
      <c r="F824" s="48">
        <v>0</v>
      </c>
      <c r="G824" s="48">
        <v>2</v>
      </c>
      <c r="H824" s="48">
        <v>9</v>
      </c>
      <c r="I824" s="48">
        <v>0</v>
      </c>
      <c r="J824" s="48">
        <v>1</v>
      </c>
      <c r="K824" s="48">
        <v>0</v>
      </c>
      <c r="L824" s="52">
        <v>28</v>
      </c>
    </row>
    <row r="825" spans="1:20" x14ac:dyDescent="0.25">
      <c r="A825" s="43" t="s">
        <v>494</v>
      </c>
      <c r="B825" s="44" t="s">
        <v>395</v>
      </c>
      <c r="C825" s="44" t="s">
        <v>396</v>
      </c>
      <c r="D825" s="44" t="s">
        <v>3</v>
      </c>
      <c r="E825" s="45">
        <v>80</v>
      </c>
      <c r="F825" s="45">
        <v>48</v>
      </c>
      <c r="G825" s="45">
        <v>50</v>
      </c>
      <c r="H825" s="45">
        <v>28</v>
      </c>
      <c r="I825" s="45">
        <v>41</v>
      </c>
      <c r="J825" s="45">
        <v>37</v>
      </c>
      <c r="K825" s="45">
        <v>1854</v>
      </c>
      <c r="L825" s="51">
        <v>1238</v>
      </c>
      <c r="M825"/>
      <c r="N825" s="29"/>
      <c r="O825" s="29"/>
      <c r="P825" s="29"/>
      <c r="Q825" s="29"/>
      <c r="R825" s="29"/>
      <c r="S825" s="29"/>
      <c r="T825" s="29"/>
    </row>
    <row r="826" spans="1:20" x14ac:dyDescent="0.25">
      <c r="A826" s="43" t="s">
        <v>498</v>
      </c>
      <c r="B826" s="44" t="s">
        <v>395</v>
      </c>
      <c r="C826" s="44" t="s">
        <v>396</v>
      </c>
      <c r="D826" s="44" t="s">
        <v>3</v>
      </c>
      <c r="E826" s="45">
        <v>51</v>
      </c>
      <c r="F826" s="45">
        <v>3</v>
      </c>
      <c r="G826" s="45">
        <v>87</v>
      </c>
      <c r="H826" s="45">
        <v>68</v>
      </c>
      <c r="I826" s="45">
        <v>14</v>
      </c>
      <c r="J826" s="45">
        <v>2</v>
      </c>
      <c r="K826" s="45">
        <v>0</v>
      </c>
      <c r="L826" s="51">
        <v>297</v>
      </c>
    </row>
    <row r="827" spans="1:20" x14ac:dyDescent="0.25">
      <c r="A827" s="46" t="s">
        <v>318</v>
      </c>
      <c r="B827" s="47" t="s">
        <v>37</v>
      </c>
      <c r="C827" s="47" t="s">
        <v>396</v>
      </c>
      <c r="D827" s="47" t="s">
        <v>3</v>
      </c>
      <c r="E827" s="48">
        <v>64</v>
      </c>
      <c r="F827" s="48">
        <v>29</v>
      </c>
      <c r="G827" s="48">
        <v>28</v>
      </c>
      <c r="H827" s="48">
        <v>30</v>
      </c>
      <c r="I827" s="48">
        <v>21</v>
      </c>
      <c r="J827" s="48">
        <v>17</v>
      </c>
      <c r="K827" s="48">
        <v>1989</v>
      </c>
      <c r="L827" s="52">
        <v>862</v>
      </c>
    </row>
    <row r="828" spans="1:20" x14ac:dyDescent="0.25">
      <c r="A828" s="43" t="s">
        <v>52</v>
      </c>
      <c r="B828" s="44" t="s">
        <v>39</v>
      </c>
      <c r="C828" s="44" t="s">
        <v>396</v>
      </c>
      <c r="D828" s="44" t="s">
        <v>3</v>
      </c>
      <c r="E828" s="45">
        <v>74</v>
      </c>
      <c r="F828" s="45">
        <v>38</v>
      </c>
      <c r="G828" s="45">
        <v>69</v>
      </c>
      <c r="H828" s="45">
        <v>226</v>
      </c>
      <c r="I828" s="45">
        <v>47</v>
      </c>
      <c r="J828" s="45">
        <v>28</v>
      </c>
      <c r="K828" s="45">
        <v>2372</v>
      </c>
      <c r="L828" s="51">
        <v>1267</v>
      </c>
      <c r="M828"/>
      <c r="N828" s="29"/>
      <c r="O828" s="29"/>
      <c r="P828" s="29"/>
      <c r="Q828" s="29"/>
      <c r="R828" s="29"/>
      <c r="S828" s="29"/>
      <c r="T828" s="29"/>
    </row>
    <row r="829" spans="1:20" x14ac:dyDescent="0.25">
      <c r="A829" s="46" t="s">
        <v>507</v>
      </c>
      <c r="B829" s="47" t="s">
        <v>395</v>
      </c>
      <c r="C829" s="47" t="s">
        <v>396</v>
      </c>
      <c r="D829" s="47" t="s">
        <v>3</v>
      </c>
      <c r="E829" s="48">
        <v>82</v>
      </c>
      <c r="F829" s="48">
        <v>36</v>
      </c>
      <c r="G829" s="48">
        <v>10</v>
      </c>
      <c r="H829" s="48">
        <v>50</v>
      </c>
      <c r="I829" s="48">
        <v>46</v>
      </c>
      <c r="J829" s="48">
        <v>40</v>
      </c>
      <c r="K829" s="48">
        <v>9819</v>
      </c>
      <c r="L829" s="52">
        <v>1329</v>
      </c>
    </row>
    <row r="830" spans="1:20" x14ac:dyDescent="0.25">
      <c r="A830" s="43" t="s">
        <v>78</v>
      </c>
      <c r="B830" s="44" t="s">
        <v>39</v>
      </c>
      <c r="C830" s="44" t="s">
        <v>396</v>
      </c>
      <c r="D830" s="44" t="s">
        <v>3</v>
      </c>
      <c r="E830" s="45">
        <v>82</v>
      </c>
      <c r="F830" s="45">
        <v>74</v>
      </c>
      <c r="G830" s="45">
        <v>47</v>
      </c>
      <c r="H830" s="45">
        <v>100</v>
      </c>
      <c r="I830" s="45">
        <v>51</v>
      </c>
      <c r="J830" s="45">
        <v>39</v>
      </c>
      <c r="K830" s="45">
        <v>6856</v>
      </c>
      <c r="L830" s="51">
        <v>1652</v>
      </c>
    </row>
    <row r="831" spans="1:20" x14ac:dyDescent="0.25">
      <c r="A831" s="43" t="s">
        <v>437</v>
      </c>
      <c r="B831" s="44" t="s">
        <v>37</v>
      </c>
      <c r="C831" s="44" t="s">
        <v>396</v>
      </c>
      <c r="D831" s="44" t="s">
        <v>3</v>
      </c>
      <c r="E831" s="45">
        <v>31</v>
      </c>
      <c r="F831" s="45">
        <v>5</v>
      </c>
      <c r="G831" s="45">
        <v>41</v>
      </c>
      <c r="H831" s="45">
        <v>75</v>
      </c>
      <c r="I831" s="45">
        <v>11</v>
      </c>
      <c r="J831" s="45">
        <v>7</v>
      </c>
      <c r="K831" s="45">
        <v>18</v>
      </c>
      <c r="L831" s="51">
        <v>307</v>
      </c>
    </row>
    <row r="832" spans="1:20" x14ac:dyDescent="0.25">
      <c r="A832" s="46" t="s">
        <v>64</v>
      </c>
      <c r="B832" s="47" t="s">
        <v>34</v>
      </c>
      <c r="C832" s="47" t="s">
        <v>396</v>
      </c>
      <c r="D832" s="47" t="s">
        <v>3</v>
      </c>
      <c r="E832" s="48">
        <v>82</v>
      </c>
      <c r="F832" s="48">
        <v>70</v>
      </c>
      <c r="G832" s="48">
        <v>20</v>
      </c>
      <c r="H832" s="48">
        <v>12</v>
      </c>
      <c r="I832" s="48">
        <v>15</v>
      </c>
      <c r="J832" s="48">
        <v>15</v>
      </c>
      <c r="K832" s="48">
        <v>67</v>
      </c>
      <c r="L832" s="52">
        <v>1471</v>
      </c>
      <c r="M832"/>
      <c r="N832" s="29"/>
      <c r="O832" s="29"/>
      <c r="P832" s="29"/>
      <c r="Q832" s="29"/>
      <c r="R832" s="29"/>
      <c r="S832" s="29"/>
      <c r="T832" s="29"/>
    </row>
    <row r="833" spans="1:20" hidden="1" x14ac:dyDescent="0.25">
      <c r="A833" s="43" t="s">
        <v>515</v>
      </c>
      <c r="B833" s="44" t="s">
        <v>395</v>
      </c>
      <c r="C833" s="44" t="s">
        <v>396</v>
      </c>
      <c r="D833" s="44" t="s">
        <v>3</v>
      </c>
      <c r="E833" s="45">
        <v>16</v>
      </c>
      <c r="F833" s="45">
        <v>9</v>
      </c>
      <c r="G833" s="45">
        <v>15</v>
      </c>
      <c r="H833" s="45">
        <v>19</v>
      </c>
      <c r="I833" s="45">
        <v>7</v>
      </c>
      <c r="J833" s="45">
        <v>10</v>
      </c>
      <c r="K833" s="45">
        <v>1944</v>
      </c>
      <c r="L833" s="51">
        <v>246</v>
      </c>
      <c r="M833"/>
      <c r="N833" s="29"/>
      <c r="O833" s="29"/>
      <c r="P833" s="29"/>
      <c r="Q833" s="29"/>
      <c r="R833" s="29"/>
      <c r="S833" s="29"/>
      <c r="T833" s="29"/>
    </row>
    <row r="834" spans="1:20" x14ac:dyDescent="0.25">
      <c r="A834" s="46" t="s">
        <v>205</v>
      </c>
      <c r="B834" s="47" t="s">
        <v>43</v>
      </c>
      <c r="C834" s="47" t="s">
        <v>396</v>
      </c>
      <c r="D834" s="47" t="s">
        <v>3</v>
      </c>
      <c r="E834" s="48">
        <v>63</v>
      </c>
      <c r="F834" s="48">
        <v>34</v>
      </c>
      <c r="G834" s="48">
        <v>22</v>
      </c>
      <c r="H834" s="48">
        <v>54</v>
      </c>
      <c r="I834" s="48">
        <v>4</v>
      </c>
      <c r="J834" s="48">
        <v>19</v>
      </c>
      <c r="K834" s="48">
        <v>3981</v>
      </c>
      <c r="L834" s="52">
        <v>1045</v>
      </c>
      <c r="M834"/>
      <c r="N834" s="29"/>
      <c r="O834" s="29"/>
      <c r="P834" s="29"/>
      <c r="Q834" s="29"/>
      <c r="R834" s="29"/>
      <c r="S834" s="29"/>
      <c r="T834" s="29"/>
    </row>
    <row r="835" spans="1:20" hidden="1" x14ac:dyDescent="0.25">
      <c r="A835" s="43" t="s">
        <v>518</v>
      </c>
      <c r="B835" s="44" t="s">
        <v>395</v>
      </c>
      <c r="C835" s="44" t="s">
        <v>396</v>
      </c>
      <c r="D835" s="44" t="s">
        <v>3</v>
      </c>
      <c r="E835" s="45">
        <v>15</v>
      </c>
      <c r="F835" s="45">
        <v>7</v>
      </c>
      <c r="G835" s="45">
        <v>0</v>
      </c>
      <c r="H835" s="45">
        <v>1</v>
      </c>
      <c r="I835" s="45">
        <v>4</v>
      </c>
      <c r="J835" s="45">
        <v>9</v>
      </c>
      <c r="K835" s="45">
        <v>82</v>
      </c>
      <c r="L835" s="51">
        <v>216</v>
      </c>
    </row>
    <row r="836" spans="1:20" hidden="1" x14ac:dyDescent="0.25">
      <c r="A836" s="46" t="s">
        <v>519</v>
      </c>
      <c r="B836" s="47" t="s">
        <v>395</v>
      </c>
      <c r="C836" s="47" t="s">
        <v>396</v>
      </c>
      <c r="D836" s="47" t="s">
        <v>3</v>
      </c>
      <c r="E836" s="48">
        <v>3</v>
      </c>
      <c r="F836" s="48">
        <v>0</v>
      </c>
      <c r="G836" s="48">
        <v>17</v>
      </c>
      <c r="H836" s="48">
        <v>8</v>
      </c>
      <c r="I836" s="48">
        <v>2</v>
      </c>
      <c r="J836" s="48">
        <v>0</v>
      </c>
      <c r="K836" s="48">
        <v>0</v>
      </c>
      <c r="L836" s="52">
        <v>25</v>
      </c>
      <c r="M836"/>
      <c r="N836" s="29"/>
      <c r="O836" s="29"/>
      <c r="P836" s="29"/>
      <c r="Q836" s="29"/>
      <c r="R836" s="29"/>
      <c r="S836" s="29"/>
      <c r="T836" s="29"/>
    </row>
    <row r="837" spans="1:20" x14ac:dyDescent="0.25">
      <c r="A837" s="46" t="s">
        <v>524</v>
      </c>
      <c r="B837" s="47" t="s">
        <v>395</v>
      </c>
      <c r="C837" s="47" t="s">
        <v>396</v>
      </c>
      <c r="D837" s="47" t="s">
        <v>3</v>
      </c>
      <c r="E837" s="48">
        <v>79</v>
      </c>
      <c r="F837" s="48">
        <v>24</v>
      </c>
      <c r="G837" s="48">
        <v>101</v>
      </c>
      <c r="H837" s="48">
        <v>201</v>
      </c>
      <c r="I837" s="48">
        <v>16</v>
      </c>
      <c r="J837" s="48">
        <v>21</v>
      </c>
      <c r="K837" s="48">
        <v>5220</v>
      </c>
      <c r="L837" s="52">
        <v>972</v>
      </c>
      <c r="M837"/>
      <c r="N837" s="29"/>
      <c r="O837" s="29"/>
      <c r="P837" s="29"/>
      <c r="Q837" s="29"/>
      <c r="R837" s="29"/>
      <c r="S837" s="29"/>
      <c r="T837" s="29"/>
    </row>
    <row r="838" spans="1:20" x14ac:dyDescent="0.25">
      <c r="A838" s="43" t="s">
        <v>527</v>
      </c>
      <c r="B838" s="44" t="s">
        <v>395</v>
      </c>
      <c r="C838" s="44" t="s">
        <v>396</v>
      </c>
      <c r="D838" s="44" t="s">
        <v>3</v>
      </c>
      <c r="E838" s="45">
        <v>43</v>
      </c>
      <c r="F838" s="45">
        <v>7</v>
      </c>
      <c r="G838" s="45">
        <v>17</v>
      </c>
      <c r="H838" s="45">
        <v>36</v>
      </c>
      <c r="I838" s="45">
        <v>11</v>
      </c>
      <c r="J838" s="45">
        <v>13</v>
      </c>
      <c r="K838" s="45">
        <v>697</v>
      </c>
      <c r="L838" s="51">
        <v>504</v>
      </c>
      <c r="M838"/>
      <c r="N838" s="29"/>
      <c r="O838" s="29"/>
      <c r="P838" s="29"/>
      <c r="Q838" s="29"/>
      <c r="R838" s="29"/>
      <c r="S838" s="29"/>
      <c r="T838" s="29"/>
    </row>
    <row r="839" spans="1:20" x14ac:dyDescent="0.25">
      <c r="A839" s="46" t="s">
        <v>530</v>
      </c>
      <c r="B839" s="47" t="s">
        <v>395</v>
      </c>
      <c r="C839" s="47" t="s">
        <v>396</v>
      </c>
      <c r="D839" s="47" t="s">
        <v>3</v>
      </c>
      <c r="E839" s="48">
        <v>64</v>
      </c>
      <c r="F839" s="48">
        <v>15</v>
      </c>
      <c r="G839" s="48">
        <v>39</v>
      </c>
      <c r="H839" s="48">
        <v>135</v>
      </c>
      <c r="I839" s="48">
        <v>24</v>
      </c>
      <c r="J839" s="48">
        <v>13</v>
      </c>
      <c r="K839" s="48">
        <v>31</v>
      </c>
      <c r="L839" s="52">
        <v>824</v>
      </c>
    </row>
    <row r="840" spans="1:20" hidden="1" x14ac:dyDescent="0.25">
      <c r="A840" s="46" t="s">
        <v>442</v>
      </c>
      <c r="B840" s="47" t="s">
        <v>34</v>
      </c>
      <c r="C840" s="47" t="s">
        <v>396</v>
      </c>
      <c r="D840" s="47" t="s">
        <v>3</v>
      </c>
      <c r="E840" s="48">
        <v>9</v>
      </c>
      <c r="F840" s="48">
        <v>5</v>
      </c>
      <c r="G840" s="48">
        <v>0</v>
      </c>
      <c r="H840" s="48">
        <v>5</v>
      </c>
      <c r="I840" s="48">
        <v>0</v>
      </c>
      <c r="J840" s="48">
        <v>1</v>
      </c>
      <c r="K840" s="48">
        <v>0</v>
      </c>
      <c r="L840" s="52">
        <v>146</v>
      </c>
    </row>
    <row r="841" spans="1:20" hidden="1" x14ac:dyDescent="0.25">
      <c r="A841" s="46" t="s">
        <v>534</v>
      </c>
      <c r="B841" s="47" t="s">
        <v>395</v>
      </c>
      <c r="C841" s="47" t="s">
        <v>396</v>
      </c>
      <c r="D841" s="47" t="s">
        <v>3</v>
      </c>
      <c r="E841" s="48">
        <v>14</v>
      </c>
      <c r="F841" s="48">
        <v>4</v>
      </c>
      <c r="G841" s="48">
        <v>33</v>
      </c>
      <c r="H841" s="48">
        <v>35</v>
      </c>
      <c r="I841" s="48">
        <v>6</v>
      </c>
      <c r="J841" s="48">
        <v>2</v>
      </c>
      <c r="K841" s="48">
        <v>301</v>
      </c>
      <c r="L841" s="52">
        <v>139</v>
      </c>
    </row>
    <row r="842" spans="1:20" hidden="1" x14ac:dyDescent="0.25">
      <c r="A842" s="46" t="s">
        <v>371</v>
      </c>
      <c r="B842" s="47" t="s">
        <v>43</v>
      </c>
      <c r="C842" s="47" t="s">
        <v>396</v>
      </c>
      <c r="D842" s="47" t="s">
        <v>3</v>
      </c>
      <c r="E842" s="48">
        <v>13</v>
      </c>
      <c r="F842" s="48">
        <v>2</v>
      </c>
      <c r="G842" s="48">
        <v>6</v>
      </c>
      <c r="H842" s="48">
        <v>4</v>
      </c>
      <c r="I842" s="48">
        <v>3</v>
      </c>
      <c r="J842" s="48">
        <v>2</v>
      </c>
      <c r="K842" s="48">
        <v>0</v>
      </c>
      <c r="L842" s="52">
        <v>124</v>
      </c>
    </row>
    <row r="843" spans="1:20" x14ac:dyDescent="0.25">
      <c r="A843" s="46" t="s">
        <v>540</v>
      </c>
      <c r="B843" s="47" t="s">
        <v>395</v>
      </c>
      <c r="C843" s="47" t="s">
        <v>396</v>
      </c>
      <c r="D843" s="47" t="s">
        <v>3</v>
      </c>
      <c r="E843" s="48">
        <v>56</v>
      </c>
      <c r="F843" s="48">
        <v>21</v>
      </c>
      <c r="G843" s="48">
        <v>18</v>
      </c>
      <c r="H843" s="48">
        <v>21</v>
      </c>
      <c r="I843" s="48">
        <v>15</v>
      </c>
      <c r="J843" s="48">
        <v>7</v>
      </c>
      <c r="K843" s="48">
        <v>244</v>
      </c>
      <c r="L843" s="52">
        <v>828</v>
      </c>
    </row>
    <row r="844" spans="1:20" x14ac:dyDescent="0.25">
      <c r="A844" s="46" t="s">
        <v>329</v>
      </c>
      <c r="B844" s="47" t="s">
        <v>39</v>
      </c>
      <c r="C844" s="47" t="s">
        <v>396</v>
      </c>
      <c r="D844" s="47" t="s">
        <v>3</v>
      </c>
      <c r="E844" s="48">
        <v>26</v>
      </c>
      <c r="F844" s="48">
        <v>13</v>
      </c>
      <c r="G844" s="48">
        <v>6</v>
      </c>
      <c r="H844" s="48">
        <v>14</v>
      </c>
      <c r="I844" s="48">
        <v>9</v>
      </c>
      <c r="J844" s="48">
        <v>8</v>
      </c>
      <c r="K844" s="48">
        <v>4</v>
      </c>
      <c r="L844" s="52">
        <v>366</v>
      </c>
      <c r="M844"/>
      <c r="N844" s="29"/>
      <c r="O844" s="29"/>
      <c r="P844" s="29"/>
      <c r="Q844" s="29"/>
      <c r="R844" s="29"/>
      <c r="S844" s="29"/>
      <c r="T844" s="29"/>
    </row>
    <row r="845" spans="1:20" hidden="1" x14ac:dyDescent="0.25">
      <c r="A845" s="46" t="s">
        <v>546</v>
      </c>
      <c r="B845" s="47" t="s">
        <v>395</v>
      </c>
      <c r="C845" s="47" t="s">
        <v>396</v>
      </c>
      <c r="D845" s="47" t="s">
        <v>3</v>
      </c>
      <c r="E845" s="48">
        <v>14</v>
      </c>
      <c r="F845" s="48">
        <v>4</v>
      </c>
      <c r="G845" s="48">
        <v>6</v>
      </c>
      <c r="H845" s="48">
        <v>12</v>
      </c>
      <c r="I845" s="48">
        <v>1</v>
      </c>
      <c r="J845" s="48">
        <v>1</v>
      </c>
      <c r="K845" s="48">
        <v>14</v>
      </c>
      <c r="L845" s="52">
        <v>129</v>
      </c>
    </row>
    <row r="846" spans="1:20" x14ac:dyDescent="0.25">
      <c r="A846" s="46" t="s">
        <v>549</v>
      </c>
      <c r="B846" s="47" t="s">
        <v>395</v>
      </c>
      <c r="C846" s="47" t="s">
        <v>396</v>
      </c>
      <c r="D846" s="47" t="s">
        <v>3</v>
      </c>
      <c r="E846" s="48">
        <v>40</v>
      </c>
      <c r="F846" s="48">
        <v>4</v>
      </c>
      <c r="G846" s="48">
        <v>4</v>
      </c>
      <c r="H846" s="48">
        <v>29</v>
      </c>
      <c r="I846" s="48">
        <v>41</v>
      </c>
      <c r="J846" s="48">
        <v>9</v>
      </c>
      <c r="K846" s="48">
        <v>5242</v>
      </c>
      <c r="L846" s="52">
        <v>459</v>
      </c>
    </row>
    <row r="847" spans="1:20" x14ac:dyDescent="0.25">
      <c r="A847" s="43" t="s">
        <v>284</v>
      </c>
      <c r="B847" s="44" t="s">
        <v>43</v>
      </c>
      <c r="C847" s="44" t="s">
        <v>396</v>
      </c>
      <c r="D847" s="44" t="s">
        <v>3</v>
      </c>
      <c r="E847" s="45">
        <v>79</v>
      </c>
      <c r="F847" s="45">
        <v>47</v>
      </c>
      <c r="G847" s="45">
        <v>8</v>
      </c>
      <c r="H847" s="45">
        <v>21</v>
      </c>
      <c r="I847" s="45">
        <v>40</v>
      </c>
      <c r="J847" s="45">
        <v>25</v>
      </c>
      <c r="K847" s="45">
        <v>239</v>
      </c>
      <c r="L847" s="51">
        <v>1360</v>
      </c>
    </row>
    <row r="848" spans="1:20" x14ac:dyDescent="0.25">
      <c r="A848" s="43" t="s">
        <v>61</v>
      </c>
      <c r="B848" s="44" t="s">
        <v>37</v>
      </c>
      <c r="C848" s="44" t="s">
        <v>396</v>
      </c>
      <c r="D848" s="44" t="s">
        <v>3</v>
      </c>
      <c r="E848" s="45">
        <v>64</v>
      </c>
      <c r="F848" s="45">
        <v>21</v>
      </c>
      <c r="G848" s="45">
        <v>50</v>
      </c>
      <c r="H848" s="45">
        <v>144</v>
      </c>
      <c r="I848" s="45">
        <v>27</v>
      </c>
      <c r="J848" s="45">
        <v>15</v>
      </c>
      <c r="K848" s="45">
        <v>4665</v>
      </c>
      <c r="L848" s="51">
        <v>1066</v>
      </c>
    </row>
    <row r="849" spans="1:20" x14ac:dyDescent="0.25">
      <c r="A849" s="46" t="s">
        <v>339</v>
      </c>
      <c r="B849" s="47" t="s">
        <v>43</v>
      </c>
      <c r="C849" s="47" t="s">
        <v>396</v>
      </c>
      <c r="D849" s="47" t="s">
        <v>3</v>
      </c>
      <c r="E849" s="48">
        <v>82</v>
      </c>
      <c r="F849" s="48">
        <v>49</v>
      </c>
      <c r="G849" s="48">
        <v>26</v>
      </c>
      <c r="H849" s="48">
        <v>51</v>
      </c>
      <c r="I849" s="48">
        <v>14</v>
      </c>
      <c r="J849" s="48">
        <v>40</v>
      </c>
      <c r="K849" s="48">
        <v>1074</v>
      </c>
      <c r="L849" s="52">
        <v>1377</v>
      </c>
    </row>
    <row r="850" spans="1:20" x14ac:dyDescent="0.25">
      <c r="A850" s="43" t="s">
        <v>179</v>
      </c>
      <c r="B850" s="44" t="s">
        <v>43</v>
      </c>
      <c r="C850" s="44" t="s">
        <v>396</v>
      </c>
      <c r="D850" s="44" t="s">
        <v>3</v>
      </c>
      <c r="E850" s="45">
        <v>82</v>
      </c>
      <c r="F850" s="45">
        <v>46</v>
      </c>
      <c r="G850" s="45">
        <v>26</v>
      </c>
      <c r="H850" s="45">
        <v>92</v>
      </c>
      <c r="I850" s="45">
        <v>24</v>
      </c>
      <c r="J850" s="45">
        <v>34</v>
      </c>
      <c r="K850" s="45">
        <v>231</v>
      </c>
      <c r="L850" s="51">
        <v>1417</v>
      </c>
      <c r="M850"/>
      <c r="N850" s="29"/>
      <c r="O850" s="29"/>
      <c r="P850" s="29"/>
      <c r="Q850" s="29"/>
      <c r="R850" s="29"/>
      <c r="S850" s="29"/>
      <c r="T850" s="29"/>
    </row>
    <row r="851" spans="1:20" hidden="1" x14ac:dyDescent="0.25">
      <c r="A851" s="46" t="s">
        <v>553</v>
      </c>
      <c r="B851" s="47" t="s">
        <v>395</v>
      </c>
      <c r="C851" s="47" t="s">
        <v>396</v>
      </c>
      <c r="D851" s="47" t="s">
        <v>3</v>
      </c>
      <c r="E851" s="48">
        <v>14</v>
      </c>
      <c r="F851" s="48">
        <v>4</v>
      </c>
      <c r="G851" s="48">
        <v>2</v>
      </c>
      <c r="H851" s="48">
        <v>30</v>
      </c>
      <c r="I851" s="48">
        <v>6</v>
      </c>
      <c r="J851" s="48">
        <v>4</v>
      </c>
      <c r="K851" s="48">
        <v>230</v>
      </c>
      <c r="L851" s="52">
        <v>125</v>
      </c>
    </row>
    <row r="852" spans="1:20" hidden="1" x14ac:dyDescent="0.25">
      <c r="A852" s="46" t="s">
        <v>555</v>
      </c>
      <c r="B852" s="47" t="s">
        <v>395</v>
      </c>
      <c r="C852" s="47" t="s">
        <v>396</v>
      </c>
      <c r="D852" s="47" t="s">
        <v>3</v>
      </c>
      <c r="E852" s="48">
        <v>5</v>
      </c>
      <c r="F852" s="48">
        <v>0</v>
      </c>
      <c r="G852" s="48">
        <v>2</v>
      </c>
      <c r="H852" s="48">
        <v>14</v>
      </c>
      <c r="I852" s="48">
        <v>9</v>
      </c>
      <c r="J852" s="48">
        <v>1</v>
      </c>
      <c r="K852" s="48">
        <v>337</v>
      </c>
      <c r="L852" s="52">
        <v>61</v>
      </c>
    </row>
    <row r="853" spans="1:20" hidden="1" x14ac:dyDescent="0.25">
      <c r="A853" s="43" t="s">
        <v>556</v>
      </c>
      <c r="B853" s="44" t="s">
        <v>395</v>
      </c>
      <c r="C853" s="44" t="s">
        <v>396</v>
      </c>
      <c r="D853" s="44" t="s">
        <v>3</v>
      </c>
      <c r="E853" s="45">
        <v>19</v>
      </c>
      <c r="F853" s="45">
        <v>4</v>
      </c>
      <c r="G853" s="45">
        <v>4</v>
      </c>
      <c r="H853" s="45">
        <v>15</v>
      </c>
      <c r="I853" s="45">
        <v>6</v>
      </c>
      <c r="J853" s="45">
        <v>9</v>
      </c>
      <c r="K853" s="45">
        <v>725</v>
      </c>
      <c r="L853" s="51">
        <v>205</v>
      </c>
    </row>
    <row r="854" spans="1:20" x14ac:dyDescent="0.25">
      <c r="A854" s="43" t="s">
        <v>162</v>
      </c>
      <c r="B854" s="44" t="s">
        <v>37</v>
      </c>
      <c r="C854" s="44" t="s">
        <v>396</v>
      </c>
      <c r="D854" s="44" t="s">
        <v>3</v>
      </c>
      <c r="E854" s="45">
        <v>66</v>
      </c>
      <c r="F854" s="45">
        <v>23</v>
      </c>
      <c r="G854" s="45">
        <v>40</v>
      </c>
      <c r="H854" s="45">
        <v>89</v>
      </c>
      <c r="I854" s="45">
        <v>12</v>
      </c>
      <c r="J854" s="45">
        <v>16</v>
      </c>
      <c r="K854" s="45">
        <v>63</v>
      </c>
      <c r="L854" s="51">
        <v>706</v>
      </c>
    </row>
    <row r="855" spans="1:20" x14ac:dyDescent="0.25">
      <c r="A855" s="43" t="s">
        <v>79</v>
      </c>
      <c r="B855" s="44" t="s">
        <v>34</v>
      </c>
      <c r="C855" s="44" t="s">
        <v>396</v>
      </c>
      <c r="D855" s="44" t="s">
        <v>3</v>
      </c>
      <c r="E855" s="45">
        <v>79</v>
      </c>
      <c r="F855" s="45">
        <v>21</v>
      </c>
      <c r="G855" s="45">
        <v>94</v>
      </c>
      <c r="H855" s="45">
        <v>85</v>
      </c>
      <c r="I855" s="45">
        <v>19</v>
      </c>
      <c r="J855" s="45">
        <v>15</v>
      </c>
      <c r="K855" s="45">
        <v>13</v>
      </c>
      <c r="L855" s="51">
        <v>821</v>
      </c>
      <c r="M855"/>
      <c r="N855" s="29"/>
      <c r="O855" s="29"/>
      <c r="P855" s="29"/>
      <c r="Q855" s="29"/>
      <c r="R855" s="29"/>
      <c r="S855" s="29"/>
      <c r="T855" s="29"/>
    </row>
    <row r="856" spans="1:20" x14ac:dyDescent="0.25">
      <c r="A856" s="46" t="s">
        <v>563</v>
      </c>
      <c r="B856" s="47" t="s">
        <v>395</v>
      </c>
      <c r="C856" s="47" t="s">
        <v>396</v>
      </c>
      <c r="D856" s="47" t="s">
        <v>3</v>
      </c>
      <c r="E856" s="48">
        <v>64</v>
      </c>
      <c r="F856" s="48">
        <v>6</v>
      </c>
      <c r="G856" s="48">
        <v>73</v>
      </c>
      <c r="H856" s="48">
        <v>103</v>
      </c>
      <c r="I856" s="48">
        <v>25</v>
      </c>
      <c r="J856" s="48">
        <v>8</v>
      </c>
      <c r="K856" s="48">
        <v>3992</v>
      </c>
      <c r="L856" s="52">
        <v>664</v>
      </c>
    </row>
    <row r="857" spans="1:20" x14ac:dyDescent="0.25">
      <c r="A857" s="46" t="s">
        <v>83</v>
      </c>
      <c r="B857" s="47" t="s">
        <v>43</v>
      </c>
      <c r="C857" s="47" t="s">
        <v>396</v>
      </c>
      <c r="D857" s="47" t="s">
        <v>3</v>
      </c>
      <c r="E857" s="48">
        <v>80</v>
      </c>
      <c r="F857" s="48">
        <v>59</v>
      </c>
      <c r="G857" s="48">
        <v>26</v>
      </c>
      <c r="H857" s="48">
        <v>85</v>
      </c>
      <c r="I857" s="48">
        <v>52</v>
      </c>
      <c r="J857" s="48">
        <v>70</v>
      </c>
      <c r="K857" s="48">
        <v>2162</v>
      </c>
      <c r="L857" s="52">
        <v>1506</v>
      </c>
    </row>
    <row r="858" spans="1:20" x14ac:dyDescent="0.25">
      <c r="A858" s="43" t="s">
        <v>572</v>
      </c>
      <c r="B858" s="44" t="s">
        <v>395</v>
      </c>
      <c r="C858" s="44" t="s">
        <v>396</v>
      </c>
      <c r="D858" s="44" t="s">
        <v>3</v>
      </c>
      <c r="E858" s="45">
        <v>65</v>
      </c>
      <c r="F858" s="45">
        <v>18</v>
      </c>
      <c r="G858" s="45">
        <v>56</v>
      </c>
      <c r="H858" s="45">
        <v>75</v>
      </c>
      <c r="I858" s="45">
        <v>26</v>
      </c>
      <c r="J858" s="45">
        <v>24</v>
      </c>
      <c r="K858" s="45">
        <v>666</v>
      </c>
      <c r="L858" s="51">
        <v>906</v>
      </c>
    </row>
    <row r="859" spans="1:20" x14ac:dyDescent="0.25">
      <c r="A859" s="43" t="s">
        <v>77</v>
      </c>
      <c r="B859" s="44" t="s">
        <v>37</v>
      </c>
      <c r="C859" s="44" t="s">
        <v>396</v>
      </c>
      <c r="D859" s="44" t="s">
        <v>3</v>
      </c>
      <c r="E859" s="45">
        <v>82</v>
      </c>
      <c r="F859" s="45">
        <v>54</v>
      </c>
      <c r="G859" s="45">
        <v>122</v>
      </c>
      <c r="H859" s="45">
        <v>162</v>
      </c>
      <c r="I859" s="45">
        <v>60</v>
      </c>
      <c r="J859" s="45">
        <v>38</v>
      </c>
      <c r="K859" s="45">
        <v>7447</v>
      </c>
      <c r="L859" s="51">
        <v>1556</v>
      </c>
      <c r="M859"/>
      <c r="N859" s="29"/>
      <c r="O859" s="29"/>
      <c r="P859" s="29"/>
      <c r="Q859" s="29"/>
      <c r="R859" s="29"/>
      <c r="S859" s="29"/>
      <c r="T859" s="29"/>
    </row>
    <row r="860" spans="1:20" x14ac:dyDescent="0.25">
      <c r="A860" s="46" t="s">
        <v>74</v>
      </c>
      <c r="B860" s="47" t="s">
        <v>34</v>
      </c>
      <c r="C860" s="47" t="s">
        <v>396</v>
      </c>
      <c r="D860" s="47" t="s">
        <v>3</v>
      </c>
      <c r="E860" s="48">
        <v>82</v>
      </c>
      <c r="F860" s="48">
        <v>53</v>
      </c>
      <c r="G860" s="48">
        <v>76</v>
      </c>
      <c r="H860" s="48">
        <v>81</v>
      </c>
      <c r="I860" s="48">
        <v>35</v>
      </c>
      <c r="J860" s="48">
        <v>32</v>
      </c>
      <c r="K860" s="48">
        <v>146</v>
      </c>
      <c r="L860" s="52">
        <v>1453</v>
      </c>
      <c r="M860"/>
      <c r="N860" s="29"/>
      <c r="O860" s="29"/>
      <c r="P860" s="29"/>
      <c r="Q860" s="29"/>
      <c r="R860" s="29"/>
      <c r="S860" s="29"/>
      <c r="T860" s="29"/>
    </row>
    <row r="861" spans="1:20" x14ac:dyDescent="0.25">
      <c r="A861" s="43" t="s">
        <v>580</v>
      </c>
      <c r="B861" s="44" t="s">
        <v>395</v>
      </c>
      <c r="C861" s="44" t="s">
        <v>396</v>
      </c>
      <c r="D861" s="44" t="s">
        <v>3</v>
      </c>
      <c r="E861" s="45">
        <v>27</v>
      </c>
      <c r="F861" s="45">
        <v>7</v>
      </c>
      <c r="G861" s="45">
        <v>4</v>
      </c>
      <c r="H861" s="45">
        <v>64</v>
      </c>
      <c r="I861" s="45">
        <v>15</v>
      </c>
      <c r="J861" s="45">
        <v>11</v>
      </c>
      <c r="K861" s="45">
        <v>1703</v>
      </c>
      <c r="L861" s="51">
        <v>296</v>
      </c>
    </row>
    <row r="862" spans="1:20" x14ac:dyDescent="0.25">
      <c r="A862" s="46" t="s">
        <v>82</v>
      </c>
      <c r="B862" s="47" t="s">
        <v>34</v>
      </c>
      <c r="C862" s="47" t="s">
        <v>396</v>
      </c>
      <c r="D862" s="47" t="s">
        <v>3</v>
      </c>
      <c r="E862" s="48">
        <v>65</v>
      </c>
      <c r="F862" s="48">
        <v>45</v>
      </c>
      <c r="G862" s="48">
        <v>24</v>
      </c>
      <c r="H862" s="48">
        <v>53</v>
      </c>
      <c r="I862" s="48">
        <v>25</v>
      </c>
      <c r="J862" s="48">
        <v>26</v>
      </c>
      <c r="K862" s="48">
        <v>492</v>
      </c>
      <c r="L862" s="52">
        <v>1233</v>
      </c>
    </row>
    <row r="863" spans="1:20" x14ac:dyDescent="0.25">
      <c r="A863" s="43" t="s">
        <v>313</v>
      </c>
      <c r="B863" s="44" t="s">
        <v>37</v>
      </c>
      <c r="C863" s="44" t="s">
        <v>396</v>
      </c>
      <c r="D863" s="44" t="s">
        <v>3</v>
      </c>
      <c r="E863" s="45">
        <v>75</v>
      </c>
      <c r="F863" s="45">
        <v>70</v>
      </c>
      <c r="G863" s="45">
        <v>34</v>
      </c>
      <c r="H863" s="45">
        <v>72</v>
      </c>
      <c r="I863" s="45">
        <v>32</v>
      </c>
      <c r="J863" s="45">
        <v>50</v>
      </c>
      <c r="K863" s="45">
        <v>71</v>
      </c>
      <c r="L863" s="51">
        <v>1349</v>
      </c>
    </row>
    <row r="864" spans="1:20" x14ac:dyDescent="0.25">
      <c r="A864" s="43" t="s">
        <v>266</v>
      </c>
      <c r="B864" s="44" t="s">
        <v>34</v>
      </c>
      <c r="C864" s="44" t="s">
        <v>396</v>
      </c>
      <c r="D864" s="44" t="s">
        <v>3</v>
      </c>
      <c r="E864" s="45">
        <v>58</v>
      </c>
      <c r="F864" s="45">
        <v>15</v>
      </c>
      <c r="G864" s="45">
        <v>14</v>
      </c>
      <c r="H864" s="45">
        <v>22</v>
      </c>
      <c r="I864" s="45">
        <v>17</v>
      </c>
      <c r="J864" s="45">
        <v>30</v>
      </c>
      <c r="K864" s="45">
        <v>16</v>
      </c>
      <c r="L864" s="51">
        <v>771</v>
      </c>
      <c r="M864"/>
      <c r="N864" s="29"/>
      <c r="O864" s="29"/>
      <c r="P864" s="29"/>
      <c r="Q864" s="29"/>
      <c r="R864" s="29"/>
      <c r="S864" s="29"/>
      <c r="T864" s="29"/>
    </row>
    <row r="865" spans="1:20" x14ac:dyDescent="0.25">
      <c r="A865" s="46" t="s">
        <v>104</v>
      </c>
      <c r="B865" s="47" t="s">
        <v>37</v>
      </c>
      <c r="C865" s="47" t="s">
        <v>396</v>
      </c>
      <c r="D865" s="47" t="s">
        <v>3</v>
      </c>
      <c r="E865" s="48">
        <v>79</v>
      </c>
      <c r="F865" s="48">
        <v>51</v>
      </c>
      <c r="G865" s="48">
        <v>55</v>
      </c>
      <c r="H865" s="48">
        <v>157</v>
      </c>
      <c r="I865" s="48">
        <v>50</v>
      </c>
      <c r="J865" s="48">
        <v>44</v>
      </c>
      <c r="K865" s="48">
        <v>2797</v>
      </c>
      <c r="L865" s="52">
        <v>1456</v>
      </c>
    </row>
    <row r="866" spans="1:20" x14ac:dyDescent="0.25">
      <c r="A866" s="46" t="s">
        <v>593</v>
      </c>
      <c r="B866" s="47" t="s">
        <v>395</v>
      </c>
      <c r="C866" s="47" t="s">
        <v>396</v>
      </c>
      <c r="D866" s="47" t="s">
        <v>3</v>
      </c>
      <c r="E866" s="48">
        <v>64</v>
      </c>
      <c r="F866" s="48">
        <v>4</v>
      </c>
      <c r="G866" s="48">
        <v>95</v>
      </c>
      <c r="H866" s="48">
        <v>90</v>
      </c>
      <c r="I866" s="48">
        <v>25</v>
      </c>
      <c r="J866" s="48">
        <v>4</v>
      </c>
      <c r="K866" s="48">
        <v>2376</v>
      </c>
      <c r="L866" s="52">
        <v>446</v>
      </c>
      <c r="M866"/>
      <c r="N866" s="29"/>
      <c r="O866" s="29"/>
      <c r="P866" s="29"/>
      <c r="Q866" s="29"/>
      <c r="R866" s="29"/>
      <c r="S866" s="29"/>
      <c r="T866" s="29"/>
    </row>
    <row r="867" spans="1:20" hidden="1" x14ac:dyDescent="0.25">
      <c r="A867" s="43" t="s">
        <v>605</v>
      </c>
      <c r="B867" s="44" t="s">
        <v>395</v>
      </c>
      <c r="C867" s="44" t="s">
        <v>396</v>
      </c>
      <c r="D867" s="44" t="s">
        <v>3</v>
      </c>
      <c r="E867" s="45">
        <v>11</v>
      </c>
      <c r="F867" s="45">
        <v>0</v>
      </c>
      <c r="G867" s="45">
        <v>0</v>
      </c>
      <c r="H867" s="45">
        <v>14</v>
      </c>
      <c r="I867" s="45">
        <v>3</v>
      </c>
      <c r="J867" s="45">
        <v>2</v>
      </c>
      <c r="K867" s="45">
        <v>0</v>
      </c>
      <c r="L867" s="51">
        <v>93</v>
      </c>
    </row>
    <row r="868" spans="1:20" x14ac:dyDescent="0.25">
      <c r="A868" s="46" t="s">
        <v>76</v>
      </c>
      <c r="B868" s="47" t="s">
        <v>31</v>
      </c>
      <c r="C868" s="47" t="s">
        <v>396</v>
      </c>
      <c r="D868" s="47" t="s">
        <v>3</v>
      </c>
      <c r="E868" s="48">
        <v>80</v>
      </c>
      <c r="F868" s="48">
        <v>27</v>
      </c>
      <c r="G868" s="48">
        <v>70</v>
      </c>
      <c r="H868" s="48">
        <v>116</v>
      </c>
      <c r="I868" s="48">
        <v>21</v>
      </c>
      <c r="J868" s="48">
        <v>24</v>
      </c>
      <c r="K868" s="48">
        <v>110</v>
      </c>
      <c r="L868" s="52">
        <v>1210</v>
      </c>
      <c r="M868"/>
      <c r="N868" s="29"/>
      <c r="O868" s="29"/>
      <c r="P868" s="29"/>
      <c r="Q868" s="29"/>
      <c r="R868" s="29"/>
      <c r="S868" s="29"/>
      <c r="T868" s="29"/>
    </row>
    <row r="869" spans="1:20" x14ac:dyDescent="0.25">
      <c r="A869" s="43" t="s">
        <v>189</v>
      </c>
      <c r="B869" s="44" t="s">
        <v>39</v>
      </c>
      <c r="C869" s="44" t="s">
        <v>396</v>
      </c>
      <c r="D869" s="44" t="s">
        <v>3</v>
      </c>
      <c r="E869" s="45">
        <v>82</v>
      </c>
      <c r="F869" s="45">
        <v>56</v>
      </c>
      <c r="G869" s="45">
        <v>36</v>
      </c>
      <c r="H869" s="45">
        <v>101</v>
      </c>
      <c r="I869" s="45">
        <v>63</v>
      </c>
      <c r="J869" s="45">
        <v>30</v>
      </c>
      <c r="K869" s="45">
        <v>1766</v>
      </c>
      <c r="L869" s="51">
        <v>1370</v>
      </c>
      <c r="M869"/>
      <c r="N869" s="29"/>
      <c r="O869" s="29"/>
      <c r="P869" s="29"/>
      <c r="Q869" s="29"/>
      <c r="R869" s="29"/>
      <c r="S869" s="29"/>
      <c r="T869" s="29"/>
    </row>
    <row r="870" spans="1:20" x14ac:dyDescent="0.25">
      <c r="A870" s="46" t="s">
        <v>403</v>
      </c>
      <c r="B870" s="47" t="s">
        <v>39</v>
      </c>
      <c r="C870" s="47" t="s">
        <v>396</v>
      </c>
      <c r="D870" s="47" t="s">
        <v>3</v>
      </c>
      <c r="E870" s="48">
        <v>81</v>
      </c>
      <c r="F870" s="48">
        <v>61</v>
      </c>
      <c r="G870" s="48">
        <v>32</v>
      </c>
      <c r="H870" s="48">
        <v>25</v>
      </c>
      <c r="I870" s="48">
        <v>16</v>
      </c>
      <c r="J870" s="48">
        <v>59</v>
      </c>
      <c r="K870" s="48">
        <v>37</v>
      </c>
      <c r="L870" s="52">
        <v>1297</v>
      </c>
    </row>
    <row r="871" spans="1:20" x14ac:dyDescent="0.25">
      <c r="A871" s="43" t="s">
        <v>68</v>
      </c>
      <c r="B871" s="44" t="s">
        <v>39</v>
      </c>
      <c r="C871" s="44" t="s">
        <v>396</v>
      </c>
      <c r="D871" s="44" t="s">
        <v>3</v>
      </c>
      <c r="E871" s="45">
        <v>82</v>
      </c>
      <c r="F871" s="45">
        <v>89</v>
      </c>
      <c r="G871" s="45">
        <v>32</v>
      </c>
      <c r="H871" s="45">
        <v>28</v>
      </c>
      <c r="I871" s="45">
        <v>15</v>
      </c>
      <c r="J871" s="45">
        <v>49</v>
      </c>
      <c r="K871" s="45">
        <v>374</v>
      </c>
      <c r="L871" s="51">
        <v>1754</v>
      </c>
      <c r="M871"/>
      <c r="N871" s="29"/>
      <c r="O871" s="29"/>
      <c r="P871" s="29"/>
      <c r="Q871" s="29"/>
      <c r="R871" s="29"/>
      <c r="S871" s="29"/>
      <c r="T871" s="29"/>
    </row>
    <row r="872" spans="1:20" x14ac:dyDescent="0.25">
      <c r="A872" s="46" t="s">
        <v>622</v>
      </c>
      <c r="B872" s="47" t="s">
        <v>395</v>
      </c>
      <c r="C872" s="47" t="s">
        <v>396</v>
      </c>
      <c r="D872" s="47" t="s">
        <v>3</v>
      </c>
      <c r="E872" s="48">
        <v>82</v>
      </c>
      <c r="F872" s="48">
        <v>44</v>
      </c>
      <c r="G872" s="48">
        <v>58</v>
      </c>
      <c r="H872" s="48">
        <v>147</v>
      </c>
      <c r="I872" s="48">
        <v>45</v>
      </c>
      <c r="J872" s="48">
        <v>30</v>
      </c>
      <c r="K872" s="48">
        <v>21</v>
      </c>
      <c r="L872" s="52">
        <v>1208</v>
      </c>
      <c r="M872"/>
      <c r="N872" s="29"/>
      <c r="O872" s="29"/>
      <c r="P872" s="29"/>
      <c r="Q872" s="29"/>
      <c r="R872" s="29"/>
      <c r="S872" s="29"/>
      <c r="T872" s="29"/>
    </row>
    <row r="873" spans="1:20" x14ac:dyDescent="0.25">
      <c r="A873" s="46" t="s">
        <v>427</v>
      </c>
      <c r="B873" s="47" t="s">
        <v>34</v>
      </c>
      <c r="C873" s="47" t="s">
        <v>396</v>
      </c>
      <c r="D873" s="47" t="s">
        <v>3</v>
      </c>
      <c r="E873" s="48">
        <v>21</v>
      </c>
      <c r="F873" s="48">
        <v>6</v>
      </c>
      <c r="G873" s="48">
        <v>2</v>
      </c>
      <c r="H873" s="48">
        <v>6</v>
      </c>
      <c r="I873" s="48">
        <v>7</v>
      </c>
      <c r="J873" s="48">
        <v>4</v>
      </c>
      <c r="K873" s="48">
        <v>0</v>
      </c>
      <c r="L873" s="52">
        <v>233</v>
      </c>
    </row>
    <row r="874" spans="1:20" x14ac:dyDescent="0.25">
      <c r="A874" s="46" t="s">
        <v>628</v>
      </c>
      <c r="B874" s="47" t="s">
        <v>395</v>
      </c>
      <c r="C874" s="47" t="s">
        <v>396</v>
      </c>
      <c r="D874" s="47" t="s">
        <v>3</v>
      </c>
      <c r="E874" s="48">
        <v>74</v>
      </c>
      <c r="F874" s="48">
        <v>27</v>
      </c>
      <c r="G874" s="48">
        <v>48</v>
      </c>
      <c r="H874" s="48">
        <v>101</v>
      </c>
      <c r="I874" s="48">
        <v>22</v>
      </c>
      <c r="J874" s="48">
        <v>26</v>
      </c>
      <c r="K874" s="48">
        <v>1</v>
      </c>
      <c r="L874" s="52">
        <v>1114</v>
      </c>
    </row>
    <row r="875" spans="1:20" x14ac:dyDescent="0.25">
      <c r="A875" s="43" t="s">
        <v>630</v>
      </c>
      <c r="B875" s="44" t="s">
        <v>395</v>
      </c>
      <c r="C875" s="44" t="s">
        <v>396</v>
      </c>
      <c r="D875" s="44" t="s">
        <v>3</v>
      </c>
      <c r="E875" s="45">
        <v>57</v>
      </c>
      <c r="F875" s="45">
        <v>16</v>
      </c>
      <c r="G875" s="45">
        <v>18</v>
      </c>
      <c r="H875" s="45">
        <v>112</v>
      </c>
      <c r="I875" s="45">
        <v>42</v>
      </c>
      <c r="J875" s="45">
        <v>6</v>
      </c>
      <c r="K875" s="45">
        <v>6094</v>
      </c>
      <c r="L875" s="51">
        <v>607</v>
      </c>
    </row>
    <row r="876" spans="1:20" x14ac:dyDescent="0.25">
      <c r="A876" s="43" t="s">
        <v>353</v>
      </c>
      <c r="B876" s="44" t="s">
        <v>39</v>
      </c>
      <c r="C876" s="44" t="s">
        <v>396</v>
      </c>
      <c r="D876" s="44" t="s">
        <v>3</v>
      </c>
      <c r="E876" s="45">
        <v>28</v>
      </c>
      <c r="F876" s="45">
        <v>8</v>
      </c>
      <c r="G876" s="45">
        <v>10</v>
      </c>
      <c r="H876" s="45">
        <v>11</v>
      </c>
      <c r="I876" s="45">
        <v>10</v>
      </c>
      <c r="J876" s="45">
        <v>12</v>
      </c>
      <c r="K876" s="45">
        <v>16</v>
      </c>
      <c r="L876" s="51">
        <v>315</v>
      </c>
    </row>
    <row r="877" spans="1:20" hidden="1" x14ac:dyDescent="0.25">
      <c r="A877" s="43" t="s">
        <v>639</v>
      </c>
      <c r="B877" s="44" t="s">
        <v>395</v>
      </c>
      <c r="C877" s="44" t="s">
        <v>396</v>
      </c>
      <c r="D877" s="44" t="s">
        <v>3</v>
      </c>
      <c r="E877" s="45">
        <v>1</v>
      </c>
      <c r="F877" s="45">
        <v>0</v>
      </c>
      <c r="G877" s="45">
        <v>0</v>
      </c>
      <c r="H877" s="45">
        <v>2</v>
      </c>
      <c r="I877" s="45">
        <v>0</v>
      </c>
      <c r="J877" s="45">
        <v>0</v>
      </c>
      <c r="K877" s="45">
        <v>0</v>
      </c>
      <c r="L877" s="51">
        <v>9</v>
      </c>
    </row>
    <row r="878" spans="1:20" hidden="1" x14ac:dyDescent="0.25">
      <c r="A878" s="46" t="s">
        <v>75</v>
      </c>
      <c r="B878" s="47" t="s">
        <v>34</v>
      </c>
      <c r="C878" s="47" t="s">
        <v>396</v>
      </c>
      <c r="D878" s="47" t="s">
        <v>3</v>
      </c>
      <c r="E878" s="48">
        <v>18</v>
      </c>
      <c r="F878" s="48">
        <v>4</v>
      </c>
      <c r="G878" s="48">
        <v>23</v>
      </c>
      <c r="H878" s="48">
        <v>48</v>
      </c>
      <c r="I878" s="48">
        <v>13</v>
      </c>
      <c r="J878" s="48">
        <v>7</v>
      </c>
      <c r="K878" s="48">
        <v>2139</v>
      </c>
      <c r="L878" s="52">
        <v>255</v>
      </c>
    </row>
    <row r="879" spans="1:20" x14ac:dyDescent="0.25">
      <c r="A879" s="46" t="s">
        <v>649</v>
      </c>
      <c r="B879" s="47" t="s">
        <v>395</v>
      </c>
      <c r="C879" s="47" t="s">
        <v>396</v>
      </c>
      <c r="D879" s="47" t="s">
        <v>3</v>
      </c>
      <c r="E879" s="48">
        <v>55</v>
      </c>
      <c r="F879" s="48">
        <v>9</v>
      </c>
      <c r="G879" s="48">
        <v>12</v>
      </c>
      <c r="H879" s="48">
        <v>74</v>
      </c>
      <c r="I879" s="48">
        <v>24</v>
      </c>
      <c r="J879" s="48">
        <v>14</v>
      </c>
      <c r="K879" s="48">
        <v>2</v>
      </c>
      <c r="L879" s="52">
        <v>484</v>
      </c>
      <c r="M879"/>
      <c r="N879" s="29"/>
      <c r="O879" s="29"/>
      <c r="P879" s="29"/>
      <c r="Q879" s="29"/>
      <c r="R879" s="29"/>
      <c r="S879" s="29"/>
      <c r="T879" s="29"/>
    </row>
    <row r="880" spans="1:20" hidden="1" x14ac:dyDescent="0.25">
      <c r="A880" s="43" t="s">
        <v>384</v>
      </c>
      <c r="B880" s="44" t="s">
        <v>37</v>
      </c>
      <c r="C880" s="44" t="s">
        <v>396</v>
      </c>
      <c r="D880" s="44" t="s">
        <v>3</v>
      </c>
      <c r="E880" s="45">
        <v>3</v>
      </c>
      <c r="F880" s="45">
        <v>1</v>
      </c>
      <c r="G880" s="45">
        <v>0</v>
      </c>
      <c r="H880" s="45">
        <v>0</v>
      </c>
      <c r="I880" s="45">
        <v>1</v>
      </c>
      <c r="J880" s="45">
        <v>2</v>
      </c>
      <c r="K880" s="45">
        <v>0</v>
      </c>
      <c r="L880" s="51">
        <v>27</v>
      </c>
    </row>
    <row r="881" spans="1:20" hidden="1" x14ac:dyDescent="0.25">
      <c r="A881" s="43" t="s">
        <v>667</v>
      </c>
      <c r="B881" s="44" t="s">
        <v>395</v>
      </c>
      <c r="C881" s="44" t="s">
        <v>396</v>
      </c>
      <c r="D881" s="44" t="s">
        <v>3</v>
      </c>
      <c r="E881" s="45">
        <v>7</v>
      </c>
      <c r="F881" s="45">
        <v>0</v>
      </c>
      <c r="G881" s="45">
        <v>0</v>
      </c>
      <c r="H881" s="45">
        <v>4</v>
      </c>
      <c r="I881" s="45">
        <v>4</v>
      </c>
      <c r="J881" s="45">
        <v>1</v>
      </c>
      <c r="K881" s="45">
        <v>0</v>
      </c>
      <c r="L881" s="51">
        <v>56</v>
      </c>
      <c r="M881"/>
      <c r="N881" s="29"/>
      <c r="O881" s="29"/>
      <c r="P881" s="29"/>
      <c r="Q881" s="29"/>
      <c r="R881" s="29"/>
      <c r="S881" s="29"/>
      <c r="T881" s="29"/>
    </row>
    <row r="882" spans="1:20" hidden="1" x14ac:dyDescent="0.25">
      <c r="A882" s="46" t="s">
        <v>671</v>
      </c>
      <c r="B882" s="47" t="s">
        <v>395</v>
      </c>
      <c r="C882" s="47" t="s">
        <v>396</v>
      </c>
      <c r="D882" s="47" t="s">
        <v>3</v>
      </c>
      <c r="E882" s="48">
        <v>5</v>
      </c>
      <c r="F882" s="48">
        <v>1</v>
      </c>
      <c r="G882" s="48">
        <v>2</v>
      </c>
      <c r="H882" s="48">
        <v>2</v>
      </c>
      <c r="I882" s="48">
        <v>3</v>
      </c>
      <c r="J882" s="48">
        <v>0</v>
      </c>
      <c r="K882" s="48">
        <v>23</v>
      </c>
      <c r="L882" s="52">
        <v>54</v>
      </c>
    </row>
    <row r="883" spans="1:20" x14ac:dyDescent="0.25">
      <c r="A883" s="46" t="s">
        <v>678</v>
      </c>
      <c r="B883" s="47" t="s">
        <v>395</v>
      </c>
      <c r="C883" s="47" t="s">
        <v>396</v>
      </c>
      <c r="D883" s="47" t="s">
        <v>3</v>
      </c>
      <c r="E883" s="48">
        <v>78</v>
      </c>
      <c r="F883" s="48">
        <v>29</v>
      </c>
      <c r="G883" s="48">
        <v>89</v>
      </c>
      <c r="H883" s="48">
        <v>147</v>
      </c>
      <c r="I883" s="48">
        <v>40</v>
      </c>
      <c r="J883" s="48">
        <v>25</v>
      </c>
      <c r="K883" s="48">
        <v>883</v>
      </c>
      <c r="L883" s="52">
        <v>938</v>
      </c>
      <c r="M883"/>
      <c r="N883" s="29"/>
      <c r="O883" s="29"/>
      <c r="P883" s="29"/>
      <c r="Q883" s="29"/>
      <c r="R883" s="29"/>
      <c r="S883" s="29"/>
      <c r="T883" s="29"/>
    </row>
    <row r="884" spans="1:20" x14ac:dyDescent="0.25">
      <c r="A884" s="43" t="s">
        <v>681</v>
      </c>
      <c r="B884" s="44" t="s">
        <v>395</v>
      </c>
      <c r="C884" s="44" t="s">
        <v>396</v>
      </c>
      <c r="D884" s="44" t="s">
        <v>3</v>
      </c>
      <c r="E884" s="45">
        <v>32</v>
      </c>
      <c r="F884" s="45">
        <v>4</v>
      </c>
      <c r="G884" s="45">
        <v>4</v>
      </c>
      <c r="H884" s="45">
        <v>27</v>
      </c>
      <c r="I884" s="45">
        <v>14</v>
      </c>
      <c r="J884" s="45">
        <v>8</v>
      </c>
      <c r="K884" s="45">
        <v>0</v>
      </c>
      <c r="L884" s="51">
        <v>340</v>
      </c>
      <c r="M884"/>
      <c r="N884" s="29"/>
      <c r="O884" s="29"/>
      <c r="P884" s="29"/>
      <c r="Q884" s="29"/>
      <c r="R884" s="29"/>
      <c r="S884" s="29"/>
      <c r="T884" s="29"/>
    </row>
    <row r="885" spans="1:20" x14ac:dyDescent="0.25">
      <c r="A885" s="43" t="s">
        <v>85</v>
      </c>
      <c r="B885" s="44" t="s">
        <v>39</v>
      </c>
      <c r="C885" s="44" t="s">
        <v>396</v>
      </c>
      <c r="D885" s="44" t="s">
        <v>3</v>
      </c>
      <c r="E885" s="45">
        <v>68</v>
      </c>
      <c r="F885" s="45">
        <v>48</v>
      </c>
      <c r="G885" s="45">
        <v>22</v>
      </c>
      <c r="H885" s="45">
        <v>29</v>
      </c>
      <c r="I885" s="45">
        <v>5</v>
      </c>
      <c r="J885" s="45">
        <v>21</v>
      </c>
      <c r="K885" s="45">
        <v>65</v>
      </c>
      <c r="L885" s="51">
        <v>979</v>
      </c>
    </row>
    <row r="886" spans="1:20" x14ac:dyDescent="0.25">
      <c r="A886" s="46" t="s">
        <v>72</v>
      </c>
      <c r="B886" s="47" t="s">
        <v>43</v>
      </c>
      <c r="C886" s="47" t="s">
        <v>396</v>
      </c>
      <c r="D886" s="47" t="s">
        <v>3</v>
      </c>
      <c r="E886" s="48">
        <v>70</v>
      </c>
      <c r="F886" s="48">
        <v>44</v>
      </c>
      <c r="G886" s="48">
        <v>28</v>
      </c>
      <c r="H886" s="48">
        <v>227</v>
      </c>
      <c r="I886" s="48">
        <v>62</v>
      </c>
      <c r="J886" s="48">
        <v>30</v>
      </c>
      <c r="K886" s="48">
        <v>67</v>
      </c>
      <c r="L886" s="52">
        <v>1117</v>
      </c>
    </row>
    <row r="887" spans="1:20" x14ac:dyDescent="0.25">
      <c r="A887" s="46" t="s">
        <v>683</v>
      </c>
      <c r="B887" s="47" t="s">
        <v>395</v>
      </c>
      <c r="C887" s="47" t="s">
        <v>396</v>
      </c>
      <c r="D887" s="47" t="s">
        <v>3</v>
      </c>
      <c r="E887" s="48">
        <v>82</v>
      </c>
      <c r="F887" s="48">
        <v>19</v>
      </c>
      <c r="G887" s="48">
        <v>133</v>
      </c>
      <c r="H887" s="48">
        <v>239</v>
      </c>
      <c r="I887" s="48">
        <v>44</v>
      </c>
      <c r="J887" s="48">
        <v>36</v>
      </c>
      <c r="K887" s="48">
        <v>10173</v>
      </c>
      <c r="L887" s="52">
        <v>1060</v>
      </c>
    </row>
    <row r="888" spans="1:20" hidden="1" x14ac:dyDescent="0.25">
      <c r="A888" s="46" t="s">
        <v>685</v>
      </c>
      <c r="B888" s="47" t="s">
        <v>395</v>
      </c>
      <c r="C888" s="47" t="s">
        <v>396</v>
      </c>
      <c r="D888" s="47" t="s">
        <v>3</v>
      </c>
      <c r="E888" s="48">
        <v>18</v>
      </c>
      <c r="F888" s="48">
        <v>3</v>
      </c>
      <c r="G888" s="48">
        <v>4</v>
      </c>
      <c r="H888" s="48">
        <v>17</v>
      </c>
      <c r="I888" s="48">
        <v>7</v>
      </c>
      <c r="J888" s="48">
        <v>5</v>
      </c>
      <c r="K888" s="48">
        <v>897</v>
      </c>
      <c r="L888" s="52">
        <v>197</v>
      </c>
    </row>
    <row r="889" spans="1:20" x14ac:dyDescent="0.25">
      <c r="A889" s="43" t="s">
        <v>686</v>
      </c>
      <c r="B889" s="44" t="s">
        <v>395</v>
      </c>
      <c r="C889" s="44" t="s">
        <v>396</v>
      </c>
      <c r="D889" s="44" t="s">
        <v>3</v>
      </c>
      <c r="E889" s="45">
        <v>82</v>
      </c>
      <c r="F889" s="45">
        <v>44</v>
      </c>
      <c r="G889" s="45">
        <v>58</v>
      </c>
      <c r="H889" s="45">
        <v>60</v>
      </c>
      <c r="I889" s="45">
        <v>48</v>
      </c>
      <c r="J889" s="45">
        <v>45</v>
      </c>
      <c r="K889" s="45">
        <v>10011</v>
      </c>
      <c r="L889" s="51">
        <v>1401</v>
      </c>
    </row>
    <row r="890" spans="1:20" x14ac:dyDescent="0.25">
      <c r="A890" s="43" t="s">
        <v>239</v>
      </c>
      <c r="B890" s="44" t="s">
        <v>43</v>
      </c>
      <c r="C890" s="44" t="s">
        <v>396</v>
      </c>
      <c r="D890" s="44" t="s">
        <v>3</v>
      </c>
      <c r="E890" s="45">
        <v>82</v>
      </c>
      <c r="F890" s="45">
        <v>46</v>
      </c>
      <c r="G890" s="45">
        <v>56</v>
      </c>
      <c r="H890" s="45">
        <v>21</v>
      </c>
      <c r="I890" s="45">
        <v>4</v>
      </c>
      <c r="J890" s="45">
        <v>40</v>
      </c>
      <c r="K890" s="45">
        <v>76</v>
      </c>
      <c r="L890" s="51">
        <v>1394</v>
      </c>
    </row>
    <row r="891" spans="1:20" hidden="1" x14ac:dyDescent="0.25">
      <c r="A891" s="46" t="s">
        <v>698</v>
      </c>
      <c r="B891" s="47" t="s">
        <v>395</v>
      </c>
      <c r="C891" s="47" t="s">
        <v>396</v>
      </c>
      <c r="D891" s="47" t="s">
        <v>3</v>
      </c>
      <c r="E891" s="48">
        <v>4</v>
      </c>
      <c r="F891" s="48">
        <v>0</v>
      </c>
      <c r="G891" s="48">
        <v>0</v>
      </c>
      <c r="H891" s="48">
        <v>3</v>
      </c>
      <c r="I891" s="48">
        <v>2</v>
      </c>
      <c r="J891" s="48">
        <v>1</v>
      </c>
      <c r="K891" s="48">
        <v>0</v>
      </c>
      <c r="L891" s="52">
        <v>27</v>
      </c>
    </row>
    <row r="892" spans="1:20" x14ac:dyDescent="0.25">
      <c r="A892" s="43" t="s">
        <v>703</v>
      </c>
      <c r="B892" s="44" t="s">
        <v>395</v>
      </c>
      <c r="C892" s="44" t="s">
        <v>396</v>
      </c>
      <c r="D892" s="44" t="s">
        <v>3</v>
      </c>
      <c r="E892" s="45">
        <v>57</v>
      </c>
      <c r="F892" s="45">
        <v>19</v>
      </c>
      <c r="G892" s="45">
        <v>20</v>
      </c>
      <c r="H892" s="45">
        <v>68</v>
      </c>
      <c r="I892" s="45">
        <v>30</v>
      </c>
      <c r="J892" s="45">
        <v>42</v>
      </c>
      <c r="K892" s="45">
        <v>6297</v>
      </c>
      <c r="L892" s="51">
        <v>863</v>
      </c>
    </row>
    <row r="893" spans="1:20" x14ac:dyDescent="0.25">
      <c r="A893" s="46" t="s">
        <v>147</v>
      </c>
      <c r="B893" s="47" t="s">
        <v>34</v>
      </c>
      <c r="C893" s="47" t="s">
        <v>396</v>
      </c>
      <c r="D893" s="47" t="s">
        <v>3</v>
      </c>
      <c r="E893" s="48">
        <v>82</v>
      </c>
      <c r="F893" s="48">
        <v>46</v>
      </c>
      <c r="G893" s="48">
        <v>54</v>
      </c>
      <c r="H893" s="48">
        <v>87</v>
      </c>
      <c r="I893" s="48">
        <v>28</v>
      </c>
      <c r="J893" s="48">
        <v>48</v>
      </c>
      <c r="K893" s="48">
        <v>5623</v>
      </c>
      <c r="L893" s="52">
        <v>1418</v>
      </c>
      <c r="M893"/>
      <c r="N893" s="29"/>
      <c r="O893" s="29"/>
      <c r="P893" s="29"/>
      <c r="Q893" s="29"/>
      <c r="R893" s="29"/>
      <c r="S893" s="29"/>
      <c r="T893" s="29"/>
    </row>
    <row r="894" spans="1:20" x14ac:dyDescent="0.25">
      <c r="A894" s="43" t="s">
        <v>254</v>
      </c>
      <c r="B894" s="44" t="s">
        <v>31</v>
      </c>
      <c r="C894" s="44" t="s">
        <v>396</v>
      </c>
      <c r="D894" s="44" t="s">
        <v>3</v>
      </c>
      <c r="E894" s="45">
        <v>68</v>
      </c>
      <c r="F894" s="45">
        <v>21</v>
      </c>
      <c r="G894" s="45">
        <v>16</v>
      </c>
      <c r="H894" s="45">
        <v>99</v>
      </c>
      <c r="I894" s="45">
        <v>44</v>
      </c>
      <c r="J894" s="45">
        <v>29</v>
      </c>
      <c r="K894" s="45">
        <v>6427</v>
      </c>
      <c r="L894" s="51">
        <v>938</v>
      </c>
    </row>
    <row r="895" spans="1:20" x14ac:dyDescent="0.25">
      <c r="A895" s="43" t="s">
        <v>716</v>
      </c>
      <c r="B895" s="44" t="s">
        <v>395</v>
      </c>
      <c r="C895" s="44" t="s">
        <v>396</v>
      </c>
      <c r="D895" s="44" t="s">
        <v>3</v>
      </c>
      <c r="E895" s="45">
        <v>66</v>
      </c>
      <c r="F895" s="45">
        <v>20</v>
      </c>
      <c r="G895" s="45">
        <v>28</v>
      </c>
      <c r="H895" s="45">
        <v>222</v>
      </c>
      <c r="I895" s="45">
        <v>25</v>
      </c>
      <c r="J895" s="45">
        <v>30</v>
      </c>
      <c r="K895" s="45">
        <v>8236</v>
      </c>
      <c r="L895" s="51">
        <v>924</v>
      </c>
    </row>
    <row r="896" spans="1:20" x14ac:dyDescent="0.25">
      <c r="A896" s="46" t="s">
        <v>430</v>
      </c>
      <c r="B896" s="47" t="s">
        <v>39</v>
      </c>
      <c r="C896" s="47" t="s">
        <v>396</v>
      </c>
      <c r="D896" s="47" t="s">
        <v>3</v>
      </c>
      <c r="E896" s="48">
        <v>54</v>
      </c>
      <c r="F896" s="48">
        <v>16</v>
      </c>
      <c r="G896" s="48">
        <v>18</v>
      </c>
      <c r="H896" s="48">
        <v>44</v>
      </c>
      <c r="I896" s="48">
        <v>14</v>
      </c>
      <c r="J896" s="48">
        <v>39</v>
      </c>
      <c r="K896" s="48">
        <v>419</v>
      </c>
      <c r="L896" s="52">
        <v>730</v>
      </c>
    </row>
    <row r="897" spans="1:20" x14ac:dyDescent="0.25">
      <c r="A897" s="43" t="s">
        <v>281</v>
      </c>
      <c r="B897" s="44" t="s">
        <v>37</v>
      </c>
      <c r="C897" s="44" t="s">
        <v>396</v>
      </c>
      <c r="D897" s="44" t="s">
        <v>3</v>
      </c>
      <c r="E897" s="45">
        <v>76</v>
      </c>
      <c r="F897" s="45">
        <v>48</v>
      </c>
      <c r="G897" s="45">
        <v>18</v>
      </c>
      <c r="H897" s="45">
        <v>54</v>
      </c>
      <c r="I897" s="45">
        <v>20</v>
      </c>
      <c r="J897" s="45">
        <v>32</v>
      </c>
      <c r="K897" s="45">
        <v>134</v>
      </c>
      <c r="L897" s="51">
        <v>1325</v>
      </c>
      <c r="M897"/>
      <c r="N897" s="29"/>
      <c r="O897" s="29"/>
      <c r="P897" s="29"/>
      <c r="Q897" s="29"/>
      <c r="R897" s="29"/>
      <c r="S897" s="29"/>
      <c r="T897" s="29"/>
    </row>
    <row r="898" spans="1:20" hidden="1" x14ac:dyDescent="0.25">
      <c r="A898" s="43" t="s">
        <v>719</v>
      </c>
      <c r="B898" s="44" t="s">
        <v>395</v>
      </c>
      <c r="C898" s="44" t="s">
        <v>396</v>
      </c>
      <c r="D898" s="44" t="s">
        <v>3</v>
      </c>
      <c r="E898" s="45">
        <v>1</v>
      </c>
      <c r="F898" s="45">
        <v>0</v>
      </c>
      <c r="G898" s="45">
        <v>0</v>
      </c>
      <c r="H898" s="45">
        <v>2</v>
      </c>
      <c r="I898" s="45">
        <v>0</v>
      </c>
      <c r="J898" s="45">
        <v>0</v>
      </c>
      <c r="K898" s="45">
        <v>0</v>
      </c>
      <c r="L898" s="51">
        <v>9</v>
      </c>
      <c r="M898"/>
      <c r="N898" s="29"/>
      <c r="O898" s="29"/>
      <c r="P898" s="29"/>
      <c r="Q898" s="29"/>
      <c r="R898" s="29"/>
      <c r="S898" s="29"/>
      <c r="T898" s="29"/>
    </row>
    <row r="899" spans="1:20" hidden="1" x14ac:dyDescent="0.25">
      <c r="A899" s="43" t="s">
        <v>725</v>
      </c>
      <c r="B899" s="44" t="s">
        <v>395</v>
      </c>
      <c r="C899" s="44" t="s">
        <v>396</v>
      </c>
      <c r="D899" s="44" t="s">
        <v>3</v>
      </c>
      <c r="E899" s="45">
        <v>2</v>
      </c>
      <c r="F899" s="45">
        <v>0</v>
      </c>
      <c r="G899" s="45">
        <v>4</v>
      </c>
      <c r="H899" s="45">
        <v>6</v>
      </c>
      <c r="I899" s="45">
        <v>0</v>
      </c>
      <c r="J899" s="45">
        <v>0</v>
      </c>
      <c r="K899" s="45">
        <v>0</v>
      </c>
      <c r="L899" s="51">
        <v>16</v>
      </c>
    </row>
    <row r="900" spans="1:20" x14ac:dyDescent="0.25">
      <c r="A900" s="46" t="s">
        <v>88</v>
      </c>
      <c r="B900" s="47" t="s">
        <v>31</v>
      </c>
      <c r="C900" s="47" t="s">
        <v>396</v>
      </c>
      <c r="D900" s="47" t="s">
        <v>3</v>
      </c>
      <c r="E900" s="48">
        <v>65</v>
      </c>
      <c r="F900" s="48">
        <v>24</v>
      </c>
      <c r="G900" s="48">
        <v>8</v>
      </c>
      <c r="H900" s="48">
        <v>11</v>
      </c>
      <c r="I900" s="48">
        <v>26</v>
      </c>
      <c r="J900" s="48">
        <v>37</v>
      </c>
      <c r="K900" s="48">
        <v>5555</v>
      </c>
      <c r="L900" s="52">
        <v>1214</v>
      </c>
      <c r="M900"/>
      <c r="N900" s="29"/>
      <c r="O900" s="29"/>
      <c r="P900" s="29"/>
      <c r="Q900" s="29"/>
      <c r="R900" s="29"/>
      <c r="S900" s="29"/>
      <c r="T900" s="29"/>
    </row>
    <row r="901" spans="1:20" x14ac:dyDescent="0.25">
      <c r="A901" s="46" t="s">
        <v>727</v>
      </c>
      <c r="B901" s="47" t="s">
        <v>395</v>
      </c>
      <c r="C901" s="47" t="s">
        <v>396</v>
      </c>
      <c r="D901" s="47" t="s">
        <v>3</v>
      </c>
      <c r="E901" s="48">
        <v>69</v>
      </c>
      <c r="F901" s="48">
        <v>16</v>
      </c>
      <c r="G901" s="48">
        <v>12</v>
      </c>
      <c r="H901" s="48">
        <v>91</v>
      </c>
      <c r="I901" s="48">
        <v>37</v>
      </c>
      <c r="J901" s="48">
        <v>19</v>
      </c>
      <c r="K901" s="48">
        <v>2139</v>
      </c>
      <c r="L901" s="52">
        <v>722</v>
      </c>
      <c r="M901"/>
      <c r="N901" s="29"/>
      <c r="O901" s="29"/>
      <c r="P901" s="29"/>
      <c r="Q901" s="29"/>
      <c r="R901" s="29"/>
      <c r="S901" s="29"/>
      <c r="T901" s="29"/>
    </row>
    <row r="902" spans="1:20" hidden="1" x14ac:dyDescent="0.25">
      <c r="A902" s="46" t="s">
        <v>433</v>
      </c>
      <c r="B902" s="47" t="s">
        <v>37</v>
      </c>
      <c r="C902" s="47" t="s">
        <v>396</v>
      </c>
      <c r="D902" s="47" t="s">
        <v>3</v>
      </c>
      <c r="E902" s="48">
        <v>6</v>
      </c>
      <c r="F902" s="48">
        <v>0</v>
      </c>
      <c r="G902" s="48">
        <v>0</v>
      </c>
      <c r="H902" s="48">
        <v>5</v>
      </c>
      <c r="I902" s="48">
        <v>7</v>
      </c>
      <c r="J902" s="48">
        <v>2</v>
      </c>
      <c r="K902" s="48">
        <v>0</v>
      </c>
      <c r="L902" s="52">
        <v>64</v>
      </c>
      <c r="M902"/>
      <c r="N902" s="29"/>
      <c r="O902" s="29"/>
      <c r="P902" s="29"/>
      <c r="Q902" s="29"/>
      <c r="R902" s="29"/>
      <c r="S902" s="29"/>
      <c r="T902" s="29"/>
    </row>
    <row r="903" spans="1:20" x14ac:dyDescent="0.25">
      <c r="A903" s="43" t="s">
        <v>748</v>
      </c>
      <c r="B903" s="44" t="s">
        <v>395</v>
      </c>
      <c r="C903" s="44" t="s">
        <v>396</v>
      </c>
      <c r="D903" s="44" t="s">
        <v>3</v>
      </c>
      <c r="E903" s="45">
        <v>57</v>
      </c>
      <c r="F903" s="45">
        <v>28</v>
      </c>
      <c r="G903" s="45">
        <v>8</v>
      </c>
      <c r="H903" s="45">
        <v>101</v>
      </c>
      <c r="I903" s="45">
        <v>29</v>
      </c>
      <c r="J903" s="45">
        <v>18</v>
      </c>
      <c r="K903" s="45">
        <v>2497</v>
      </c>
      <c r="L903" s="51">
        <v>777</v>
      </c>
    </row>
    <row r="904" spans="1:20" x14ac:dyDescent="0.25">
      <c r="A904" s="46" t="s">
        <v>176</v>
      </c>
      <c r="B904" s="47" t="s">
        <v>31</v>
      </c>
      <c r="C904" s="47" t="s">
        <v>396</v>
      </c>
      <c r="D904" s="47" t="s">
        <v>3</v>
      </c>
      <c r="E904" s="48">
        <v>82</v>
      </c>
      <c r="F904" s="48">
        <v>56</v>
      </c>
      <c r="G904" s="48">
        <v>21</v>
      </c>
      <c r="H904" s="48">
        <v>101</v>
      </c>
      <c r="I904" s="48">
        <v>56</v>
      </c>
      <c r="J904" s="48">
        <v>49</v>
      </c>
      <c r="K904" s="48">
        <v>6189</v>
      </c>
      <c r="L904" s="52">
        <v>1342</v>
      </c>
    </row>
    <row r="905" spans="1:20" x14ac:dyDescent="0.25">
      <c r="A905" s="43" t="s">
        <v>757</v>
      </c>
      <c r="B905" s="44" t="s">
        <v>395</v>
      </c>
      <c r="C905" s="44" t="s">
        <v>396</v>
      </c>
      <c r="D905" s="44" t="s">
        <v>3</v>
      </c>
      <c r="E905" s="45">
        <v>44</v>
      </c>
      <c r="F905" s="45">
        <v>10</v>
      </c>
      <c r="G905" s="45">
        <v>24</v>
      </c>
      <c r="H905" s="45">
        <v>50</v>
      </c>
      <c r="I905" s="45">
        <v>10</v>
      </c>
      <c r="J905" s="45">
        <v>11</v>
      </c>
      <c r="K905" s="45">
        <v>1000</v>
      </c>
      <c r="L905" s="51">
        <v>490</v>
      </c>
    </row>
    <row r="906" spans="1:20" x14ac:dyDescent="0.25">
      <c r="A906" s="43" t="s">
        <v>762</v>
      </c>
      <c r="B906" s="44" t="s">
        <v>395</v>
      </c>
      <c r="C906" s="44" t="s">
        <v>396</v>
      </c>
      <c r="D906" s="44" t="s">
        <v>3</v>
      </c>
      <c r="E906" s="45">
        <v>80</v>
      </c>
      <c r="F906" s="45">
        <v>36</v>
      </c>
      <c r="G906" s="45">
        <v>22</v>
      </c>
      <c r="H906" s="45">
        <v>190</v>
      </c>
      <c r="I906" s="45">
        <v>31</v>
      </c>
      <c r="J906" s="45">
        <v>25</v>
      </c>
      <c r="K906" s="45">
        <v>6230</v>
      </c>
      <c r="L906" s="51">
        <v>1280</v>
      </c>
    </row>
    <row r="907" spans="1:20" x14ac:dyDescent="0.25">
      <c r="A907" s="46" t="s">
        <v>763</v>
      </c>
      <c r="B907" s="47" t="s">
        <v>395</v>
      </c>
      <c r="C907" s="47" t="s">
        <v>396</v>
      </c>
      <c r="D907" s="47" t="s">
        <v>3</v>
      </c>
      <c r="E907" s="48">
        <v>63</v>
      </c>
      <c r="F907" s="48">
        <v>19</v>
      </c>
      <c r="G907" s="48">
        <v>8</v>
      </c>
      <c r="H907" s="48">
        <v>95</v>
      </c>
      <c r="I907" s="48">
        <v>32</v>
      </c>
      <c r="J907" s="48">
        <v>21</v>
      </c>
      <c r="K907" s="48">
        <v>3377</v>
      </c>
      <c r="L907" s="52">
        <v>869</v>
      </c>
      <c r="M907"/>
      <c r="N907" s="29"/>
      <c r="O907" s="29"/>
      <c r="P907" s="29"/>
      <c r="Q907" s="29"/>
      <c r="R907" s="29"/>
      <c r="S907" s="29"/>
      <c r="T907" s="29"/>
    </row>
    <row r="908" spans="1:20" x14ac:dyDescent="0.25">
      <c r="A908" s="46" t="s">
        <v>170</v>
      </c>
      <c r="B908" s="47" t="s">
        <v>31</v>
      </c>
      <c r="C908" s="47" t="s">
        <v>396</v>
      </c>
      <c r="D908" s="47" t="s">
        <v>3</v>
      </c>
      <c r="E908" s="48">
        <v>81</v>
      </c>
      <c r="F908" s="48">
        <v>69</v>
      </c>
      <c r="G908" s="48">
        <v>12</v>
      </c>
      <c r="H908" s="48">
        <v>50</v>
      </c>
      <c r="I908" s="48">
        <v>50</v>
      </c>
      <c r="J908" s="48">
        <v>43</v>
      </c>
      <c r="K908" s="48">
        <v>7300</v>
      </c>
      <c r="L908" s="52">
        <v>1525</v>
      </c>
    </row>
    <row r="909" spans="1:20" hidden="1" x14ac:dyDescent="0.25">
      <c r="A909" s="46" t="s">
        <v>373</v>
      </c>
      <c r="B909" s="47" t="s">
        <v>31</v>
      </c>
      <c r="C909" s="47" t="s">
        <v>396</v>
      </c>
      <c r="D909" s="47" t="s">
        <v>3</v>
      </c>
      <c r="E909" s="48">
        <v>10</v>
      </c>
      <c r="F909" s="48">
        <v>1</v>
      </c>
      <c r="G909" s="48">
        <v>2</v>
      </c>
      <c r="H909" s="48">
        <v>17</v>
      </c>
      <c r="I909" s="48">
        <v>2</v>
      </c>
      <c r="J909" s="48">
        <v>1</v>
      </c>
      <c r="K909" s="48">
        <v>323</v>
      </c>
      <c r="L909" s="52">
        <v>104</v>
      </c>
    </row>
    <row r="910" spans="1:20" x14ac:dyDescent="0.25">
      <c r="A910" s="43" t="s">
        <v>767</v>
      </c>
      <c r="B910" s="44" t="s">
        <v>395</v>
      </c>
      <c r="C910" s="44" t="s">
        <v>396</v>
      </c>
      <c r="D910" s="44" t="s">
        <v>3</v>
      </c>
      <c r="E910" s="45">
        <v>50</v>
      </c>
      <c r="F910" s="45">
        <v>3</v>
      </c>
      <c r="G910" s="45">
        <v>28</v>
      </c>
      <c r="H910" s="45">
        <v>52</v>
      </c>
      <c r="I910" s="45">
        <v>8</v>
      </c>
      <c r="J910" s="45">
        <v>9</v>
      </c>
      <c r="K910" s="45">
        <v>0</v>
      </c>
      <c r="L910" s="51">
        <v>337</v>
      </c>
    </row>
    <row r="911" spans="1:20" x14ac:dyDescent="0.25">
      <c r="A911" s="46" t="s">
        <v>771</v>
      </c>
      <c r="B911" s="47" t="s">
        <v>395</v>
      </c>
      <c r="C911" s="47" t="s">
        <v>396</v>
      </c>
      <c r="D911" s="47" t="s">
        <v>3</v>
      </c>
      <c r="E911" s="48">
        <v>45</v>
      </c>
      <c r="F911" s="48">
        <v>12</v>
      </c>
      <c r="G911" s="48">
        <v>14</v>
      </c>
      <c r="H911" s="48">
        <v>53</v>
      </c>
      <c r="I911" s="48">
        <v>10</v>
      </c>
      <c r="J911" s="48">
        <v>15</v>
      </c>
      <c r="K911" s="48">
        <v>27</v>
      </c>
      <c r="L911" s="52">
        <v>560</v>
      </c>
    </row>
    <row r="912" spans="1:20" x14ac:dyDescent="0.25">
      <c r="A912" s="43" t="s">
        <v>772</v>
      </c>
      <c r="B912" s="44" t="s">
        <v>395</v>
      </c>
      <c r="C912" s="44" t="s">
        <v>396</v>
      </c>
      <c r="D912" s="44" t="s">
        <v>3</v>
      </c>
      <c r="E912" s="45">
        <v>81</v>
      </c>
      <c r="F912" s="45">
        <v>24</v>
      </c>
      <c r="G912" s="45">
        <v>46</v>
      </c>
      <c r="H912" s="45">
        <v>74</v>
      </c>
      <c r="I912" s="45">
        <v>18</v>
      </c>
      <c r="J912" s="45">
        <v>32</v>
      </c>
      <c r="K912" s="45">
        <v>4518</v>
      </c>
      <c r="L912" s="51">
        <v>1084</v>
      </c>
    </row>
    <row r="913" spans="1:20" hidden="1" x14ac:dyDescent="0.25">
      <c r="A913" s="43" t="s">
        <v>446</v>
      </c>
      <c r="B913" s="44" t="s">
        <v>31</v>
      </c>
      <c r="C913" s="44" t="s">
        <v>396</v>
      </c>
      <c r="D913" s="44" t="s">
        <v>3</v>
      </c>
      <c r="E913" s="45">
        <v>1</v>
      </c>
      <c r="F913" s="45">
        <v>0</v>
      </c>
      <c r="G913" s="45">
        <v>0</v>
      </c>
      <c r="H913" s="45">
        <v>1</v>
      </c>
      <c r="I913" s="45">
        <v>3</v>
      </c>
      <c r="J913" s="45">
        <v>0</v>
      </c>
      <c r="K913" s="45">
        <v>0</v>
      </c>
      <c r="L913" s="51">
        <v>13</v>
      </c>
    </row>
    <row r="914" spans="1:20" x14ac:dyDescent="0.25">
      <c r="A914" s="43" t="s">
        <v>779</v>
      </c>
      <c r="B914" s="44" t="s">
        <v>395</v>
      </c>
      <c r="C914" s="44" t="s">
        <v>396</v>
      </c>
      <c r="D914" s="44" t="s">
        <v>3</v>
      </c>
      <c r="E914" s="45">
        <v>43</v>
      </c>
      <c r="F914" s="45">
        <v>20</v>
      </c>
      <c r="G914" s="45">
        <v>34</v>
      </c>
      <c r="H914" s="45">
        <v>43</v>
      </c>
      <c r="I914" s="45">
        <v>15</v>
      </c>
      <c r="J914" s="45">
        <v>21</v>
      </c>
      <c r="K914" s="45">
        <v>3836</v>
      </c>
      <c r="L914" s="51">
        <v>690</v>
      </c>
      <c r="M914"/>
      <c r="N914" s="29"/>
      <c r="O914" s="29"/>
      <c r="P914" s="29"/>
      <c r="Q914" s="29"/>
      <c r="R914" s="29"/>
      <c r="S914" s="29"/>
      <c r="T914" s="29"/>
    </row>
    <row r="915" spans="1:20" x14ac:dyDescent="0.25">
      <c r="A915" s="46" t="s">
        <v>385</v>
      </c>
      <c r="B915" s="47" t="s">
        <v>34</v>
      </c>
      <c r="C915" s="47" t="s">
        <v>396</v>
      </c>
      <c r="D915" s="47" t="s">
        <v>3</v>
      </c>
      <c r="E915" s="48">
        <v>29</v>
      </c>
      <c r="F915" s="48">
        <v>1</v>
      </c>
      <c r="G915" s="48">
        <v>4</v>
      </c>
      <c r="H915" s="48">
        <v>21</v>
      </c>
      <c r="I915" s="48">
        <v>9</v>
      </c>
      <c r="J915" s="48">
        <v>3</v>
      </c>
      <c r="K915" s="48">
        <v>113</v>
      </c>
      <c r="L915" s="52">
        <v>308</v>
      </c>
    </row>
    <row r="916" spans="1:20" x14ac:dyDescent="0.25">
      <c r="A916" s="46" t="s">
        <v>786</v>
      </c>
      <c r="B916" s="47" t="s">
        <v>395</v>
      </c>
      <c r="C916" s="47" t="s">
        <v>396</v>
      </c>
      <c r="D916" s="47" t="s">
        <v>3</v>
      </c>
      <c r="E916" s="48">
        <v>56</v>
      </c>
      <c r="F916" s="48">
        <v>9</v>
      </c>
      <c r="G916" s="48">
        <v>16</v>
      </c>
      <c r="H916" s="48">
        <v>101</v>
      </c>
      <c r="I916" s="48">
        <v>28</v>
      </c>
      <c r="J916" s="48">
        <v>20</v>
      </c>
      <c r="K916" s="48">
        <v>3835</v>
      </c>
      <c r="L916" s="52">
        <v>608</v>
      </c>
      <c r="M916"/>
      <c r="N916" s="29"/>
      <c r="O916" s="29"/>
      <c r="P916" s="29"/>
      <c r="Q916" s="29"/>
      <c r="R916" s="29"/>
      <c r="S916" s="29"/>
      <c r="T916" s="29"/>
    </row>
    <row r="917" spans="1:20" x14ac:dyDescent="0.25">
      <c r="A917" s="46" t="s">
        <v>789</v>
      </c>
      <c r="B917" s="47" t="s">
        <v>395</v>
      </c>
      <c r="C917" s="47" t="s">
        <v>396</v>
      </c>
      <c r="D917" s="47" t="s">
        <v>3</v>
      </c>
      <c r="E917" s="48">
        <v>55</v>
      </c>
      <c r="F917" s="48">
        <v>20</v>
      </c>
      <c r="G917" s="48">
        <v>22</v>
      </c>
      <c r="H917" s="48">
        <v>19</v>
      </c>
      <c r="I917" s="48">
        <v>14</v>
      </c>
      <c r="J917" s="48">
        <v>16</v>
      </c>
      <c r="K917" s="48">
        <v>631</v>
      </c>
      <c r="L917" s="52">
        <v>752</v>
      </c>
      <c r="M917"/>
      <c r="N917" s="29"/>
      <c r="O917" s="29"/>
      <c r="P917" s="29"/>
      <c r="Q917" s="29"/>
      <c r="R917" s="29"/>
      <c r="S917" s="29"/>
      <c r="T917" s="29"/>
    </row>
    <row r="918" spans="1:20" hidden="1" x14ac:dyDescent="0.25">
      <c r="A918" s="46" t="s">
        <v>791</v>
      </c>
      <c r="B918" s="47" t="s">
        <v>395</v>
      </c>
      <c r="C918" s="47" t="s">
        <v>396</v>
      </c>
      <c r="D918" s="47" t="s">
        <v>3</v>
      </c>
      <c r="E918" s="48">
        <v>7</v>
      </c>
      <c r="F918" s="48">
        <v>3</v>
      </c>
      <c r="G918" s="48">
        <v>0</v>
      </c>
      <c r="H918" s="48">
        <v>9</v>
      </c>
      <c r="I918" s="48">
        <v>0</v>
      </c>
      <c r="J918" s="48">
        <v>0</v>
      </c>
      <c r="K918" s="48">
        <v>93</v>
      </c>
      <c r="L918" s="52">
        <v>86</v>
      </c>
    </row>
    <row r="919" spans="1:20" hidden="1" x14ac:dyDescent="0.25">
      <c r="A919" s="46" t="s">
        <v>370</v>
      </c>
      <c r="B919" s="47" t="s">
        <v>37</v>
      </c>
      <c r="C919" s="47" t="s">
        <v>396</v>
      </c>
      <c r="D919" s="47" t="s">
        <v>3</v>
      </c>
      <c r="E919" s="48">
        <v>10</v>
      </c>
      <c r="F919" s="48">
        <v>1</v>
      </c>
      <c r="G919" s="48">
        <v>2</v>
      </c>
      <c r="H919" s="48">
        <v>17</v>
      </c>
      <c r="I919" s="48">
        <v>4</v>
      </c>
      <c r="J919" s="48">
        <v>4</v>
      </c>
      <c r="K919" s="48">
        <v>0</v>
      </c>
      <c r="L919" s="52">
        <v>101</v>
      </c>
    </row>
    <row r="920" spans="1:20" x14ac:dyDescent="0.25">
      <c r="A920" s="46" t="s">
        <v>798</v>
      </c>
      <c r="B920" s="47" t="s">
        <v>395</v>
      </c>
      <c r="C920" s="47" t="s">
        <v>396</v>
      </c>
      <c r="D920" s="47" t="s">
        <v>3</v>
      </c>
      <c r="E920" s="48">
        <v>82</v>
      </c>
      <c r="F920" s="48">
        <v>56</v>
      </c>
      <c r="G920" s="48">
        <v>12</v>
      </c>
      <c r="H920" s="48">
        <v>37</v>
      </c>
      <c r="I920" s="48">
        <v>53</v>
      </c>
      <c r="J920" s="48">
        <v>54</v>
      </c>
      <c r="K920" s="48">
        <v>2159</v>
      </c>
      <c r="L920" s="52">
        <v>1506</v>
      </c>
    </row>
    <row r="921" spans="1:20" x14ac:dyDescent="0.25">
      <c r="A921" s="46" t="s">
        <v>802</v>
      </c>
      <c r="B921" s="47" t="s">
        <v>395</v>
      </c>
      <c r="C921" s="47" t="s">
        <v>396</v>
      </c>
      <c r="D921" s="47" t="s">
        <v>3</v>
      </c>
      <c r="E921" s="48">
        <v>65</v>
      </c>
      <c r="F921" s="48">
        <v>19</v>
      </c>
      <c r="G921" s="48">
        <v>20</v>
      </c>
      <c r="H921" s="48">
        <v>77</v>
      </c>
      <c r="I921" s="48">
        <v>13</v>
      </c>
      <c r="J921" s="48">
        <v>19</v>
      </c>
      <c r="K921" s="48">
        <v>69</v>
      </c>
      <c r="L921" s="52">
        <v>881</v>
      </c>
    </row>
    <row r="922" spans="1:20" hidden="1" x14ac:dyDescent="0.25">
      <c r="A922" s="46" t="s">
        <v>808</v>
      </c>
      <c r="B922" s="47" t="s">
        <v>395</v>
      </c>
      <c r="C922" s="47" t="s">
        <v>396</v>
      </c>
      <c r="D922" s="47" t="s">
        <v>3</v>
      </c>
      <c r="E922" s="48">
        <v>3</v>
      </c>
      <c r="F922" s="48">
        <v>1</v>
      </c>
      <c r="G922" s="48">
        <v>0</v>
      </c>
      <c r="H922" s="48">
        <v>9</v>
      </c>
      <c r="I922" s="48">
        <v>0</v>
      </c>
      <c r="J922" s="48">
        <v>0</v>
      </c>
      <c r="K922" s="48">
        <v>0</v>
      </c>
      <c r="L922" s="52">
        <v>27</v>
      </c>
    </row>
    <row r="923" spans="1:20" hidden="1" x14ac:dyDescent="0.25">
      <c r="A923" s="46" t="s">
        <v>816</v>
      </c>
      <c r="B923" s="47" t="s">
        <v>395</v>
      </c>
      <c r="C923" s="47" t="s">
        <v>396</v>
      </c>
      <c r="D923" s="47" t="s">
        <v>3</v>
      </c>
      <c r="E923" s="48">
        <v>2</v>
      </c>
      <c r="F923" s="48">
        <v>0</v>
      </c>
      <c r="G923" s="48">
        <v>0</v>
      </c>
      <c r="H923" s="48">
        <v>3</v>
      </c>
      <c r="I923" s="48">
        <v>1</v>
      </c>
      <c r="J923" s="48">
        <v>0</v>
      </c>
      <c r="K923" s="48">
        <v>0</v>
      </c>
      <c r="L923" s="52">
        <v>17</v>
      </c>
    </row>
    <row r="924" spans="1:20" x14ac:dyDescent="0.25">
      <c r="A924" s="46" t="s">
        <v>819</v>
      </c>
      <c r="B924" s="47" t="s">
        <v>395</v>
      </c>
      <c r="C924" s="47" t="s">
        <v>396</v>
      </c>
      <c r="D924" s="47" t="s">
        <v>3</v>
      </c>
      <c r="E924" s="48">
        <v>82</v>
      </c>
      <c r="F924" s="48">
        <v>35</v>
      </c>
      <c r="G924" s="48">
        <v>22</v>
      </c>
      <c r="H924" s="48">
        <v>54</v>
      </c>
      <c r="I924" s="48">
        <v>30</v>
      </c>
      <c r="J924" s="48">
        <v>28</v>
      </c>
      <c r="K924" s="48">
        <v>9077</v>
      </c>
      <c r="L924" s="52">
        <v>1362</v>
      </c>
    </row>
    <row r="925" spans="1:20" x14ac:dyDescent="0.25">
      <c r="A925" s="43" t="s">
        <v>448</v>
      </c>
      <c r="B925" s="44" t="s">
        <v>43</v>
      </c>
      <c r="C925" s="44" t="s">
        <v>396</v>
      </c>
      <c r="D925" s="44" t="s">
        <v>3</v>
      </c>
      <c r="E925" s="45">
        <v>21</v>
      </c>
      <c r="F925" s="45">
        <v>10</v>
      </c>
      <c r="G925" s="45">
        <v>12</v>
      </c>
      <c r="H925" s="45">
        <v>4</v>
      </c>
      <c r="I925" s="45">
        <v>2</v>
      </c>
      <c r="J925" s="45">
        <v>9</v>
      </c>
      <c r="K925" s="45">
        <v>0</v>
      </c>
      <c r="L925" s="51">
        <v>346</v>
      </c>
      <c r="M925"/>
      <c r="N925" s="29"/>
      <c r="O925" s="29"/>
      <c r="P925" s="29"/>
      <c r="Q925" s="29"/>
      <c r="R925" s="29"/>
      <c r="S925" s="29"/>
      <c r="T925" s="29"/>
    </row>
    <row r="926" spans="1:20" x14ac:dyDescent="0.25">
      <c r="A926" s="43" t="s">
        <v>434</v>
      </c>
      <c r="B926" s="44" t="s">
        <v>31</v>
      </c>
      <c r="C926" s="44" t="s">
        <v>396</v>
      </c>
      <c r="D926" s="44" t="s">
        <v>3</v>
      </c>
      <c r="E926" s="45">
        <v>78</v>
      </c>
      <c r="F926" s="45">
        <v>24</v>
      </c>
      <c r="G926" s="45">
        <v>38</v>
      </c>
      <c r="H926" s="45">
        <v>153</v>
      </c>
      <c r="I926" s="45">
        <v>23</v>
      </c>
      <c r="J926" s="45">
        <v>15</v>
      </c>
      <c r="K926" s="45">
        <v>32</v>
      </c>
      <c r="L926" s="51">
        <v>1006</v>
      </c>
    </row>
    <row r="927" spans="1:20" x14ac:dyDescent="0.25">
      <c r="A927" s="43" t="s">
        <v>66</v>
      </c>
      <c r="B927" s="44" t="s">
        <v>43</v>
      </c>
      <c r="C927" s="44" t="s">
        <v>396</v>
      </c>
      <c r="D927" s="44" t="s">
        <v>3</v>
      </c>
      <c r="E927" s="45">
        <v>78</v>
      </c>
      <c r="F927" s="45">
        <v>47</v>
      </c>
      <c r="G927" s="45">
        <v>4</v>
      </c>
      <c r="H927" s="45">
        <v>44</v>
      </c>
      <c r="I927" s="45">
        <v>38</v>
      </c>
      <c r="J927" s="45">
        <v>22</v>
      </c>
      <c r="K927" s="45">
        <v>4243</v>
      </c>
      <c r="L927" s="51">
        <v>1110</v>
      </c>
      <c r="M927"/>
      <c r="N927" s="29"/>
      <c r="O927" s="29"/>
      <c r="P927" s="29"/>
      <c r="Q927" s="29"/>
      <c r="R927" s="29"/>
      <c r="S927" s="29"/>
      <c r="T927" s="29"/>
    </row>
    <row r="928" spans="1:20" hidden="1" x14ac:dyDescent="0.25">
      <c r="A928" s="46" t="s">
        <v>829</v>
      </c>
      <c r="B928" s="47" t="s">
        <v>395</v>
      </c>
      <c r="C928" s="47" t="s">
        <v>396</v>
      </c>
      <c r="D928" s="47" t="s">
        <v>3</v>
      </c>
      <c r="E928" s="48">
        <v>13</v>
      </c>
      <c r="F928" s="48">
        <v>1</v>
      </c>
      <c r="G928" s="48">
        <v>29</v>
      </c>
      <c r="H928" s="48">
        <v>26</v>
      </c>
      <c r="I928" s="48">
        <v>1</v>
      </c>
      <c r="J928" s="48">
        <v>0</v>
      </c>
      <c r="K928" s="48">
        <v>0</v>
      </c>
      <c r="L928" s="52">
        <v>76</v>
      </c>
    </row>
    <row r="929" spans="1:20" hidden="1" x14ac:dyDescent="0.25">
      <c r="A929" s="46" t="s">
        <v>832</v>
      </c>
      <c r="B929" s="47" t="s">
        <v>395</v>
      </c>
      <c r="C929" s="47" t="s">
        <v>396</v>
      </c>
      <c r="D929" s="47" t="s">
        <v>3</v>
      </c>
      <c r="E929" s="48">
        <v>3</v>
      </c>
      <c r="F929" s="48">
        <v>0</v>
      </c>
      <c r="G929" s="48">
        <v>0</v>
      </c>
      <c r="H929" s="48">
        <v>1</v>
      </c>
      <c r="I929" s="48">
        <v>0</v>
      </c>
      <c r="J929" s="48">
        <v>0</v>
      </c>
      <c r="K929" s="48">
        <v>0</v>
      </c>
      <c r="L929" s="52">
        <v>26</v>
      </c>
    </row>
    <row r="930" spans="1:20" x14ac:dyDescent="0.25">
      <c r="A930" s="46" t="s">
        <v>835</v>
      </c>
      <c r="B930" s="47" t="s">
        <v>395</v>
      </c>
      <c r="C930" s="47" t="s">
        <v>396</v>
      </c>
      <c r="D930" s="47" t="s">
        <v>3</v>
      </c>
      <c r="E930" s="48">
        <v>53</v>
      </c>
      <c r="F930" s="48">
        <v>9</v>
      </c>
      <c r="G930" s="48">
        <v>12</v>
      </c>
      <c r="H930" s="48">
        <v>94</v>
      </c>
      <c r="I930" s="48">
        <v>32</v>
      </c>
      <c r="J930" s="48">
        <v>17</v>
      </c>
      <c r="K930" s="48">
        <v>3908</v>
      </c>
      <c r="L930" s="52">
        <v>716</v>
      </c>
    </row>
    <row r="931" spans="1:20" hidden="1" x14ac:dyDescent="0.25">
      <c r="A931" s="43" t="s">
        <v>436</v>
      </c>
      <c r="B931" s="44" t="s">
        <v>31</v>
      </c>
      <c r="C931" s="44" t="s">
        <v>396</v>
      </c>
      <c r="D931" s="44" t="s">
        <v>3</v>
      </c>
      <c r="E931" s="45">
        <v>3</v>
      </c>
      <c r="F931" s="45">
        <v>1</v>
      </c>
      <c r="G931" s="45">
        <v>0</v>
      </c>
      <c r="H931" s="45">
        <v>0</v>
      </c>
      <c r="I931" s="45">
        <v>1</v>
      </c>
      <c r="J931" s="45">
        <v>0</v>
      </c>
      <c r="K931" s="45">
        <v>0</v>
      </c>
      <c r="L931" s="51">
        <v>34</v>
      </c>
      <c r="M931"/>
      <c r="N931" s="29"/>
      <c r="O931" s="29"/>
      <c r="P931" s="29"/>
      <c r="Q931" s="29"/>
      <c r="R931" s="29"/>
      <c r="S931" s="29"/>
      <c r="T931" s="29"/>
    </row>
    <row r="932" spans="1:20" x14ac:dyDescent="0.25">
      <c r="A932" s="46" t="s">
        <v>837</v>
      </c>
      <c r="B932" s="47" t="s">
        <v>395</v>
      </c>
      <c r="C932" s="47" t="s">
        <v>396</v>
      </c>
      <c r="D932" s="47" t="s">
        <v>3</v>
      </c>
      <c r="E932" s="48">
        <v>58</v>
      </c>
      <c r="F932" s="48">
        <v>21</v>
      </c>
      <c r="G932" s="48">
        <v>24</v>
      </c>
      <c r="H932" s="48">
        <v>62</v>
      </c>
      <c r="I932" s="48">
        <v>3</v>
      </c>
      <c r="J932" s="48">
        <v>13</v>
      </c>
      <c r="K932" s="48">
        <v>702</v>
      </c>
      <c r="L932" s="52">
        <v>789</v>
      </c>
    </row>
    <row r="933" spans="1:20" hidden="1" x14ac:dyDescent="0.25">
      <c r="A933" s="43" t="s">
        <v>838</v>
      </c>
      <c r="B933" s="44" t="s">
        <v>395</v>
      </c>
      <c r="C933" s="44" t="s">
        <v>396</v>
      </c>
      <c r="D933" s="44" t="s">
        <v>3</v>
      </c>
      <c r="E933" s="45">
        <v>14</v>
      </c>
      <c r="F933" s="45">
        <v>3</v>
      </c>
      <c r="G933" s="45">
        <v>18</v>
      </c>
      <c r="H933" s="45">
        <v>19</v>
      </c>
      <c r="I933" s="45">
        <v>0</v>
      </c>
      <c r="J933" s="45">
        <v>4</v>
      </c>
      <c r="K933" s="45">
        <v>12</v>
      </c>
      <c r="L933" s="51">
        <v>144</v>
      </c>
      <c r="M933"/>
      <c r="N933" s="29"/>
      <c r="O933" s="29"/>
      <c r="P933" s="29"/>
      <c r="Q933" s="29"/>
      <c r="R933" s="29"/>
      <c r="S933" s="29"/>
      <c r="T933" s="29"/>
    </row>
    <row r="934" spans="1:20" hidden="1" x14ac:dyDescent="0.25">
      <c r="A934" s="43" t="s">
        <v>840</v>
      </c>
      <c r="B934" s="44" t="s">
        <v>395</v>
      </c>
      <c r="C934" s="44" t="s">
        <v>396</v>
      </c>
      <c r="D934" s="44" t="s">
        <v>3</v>
      </c>
      <c r="E934" s="45">
        <v>3</v>
      </c>
      <c r="F934" s="45">
        <v>0</v>
      </c>
      <c r="G934" s="45">
        <v>0</v>
      </c>
      <c r="H934" s="45">
        <v>3</v>
      </c>
      <c r="I934" s="45">
        <v>0</v>
      </c>
      <c r="J934" s="45">
        <v>0</v>
      </c>
      <c r="K934" s="45">
        <v>0</v>
      </c>
      <c r="L934" s="51">
        <v>19</v>
      </c>
    </row>
    <row r="935" spans="1:20" x14ac:dyDescent="0.25">
      <c r="A935" s="46" t="s">
        <v>89</v>
      </c>
      <c r="B935" s="47" t="s">
        <v>43</v>
      </c>
      <c r="C935" s="47" t="s">
        <v>396</v>
      </c>
      <c r="D935" s="47" t="s">
        <v>3</v>
      </c>
      <c r="E935" s="48">
        <v>48</v>
      </c>
      <c r="F935" s="48">
        <v>18</v>
      </c>
      <c r="G935" s="48">
        <v>31</v>
      </c>
      <c r="H935" s="48">
        <v>24</v>
      </c>
      <c r="I935" s="48">
        <v>24</v>
      </c>
      <c r="J935" s="48">
        <v>16</v>
      </c>
      <c r="K935" s="48">
        <v>787</v>
      </c>
      <c r="L935" s="52">
        <v>765</v>
      </c>
    </row>
    <row r="936" spans="1:20" x14ac:dyDescent="0.25">
      <c r="A936" s="43" t="s">
        <v>846</v>
      </c>
      <c r="B936" s="44" t="s">
        <v>395</v>
      </c>
      <c r="C936" s="44" t="s">
        <v>396</v>
      </c>
      <c r="D936" s="44" t="s">
        <v>3</v>
      </c>
      <c r="E936" s="45">
        <v>82</v>
      </c>
      <c r="F936" s="45">
        <v>40</v>
      </c>
      <c r="G936" s="45">
        <v>32</v>
      </c>
      <c r="H936" s="45">
        <v>113</v>
      </c>
      <c r="I936" s="45">
        <v>16</v>
      </c>
      <c r="J936" s="45">
        <v>57</v>
      </c>
      <c r="K936" s="45">
        <v>49</v>
      </c>
      <c r="L936" s="51">
        <v>1299</v>
      </c>
      <c r="M936"/>
      <c r="N936" s="29"/>
      <c r="O936" s="29"/>
      <c r="P936" s="29"/>
      <c r="Q936" s="29"/>
      <c r="R936" s="29"/>
      <c r="S936" s="29"/>
      <c r="T936" s="29"/>
    </row>
    <row r="937" spans="1:20" hidden="1" x14ac:dyDescent="0.25">
      <c r="A937" s="46" t="s">
        <v>449</v>
      </c>
      <c r="B937" s="47" t="s">
        <v>43</v>
      </c>
      <c r="C937" s="47" t="s">
        <v>396</v>
      </c>
      <c r="D937" s="47" t="s">
        <v>3</v>
      </c>
      <c r="E937" s="48">
        <v>8</v>
      </c>
      <c r="F937" s="48">
        <v>1</v>
      </c>
      <c r="G937" s="48">
        <v>0</v>
      </c>
      <c r="H937" s="48">
        <v>6</v>
      </c>
      <c r="I937" s="48">
        <v>2</v>
      </c>
      <c r="J937" s="48">
        <v>2</v>
      </c>
      <c r="K937" s="48">
        <v>670</v>
      </c>
      <c r="L937" s="52">
        <v>86</v>
      </c>
    </row>
    <row r="938" spans="1:20" x14ac:dyDescent="0.25">
      <c r="A938" s="43" t="s">
        <v>203</v>
      </c>
      <c r="B938" s="44" t="s">
        <v>39</v>
      </c>
      <c r="C938" s="44" t="s">
        <v>396</v>
      </c>
      <c r="D938" s="44" t="s">
        <v>3</v>
      </c>
      <c r="E938" s="45">
        <v>79</v>
      </c>
      <c r="F938" s="45">
        <v>49</v>
      </c>
      <c r="G938" s="45">
        <v>20</v>
      </c>
      <c r="H938" s="45">
        <v>47</v>
      </c>
      <c r="I938" s="45">
        <v>46</v>
      </c>
      <c r="J938" s="45">
        <v>46</v>
      </c>
      <c r="K938" s="45">
        <v>7741</v>
      </c>
      <c r="L938" s="51">
        <v>1460</v>
      </c>
      <c r="M938"/>
      <c r="N938" s="29"/>
      <c r="O938" s="29"/>
      <c r="P938" s="29"/>
      <c r="Q938" s="29"/>
      <c r="R938" s="29"/>
      <c r="S938" s="29"/>
      <c r="T938" s="29"/>
    </row>
    <row r="939" spans="1:20" x14ac:dyDescent="0.25">
      <c r="A939" s="46" t="s">
        <v>103</v>
      </c>
      <c r="B939" s="47" t="s">
        <v>31</v>
      </c>
      <c r="C939" s="47" t="s">
        <v>396</v>
      </c>
      <c r="D939" s="47" t="s">
        <v>3</v>
      </c>
      <c r="E939" s="48">
        <v>62</v>
      </c>
      <c r="F939" s="48">
        <v>25</v>
      </c>
      <c r="G939" s="48">
        <v>24</v>
      </c>
      <c r="H939" s="48">
        <v>109</v>
      </c>
      <c r="I939" s="48">
        <v>36</v>
      </c>
      <c r="J939" s="48">
        <v>27</v>
      </c>
      <c r="K939" s="48">
        <v>66</v>
      </c>
      <c r="L939" s="52">
        <v>963</v>
      </c>
    </row>
    <row r="940" spans="1:20" x14ac:dyDescent="0.25">
      <c r="A940" s="43" t="s">
        <v>180</v>
      </c>
      <c r="B940" s="44" t="s">
        <v>37</v>
      </c>
      <c r="C940" s="44" t="s">
        <v>396</v>
      </c>
      <c r="D940" s="44" t="s">
        <v>3</v>
      </c>
      <c r="E940" s="45">
        <v>40</v>
      </c>
      <c r="F940" s="45">
        <v>9</v>
      </c>
      <c r="G940" s="45">
        <v>14</v>
      </c>
      <c r="H940" s="45">
        <v>32</v>
      </c>
      <c r="I940" s="45">
        <v>8</v>
      </c>
      <c r="J940" s="45">
        <v>11</v>
      </c>
      <c r="K940" s="45">
        <v>10</v>
      </c>
      <c r="L940" s="51">
        <v>426</v>
      </c>
    </row>
    <row r="941" spans="1:20" x14ac:dyDescent="0.25">
      <c r="A941" s="43" t="s">
        <v>860</v>
      </c>
      <c r="B941" s="44" t="s">
        <v>395</v>
      </c>
      <c r="C941" s="44" t="s">
        <v>396</v>
      </c>
      <c r="D941" s="44" t="s">
        <v>3</v>
      </c>
      <c r="E941" s="45">
        <v>26</v>
      </c>
      <c r="F941" s="45">
        <v>5</v>
      </c>
      <c r="G941" s="45">
        <v>44</v>
      </c>
      <c r="H941" s="45">
        <v>56</v>
      </c>
      <c r="I941" s="45">
        <v>14</v>
      </c>
      <c r="J941" s="45">
        <v>8</v>
      </c>
      <c r="K941" s="45">
        <v>116</v>
      </c>
      <c r="L941" s="51">
        <v>238</v>
      </c>
    </row>
    <row r="942" spans="1:20" x14ac:dyDescent="0.25">
      <c r="A942" s="46" t="s">
        <v>166</v>
      </c>
      <c r="B942" s="47" t="s">
        <v>34</v>
      </c>
      <c r="C942" s="47" t="s">
        <v>396</v>
      </c>
      <c r="D942" s="47" t="s">
        <v>3</v>
      </c>
      <c r="E942" s="48">
        <v>82</v>
      </c>
      <c r="F942" s="48">
        <v>62</v>
      </c>
      <c r="G942" s="48">
        <v>22</v>
      </c>
      <c r="H942" s="48">
        <v>33</v>
      </c>
      <c r="I942" s="48">
        <v>34</v>
      </c>
      <c r="J942" s="48">
        <v>36</v>
      </c>
      <c r="K942" s="48">
        <v>7663</v>
      </c>
      <c r="L942" s="52">
        <v>1483</v>
      </c>
    </row>
    <row r="943" spans="1:20" x14ac:dyDescent="0.25">
      <c r="A943" s="43" t="s">
        <v>36</v>
      </c>
      <c r="B943" s="44" t="s">
        <v>31</v>
      </c>
      <c r="C943" s="44" t="s">
        <v>396</v>
      </c>
      <c r="D943" s="44" t="s">
        <v>3</v>
      </c>
      <c r="E943" s="45">
        <v>81</v>
      </c>
      <c r="F943" s="45">
        <v>68</v>
      </c>
      <c r="G943" s="45">
        <v>34</v>
      </c>
      <c r="H943" s="45">
        <v>130</v>
      </c>
      <c r="I943" s="45">
        <v>73</v>
      </c>
      <c r="J943" s="45">
        <v>33</v>
      </c>
      <c r="K943" s="45">
        <v>1460</v>
      </c>
      <c r="L943" s="51">
        <v>1548</v>
      </c>
      <c r="M943"/>
      <c r="N943" s="29"/>
      <c r="O943" s="29"/>
      <c r="P943" s="29"/>
      <c r="Q943" s="29"/>
      <c r="R943" s="29"/>
      <c r="S943" s="29"/>
      <c r="T943" s="29"/>
    </row>
    <row r="944" spans="1:20" hidden="1" x14ac:dyDescent="0.25">
      <c r="A944" s="43" t="s">
        <v>864</v>
      </c>
      <c r="B944" s="44" t="s">
        <v>395</v>
      </c>
      <c r="C944" s="44" t="s">
        <v>396</v>
      </c>
      <c r="D944" s="44" t="s">
        <v>3</v>
      </c>
      <c r="E944" s="45">
        <v>1</v>
      </c>
      <c r="F944" s="45">
        <v>0</v>
      </c>
      <c r="G944" s="45">
        <v>0</v>
      </c>
      <c r="H944" s="45">
        <v>0</v>
      </c>
      <c r="I944" s="45">
        <v>0</v>
      </c>
      <c r="J944" s="45">
        <v>0</v>
      </c>
      <c r="K944" s="45">
        <v>0</v>
      </c>
      <c r="L944" s="51">
        <v>5</v>
      </c>
      <c r="M944"/>
      <c r="N944" s="29"/>
      <c r="O944" s="29"/>
      <c r="P944" s="29"/>
      <c r="Q944" s="29"/>
      <c r="R944" s="29"/>
      <c r="S944" s="29"/>
      <c r="T944" s="29"/>
    </row>
    <row r="945" spans="1:20" x14ac:dyDescent="0.25">
      <c r="A945" s="43" t="s">
        <v>325</v>
      </c>
      <c r="B945" s="44" t="s">
        <v>39</v>
      </c>
      <c r="C945" s="44" t="s">
        <v>396</v>
      </c>
      <c r="D945" s="44" t="s">
        <v>3</v>
      </c>
      <c r="E945" s="45">
        <v>77</v>
      </c>
      <c r="F945" s="45">
        <v>61</v>
      </c>
      <c r="G945" s="45">
        <v>38</v>
      </c>
      <c r="H945" s="45">
        <v>41</v>
      </c>
      <c r="I945" s="45">
        <v>39</v>
      </c>
      <c r="J945" s="45">
        <v>67</v>
      </c>
      <c r="K945" s="45">
        <v>613</v>
      </c>
      <c r="L945" s="51">
        <v>1294</v>
      </c>
    </row>
    <row r="946" spans="1:20" x14ac:dyDescent="0.25">
      <c r="A946" s="46" t="s">
        <v>875</v>
      </c>
      <c r="B946" s="47" t="s">
        <v>395</v>
      </c>
      <c r="C946" s="47" t="s">
        <v>396</v>
      </c>
      <c r="D946" s="47" t="s">
        <v>3</v>
      </c>
      <c r="E946" s="48">
        <v>26</v>
      </c>
      <c r="F946" s="48">
        <v>6</v>
      </c>
      <c r="G946" s="48">
        <v>2</v>
      </c>
      <c r="H946" s="48">
        <v>56</v>
      </c>
      <c r="I946" s="48">
        <v>7</v>
      </c>
      <c r="J946" s="48">
        <v>5</v>
      </c>
      <c r="K946" s="48">
        <v>2031</v>
      </c>
      <c r="L946" s="52">
        <v>291</v>
      </c>
    </row>
    <row r="947" spans="1:20" x14ac:dyDescent="0.25">
      <c r="A947" s="46" t="s">
        <v>878</v>
      </c>
      <c r="B947" s="47" t="s">
        <v>395</v>
      </c>
      <c r="C947" s="47" t="s">
        <v>396</v>
      </c>
      <c r="D947" s="47" t="s">
        <v>3</v>
      </c>
      <c r="E947" s="48">
        <v>53</v>
      </c>
      <c r="F947" s="48">
        <v>4</v>
      </c>
      <c r="G947" s="48">
        <v>63</v>
      </c>
      <c r="H947" s="48">
        <v>108</v>
      </c>
      <c r="I947" s="48">
        <v>20</v>
      </c>
      <c r="J947" s="48">
        <v>11</v>
      </c>
      <c r="K947" s="48">
        <v>9</v>
      </c>
      <c r="L947" s="52">
        <v>401</v>
      </c>
    </row>
    <row r="948" spans="1:20" x14ac:dyDescent="0.25">
      <c r="A948" s="43" t="s">
        <v>73</v>
      </c>
      <c r="B948" s="44" t="s">
        <v>37</v>
      </c>
      <c r="C948" s="44" t="s">
        <v>396</v>
      </c>
      <c r="D948" s="44" t="s">
        <v>3</v>
      </c>
      <c r="E948" s="45">
        <v>68</v>
      </c>
      <c r="F948" s="45">
        <v>56</v>
      </c>
      <c r="G948" s="45">
        <v>36</v>
      </c>
      <c r="H948" s="45">
        <v>95</v>
      </c>
      <c r="I948" s="45">
        <v>50</v>
      </c>
      <c r="J948" s="45">
        <v>49</v>
      </c>
      <c r="K948" s="45">
        <v>4042</v>
      </c>
      <c r="L948" s="51">
        <v>1214</v>
      </c>
    </row>
    <row r="949" spans="1:20" x14ac:dyDescent="0.25">
      <c r="A949" s="43" t="s">
        <v>69</v>
      </c>
      <c r="B949" s="44" t="s">
        <v>31</v>
      </c>
      <c r="C949" s="44" t="s">
        <v>396</v>
      </c>
      <c r="D949" s="44" t="s">
        <v>3</v>
      </c>
      <c r="E949" s="45">
        <v>82</v>
      </c>
      <c r="F949" s="45">
        <v>51</v>
      </c>
      <c r="G949" s="45">
        <v>16</v>
      </c>
      <c r="H949" s="45">
        <v>26</v>
      </c>
      <c r="I949" s="45">
        <v>37</v>
      </c>
      <c r="J949" s="45">
        <v>38</v>
      </c>
      <c r="K949" s="45">
        <v>71</v>
      </c>
      <c r="L949" s="51">
        <v>1375</v>
      </c>
    </row>
    <row r="950" spans="1:20" hidden="1" x14ac:dyDescent="0.25">
      <c r="A950" s="46" t="s">
        <v>429</v>
      </c>
      <c r="B950" s="47" t="s">
        <v>37</v>
      </c>
      <c r="C950" s="47" t="s">
        <v>396</v>
      </c>
      <c r="D950" s="47" t="s">
        <v>3</v>
      </c>
      <c r="E950" s="48">
        <v>14</v>
      </c>
      <c r="F950" s="48">
        <v>3</v>
      </c>
      <c r="G950" s="48">
        <v>0</v>
      </c>
      <c r="H950" s="48">
        <v>1</v>
      </c>
      <c r="I950" s="48">
        <v>4</v>
      </c>
      <c r="J950" s="48">
        <v>3</v>
      </c>
      <c r="K950" s="48">
        <v>0</v>
      </c>
      <c r="L950" s="52">
        <v>159</v>
      </c>
      <c r="M950"/>
      <c r="N950" s="29"/>
      <c r="O950" s="29"/>
      <c r="P950" s="29"/>
      <c r="Q950" s="29"/>
      <c r="R950" s="29"/>
      <c r="S950" s="29"/>
      <c r="T950" s="29"/>
    </row>
    <row r="951" spans="1:20" x14ac:dyDescent="0.25">
      <c r="A951" s="46" t="s">
        <v>887</v>
      </c>
      <c r="B951" s="47" t="s">
        <v>395</v>
      </c>
      <c r="C951" s="47" t="s">
        <v>396</v>
      </c>
      <c r="D951" s="47" t="s">
        <v>3</v>
      </c>
      <c r="E951" s="48">
        <v>53</v>
      </c>
      <c r="F951" s="48">
        <v>15</v>
      </c>
      <c r="G951" s="48">
        <v>18</v>
      </c>
      <c r="H951" s="48">
        <v>42</v>
      </c>
      <c r="I951" s="48">
        <v>14</v>
      </c>
      <c r="J951" s="48">
        <v>23</v>
      </c>
      <c r="K951" s="48">
        <v>26</v>
      </c>
      <c r="L951" s="52">
        <v>625</v>
      </c>
    </row>
    <row r="952" spans="1:20" x14ac:dyDescent="0.25">
      <c r="A952" s="43" t="s">
        <v>274</v>
      </c>
      <c r="B952" s="44" t="s">
        <v>37</v>
      </c>
      <c r="C952" s="44" t="s">
        <v>396</v>
      </c>
      <c r="D952" s="44" t="s">
        <v>3</v>
      </c>
      <c r="E952" s="45">
        <v>74</v>
      </c>
      <c r="F952" s="45">
        <v>85</v>
      </c>
      <c r="G952" s="45">
        <v>38</v>
      </c>
      <c r="H952" s="45">
        <v>30</v>
      </c>
      <c r="I952" s="45">
        <v>20</v>
      </c>
      <c r="J952" s="45">
        <v>54</v>
      </c>
      <c r="K952" s="45">
        <v>110</v>
      </c>
      <c r="L952" s="51">
        <v>1439</v>
      </c>
    </row>
    <row r="953" spans="1:20" x14ac:dyDescent="0.25">
      <c r="A953" s="46" t="s">
        <v>895</v>
      </c>
      <c r="B953" s="47" t="s">
        <v>395</v>
      </c>
      <c r="C953" s="47" t="s">
        <v>396</v>
      </c>
      <c r="D953" s="47" t="s">
        <v>3</v>
      </c>
      <c r="E953" s="48">
        <v>76</v>
      </c>
      <c r="F953" s="48">
        <v>40</v>
      </c>
      <c r="G953" s="48">
        <v>10</v>
      </c>
      <c r="H953" s="48">
        <v>41</v>
      </c>
      <c r="I953" s="48">
        <v>34</v>
      </c>
      <c r="J953" s="48">
        <v>48</v>
      </c>
      <c r="K953" s="48">
        <v>7704</v>
      </c>
      <c r="L953" s="52">
        <v>1071</v>
      </c>
    </row>
    <row r="954" spans="1:20" hidden="1" x14ac:dyDescent="0.25">
      <c r="A954" s="43" t="s">
        <v>896</v>
      </c>
      <c r="B954" s="44" t="s">
        <v>395</v>
      </c>
      <c r="C954" s="44" t="s">
        <v>396</v>
      </c>
      <c r="D954" s="44" t="s">
        <v>3</v>
      </c>
      <c r="E954" s="45">
        <v>7</v>
      </c>
      <c r="F954" s="45">
        <v>0</v>
      </c>
      <c r="G954" s="45">
        <v>0</v>
      </c>
      <c r="H954" s="45">
        <v>7</v>
      </c>
      <c r="I954" s="45">
        <v>2</v>
      </c>
      <c r="J954" s="45">
        <v>2</v>
      </c>
      <c r="K954" s="45">
        <v>0</v>
      </c>
      <c r="L954" s="51">
        <v>65</v>
      </c>
    </row>
    <row r="955" spans="1:20" x14ac:dyDescent="0.25">
      <c r="A955" s="46" t="s">
        <v>899</v>
      </c>
      <c r="B955" s="47" t="s">
        <v>395</v>
      </c>
      <c r="C955" s="47" t="s">
        <v>396</v>
      </c>
      <c r="D955" s="47" t="s">
        <v>3</v>
      </c>
      <c r="E955" s="48">
        <v>81</v>
      </c>
      <c r="F955" s="48">
        <v>55</v>
      </c>
      <c r="G955" s="48">
        <v>16</v>
      </c>
      <c r="H955" s="48">
        <v>48</v>
      </c>
      <c r="I955" s="48">
        <v>31</v>
      </c>
      <c r="J955" s="48">
        <v>34</v>
      </c>
      <c r="K955" s="48">
        <v>1215</v>
      </c>
      <c r="L955" s="52">
        <v>1369</v>
      </c>
      <c r="M955"/>
      <c r="N955" s="29"/>
      <c r="O955" s="29"/>
      <c r="P955" s="29"/>
      <c r="Q955" s="29"/>
      <c r="R955" s="29"/>
      <c r="S955" s="29"/>
      <c r="T955" s="29"/>
    </row>
    <row r="956" spans="1:20" x14ac:dyDescent="0.25">
      <c r="A956" s="43" t="s">
        <v>904</v>
      </c>
      <c r="B956" s="44" t="s">
        <v>395</v>
      </c>
      <c r="C956" s="44" t="s">
        <v>396</v>
      </c>
      <c r="D956" s="44" t="s">
        <v>3</v>
      </c>
      <c r="E956" s="45">
        <v>73</v>
      </c>
      <c r="F956" s="45">
        <v>45</v>
      </c>
      <c r="G956" s="45">
        <v>8</v>
      </c>
      <c r="H956" s="45">
        <v>32</v>
      </c>
      <c r="I956" s="45">
        <v>36</v>
      </c>
      <c r="J956" s="45">
        <v>47</v>
      </c>
      <c r="K956" s="45">
        <v>6739</v>
      </c>
      <c r="L956" s="51">
        <v>1231</v>
      </c>
    </row>
    <row r="957" spans="1:20" x14ac:dyDescent="0.25">
      <c r="A957" s="46" t="s">
        <v>909</v>
      </c>
      <c r="B957" s="47" t="s">
        <v>395</v>
      </c>
      <c r="C957" s="47" t="s">
        <v>396</v>
      </c>
      <c r="D957" s="47" t="s">
        <v>3</v>
      </c>
      <c r="E957" s="48">
        <v>21</v>
      </c>
      <c r="F957" s="48">
        <v>3</v>
      </c>
      <c r="G957" s="48">
        <v>22</v>
      </c>
      <c r="H957" s="48">
        <v>48</v>
      </c>
      <c r="I957" s="48">
        <v>16</v>
      </c>
      <c r="J957" s="48">
        <v>4</v>
      </c>
      <c r="K957" s="48">
        <v>10</v>
      </c>
      <c r="L957" s="52">
        <v>166</v>
      </c>
    </row>
    <row r="958" spans="1:20" x14ac:dyDescent="0.25">
      <c r="A958" s="46" t="s">
        <v>920</v>
      </c>
      <c r="B958" s="47" t="s">
        <v>395</v>
      </c>
      <c r="C958" s="47" t="s">
        <v>396</v>
      </c>
      <c r="D958" s="47" t="s">
        <v>3</v>
      </c>
      <c r="E958" s="48">
        <v>80</v>
      </c>
      <c r="F958" s="48">
        <v>13</v>
      </c>
      <c r="G958" s="48">
        <v>104</v>
      </c>
      <c r="H958" s="48">
        <v>239</v>
      </c>
      <c r="I958" s="48">
        <v>26</v>
      </c>
      <c r="J958" s="48">
        <v>11</v>
      </c>
      <c r="K958" s="48">
        <v>8</v>
      </c>
      <c r="L958" s="52">
        <v>711</v>
      </c>
    </row>
    <row r="959" spans="1:20" x14ac:dyDescent="0.25">
      <c r="A959" s="46" t="s">
        <v>922</v>
      </c>
      <c r="B959" s="47" t="s">
        <v>395</v>
      </c>
      <c r="C959" s="47" t="s">
        <v>396</v>
      </c>
      <c r="D959" s="47" t="s">
        <v>3</v>
      </c>
      <c r="E959" s="48">
        <v>54</v>
      </c>
      <c r="F959" s="48">
        <v>12</v>
      </c>
      <c r="G959" s="48">
        <v>16</v>
      </c>
      <c r="H959" s="48">
        <v>49</v>
      </c>
      <c r="I959" s="48">
        <v>30</v>
      </c>
      <c r="J959" s="48">
        <v>10</v>
      </c>
      <c r="K959" s="48">
        <v>4775</v>
      </c>
      <c r="L959" s="52">
        <v>659</v>
      </c>
      <c r="M959"/>
      <c r="N959" s="29"/>
      <c r="O959" s="29"/>
      <c r="P959" s="29"/>
      <c r="Q959" s="29"/>
      <c r="R959" s="29"/>
      <c r="S959" s="29"/>
      <c r="T959" s="29"/>
    </row>
    <row r="960" spans="1:20" x14ac:dyDescent="0.25">
      <c r="A960" s="46" t="s">
        <v>315</v>
      </c>
      <c r="B960" s="47" t="s">
        <v>34</v>
      </c>
      <c r="C960" s="47" t="s">
        <v>396</v>
      </c>
      <c r="D960" s="47" t="s">
        <v>3</v>
      </c>
      <c r="E960" s="48">
        <v>61</v>
      </c>
      <c r="F960" s="48">
        <v>17</v>
      </c>
      <c r="G960" s="48">
        <v>10</v>
      </c>
      <c r="H960" s="48">
        <v>27</v>
      </c>
      <c r="I960" s="48">
        <v>27</v>
      </c>
      <c r="J960" s="48">
        <v>31</v>
      </c>
      <c r="K960" s="48">
        <v>49</v>
      </c>
      <c r="L960" s="52">
        <v>842</v>
      </c>
    </row>
    <row r="961" spans="1:20" x14ac:dyDescent="0.25">
      <c r="A961" s="43" t="s">
        <v>423</v>
      </c>
      <c r="B961" s="44" t="s">
        <v>43</v>
      </c>
      <c r="C961" s="44" t="s">
        <v>396</v>
      </c>
      <c r="D961" s="44" t="s">
        <v>3</v>
      </c>
      <c r="E961" s="45">
        <v>76</v>
      </c>
      <c r="F961" s="45">
        <v>31</v>
      </c>
      <c r="G961" s="45">
        <v>70</v>
      </c>
      <c r="H961" s="45">
        <v>121</v>
      </c>
      <c r="I961" s="45">
        <v>30</v>
      </c>
      <c r="J961" s="45">
        <v>36</v>
      </c>
      <c r="K961" s="45">
        <v>413</v>
      </c>
      <c r="L961" s="51">
        <v>970</v>
      </c>
    </row>
    <row r="962" spans="1:20" x14ac:dyDescent="0.25">
      <c r="A962" s="46" t="s">
        <v>71</v>
      </c>
      <c r="B962" s="47" t="s">
        <v>39</v>
      </c>
      <c r="C962" s="47" t="s">
        <v>396</v>
      </c>
      <c r="D962" s="47" t="s">
        <v>3</v>
      </c>
      <c r="E962" s="48">
        <v>82</v>
      </c>
      <c r="F962" s="48">
        <v>61</v>
      </c>
      <c r="G962" s="48">
        <v>56</v>
      </c>
      <c r="H962" s="48">
        <v>30</v>
      </c>
      <c r="I962" s="48">
        <v>22</v>
      </c>
      <c r="J962" s="48">
        <v>24</v>
      </c>
      <c r="K962" s="48">
        <v>94</v>
      </c>
      <c r="L962" s="52">
        <v>1565</v>
      </c>
      <c r="M962"/>
      <c r="N962" s="29"/>
      <c r="O962" s="29"/>
      <c r="P962" s="29"/>
      <c r="Q962" s="29"/>
      <c r="R962" s="29"/>
      <c r="S962" s="29"/>
      <c r="T962" s="29"/>
    </row>
    <row r="963" spans="1:20" x14ac:dyDescent="0.25">
      <c r="A963" s="43" t="s">
        <v>169</v>
      </c>
      <c r="B963" s="44" t="s">
        <v>43</v>
      </c>
      <c r="C963" s="44" t="s">
        <v>396</v>
      </c>
      <c r="D963" s="44" t="s">
        <v>3</v>
      </c>
      <c r="E963" s="45">
        <v>64</v>
      </c>
      <c r="F963" s="45">
        <v>29</v>
      </c>
      <c r="G963" s="45">
        <v>39</v>
      </c>
      <c r="H963" s="45">
        <v>69</v>
      </c>
      <c r="I963" s="45">
        <v>15</v>
      </c>
      <c r="J963" s="45">
        <v>33</v>
      </c>
      <c r="K963" s="45">
        <v>135</v>
      </c>
      <c r="L963" s="51">
        <v>966</v>
      </c>
    </row>
    <row r="964" spans="1:20" hidden="1" x14ac:dyDescent="0.25">
      <c r="A964" s="43" t="s">
        <v>378</v>
      </c>
      <c r="B964" s="44" t="s">
        <v>34</v>
      </c>
      <c r="C964" s="44" t="s">
        <v>396</v>
      </c>
      <c r="D964" s="44" t="s">
        <v>3</v>
      </c>
      <c r="E964" s="45">
        <v>9</v>
      </c>
      <c r="F964" s="45">
        <v>2</v>
      </c>
      <c r="G964" s="45">
        <v>0</v>
      </c>
      <c r="H964" s="45">
        <v>10</v>
      </c>
      <c r="I964" s="45">
        <v>4</v>
      </c>
      <c r="J964" s="45">
        <v>4</v>
      </c>
      <c r="K964" s="45">
        <v>4</v>
      </c>
      <c r="L964" s="51">
        <v>97</v>
      </c>
    </row>
    <row r="965" spans="1:20" x14ac:dyDescent="0.25">
      <c r="A965" s="46" t="s">
        <v>938</v>
      </c>
      <c r="B965" s="47" t="s">
        <v>395</v>
      </c>
      <c r="C965" s="47" t="s">
        <v>396</v>
      </c>
      <c r="D965" s="47" t="s">
        <v>3</v>
      </c>
      <c r="E965" s="48">
        <v>78</v>
      </c>
      <c r="F965" s="48">
        <v>29</v>
      </c>
      <c r="G965" s="48">
        <v>30</v>
      </c>
      <c r="H965" s="48">
        <v>61</v>
      </c>
      <c r="I965" s="48">
        <v>56</v>
      </c>
      <c r="J965" s="48">
        <v>34</v>
      </c>
      <c r="K965" s="48">
        <v>6398</v>
      </c>
      <c r="L965" s="52">
        <v>1244</v>
      </c>
    </row>
    <row r="966" spans="1:20" x14ac:dyDescent="0.25">
      <c r="A966" s="43" t="s">
        <v>195</v>
      </c>
      <c r="B966" s="44" t="s">
        <v>39</v>
      </c>
      <c r="C966" s="44" t="s">
        <v>396</v>
      </c>
      <c r="D966" s="44" t="s">
        <v>3</v>
      </c>
      <c r="E966" s="45">
        <v>72</v>
      </c>
      <c r="F966" s="45">
        <v>45</v>
      </c>
      <c r="G966" s="45">
        <v>16</v>
      </c>
      <c r="H966" s="45">
        <v>99</v>
      </c>
      <c r="I966" s="45">
        <v>43</v>
      </c>
      <c r="J966" s="45">
        <v>57</v>
      </c>
      <c r="K966" s="45">
        <v>5339</v>
      </c>
      <c r="L966" s="51">
        <v>1309</v>
      </c>
    </row>
    <row r="967" spans="1:20" hidden="1" x14ac:dyDescent="0.25">
      <c r="A967" s="43" t="s">
        <v>942</v>
      </c>
      <c r="B967" s="44" t="s">
        <v>395</v>
      </c>
      <c r="C967" s="44" t="s">
        <v>396</v>
      </c>
      <c r="D967" s="44" t="s">
        <v>3</v>
      </c>
      <c r="E967" s="45">
        <v>3</v>
      </c>
      <c r="F967" s="45">
        <v>1</v>
      </c>
      <c r="G967" s="45">
        <v>0</v>
      </c>
      <c r="H967" s="45">
        <v>3</v>
      </c>
      <c r="I967" s="45">
        <v>1</v>
      </c>
      <c r="J967" s="45">
        <v>1</v>
      </c>
      <c r="K967" s="45">
        <v>73</v>
      </c>
      <c r="L967" s="51">
        <v>34</v>
      </c>
    </row>
    <row r="968" spans="1:20" x14ac:dyDescent="0.25">
      <c r="A968" s="43" t="s">
        <v>943</v>
      </c>
      <c r="B968" s="44" t="s">
        <v>395</v>
      </c>
      <c r="C968" s="44" t="s">
        <v>396</v>
      </c>
      <c r="D968" s="44" t="s">
        <v>3</v>
      </c>
      <c r="E968" s="45">
        <v>79</v>
      </c>
      <c r="F968" s="45">
        <v>51</v>
      </c>
      <c r="G968" s="45">
        <v>24</v>
      </c>
      <c r="H968" s="45">
        <v>89</v>
      </c>
      <c r="I968" s="45">
        <v>43</v>
      </c>
      <c r="J968" s="45">
        <v>30</v>
      </c>
      <c r="K968" s="45">
        <v>812</v>
      </c>
      <c r="L968" s="51">
        <v>1296</v>
      </c>
    </row>
    <row r="969" spans="1:20" x14ac:dyDescent="0.25">
      <c r="A969" s="46" t="s">
        <v>289</v>
      </c>
      <c r="B969" s="47" t="s">
        <v>43</v>
      </c>
      <c r="C969" s="47" t="s">
        <v>396</v>
      </c>
      <c r="D969" s="47" t="s">
        <v>3</v>
      </c>
      <c r="E969" s="48">
        <v>69</v>
      </c>
      <c r="F969" s="48">
        <v>30</v>
      </c>
      <c r="G969" s="48">
        <v>40</v>
      </c>
      <c r="H969" s="48">
        <v>59</v>
      </c>
      <c r="I969" s="48">
        <v>21</v>
      </c>
      <c r="J969" s="48">
        <v>33</v>
      </c>
      <c r="K969" s="48">
        <v>149</v>
      </c>
      <c r="L969" s="52">
        <v>1008</v>
      </c>
    </row>
    <row r="970" spans="1:20" x14ac:dyDescent="0.25">
      <c r="A970" s="46" t="s">
        <v>947</v>
      </c>
      <c r="B970" s="47" t="s">
        <v>395</v>
      </c>
      <c r="C970" s="47" t="s">
        <v>396</v>
      </c>
      <c r="D970" s="47" t="s">
        <v>3</v>
      </c>
      <c r="E970" s="48">
        <v>51</v>
      </c>
      <c r="F970" s="48">
        <v>11</v>
      </c>
      <c r="G970" s="48">
        <v>18</v>
      </c>
      <c r="H970" s="48">
        <v>98</v>
      </c>
      <c r="I970" s="48">
        <v>19</v>
      </c>
      <c r="J970" s="48">
        <v>13</v>
      </c>
      <c r="K970" s="48">
        <v>20</v>
      </c>
      <c r="L970" s="52">
        <v>589</v>
      </c>
    </row>
    <row r="971" spans="1:20" x14ac:dyDescent="0.25">
      <c r="A971" s="46" t="s">
        <v>954</v>
      </c>
      <c r="B971" s="47" t="s">
        <v>395</v>
      </c>
      <c r="C971" s="47" t="s">
        <v>396</v>
      </c>
      <c r="D971" s="47" t="s">
        <v>3</v>
      </c>
      <c r="E971" s="48">
        <v>58</v>
      </c>
      <c r="F971" s="48">
        <v>5</v>
      </c>
      <c r="G971" s="48">
        <v>29</v>
      </c>
      <c r="H971" s="48">
        <v>74</v>
      </c>
      <c r="I971" s="48">
        <v>10</v>
      </c>
      <c r="J971" s="48">
        <v>14</v>
      </c>
      <c r="K971" s="48">
        <v>13</v>
      </c>
      <c r="L971" s="52">
        <v>535</v>
      </c>
    </row>
    <row r="972" spans="1:20" x14ac:dyDescent="0.25">
      <c r="A972" s="46" t="s">
        <v>956</v>
      </c>
      <c r="B972" s="47" t="s">
        <v>395</v>
      </c>
      <c r="C972" s="47" t="s">
        <v>396</v>
      </c>
      <c r="D972" s="47" t="s">
        <v>3</v>
      </c>
      <c r="E972" s="48">
        <v>46</v>
      </c>
      <c r="F972" s="48">
        <v>23</v>
      </c>
      <c r="G972" s="48">
        <v>12</v>
      </c>
      <c r="H972" s="48">
        <v>40</v>
      </c>
      <c r="I972" s="48">
        <v>22</v>
      </c>
      <c r="J972" s="48">
        <v>19</v>
      </c>
      <c r="K972" s="48">
        <v>43</v>
      </c>
      <c r="L972" s="52">
        <v>642</v>
      </c>
    </row>
    <row r="973" spans="1:20" x14ac:dyDescent="0.25">
      <c r="A973" s="43" t="s">
        <v>959</v>
      </c>
      <c r="B973" s="44" t="s">
        <v>395</v>
      </c>
      <c r="C973" s="44" t="s">
        <v>396</v>
      </c>
      <c r="D973" s="44" t="s">
        <v>3</v>
      </c>
      <c r="E973" s="45">
        <v>69</v>
      </c>
      <c r="F973" s="45">
        <v>37</v>
      </c>
      <c r="G973" s="45">
        <v>46</v>
      </c>
      <c r="H973" s="45">
        <v>5</v>
      </c>
      <c r="I973" s="45">
        <v>28</v>
      </c>
      <c r="J973" s="45">
        <v>38</v>
      </c>
      <c r="K973" s="45">
        <v>94</v>
      </c>
      <c r="L973" s="51">
        <v>1016</v>
      </c>
    </row>
    <row r="974" spans="1:20" x14ac:dyDescent="0.25">
      <c r="A974" s="46" t="s">
        <v>265</v>
      </c>
      <c r="B974" s="47" t="s">
        <v>43</v>
      </c>
      <c r="C974" s="47" t="s">
        <v>396</v>
      </c>
      <c r="D974" s="47" t="s">
        <v>3</v>
      </c>
      <c r="E974" s="48">
        <v>73</v>
      </c>
      <c r="F974" s="48">
        <v>53</v>
      </c>
      <c r="G974" s="48">
        <v>16</v>
      </c>
      <c r="H974" s="48">
        <v>50</v>
      </c>
      <c r="I974" s="48">
        <v>16</v>
      </c>
      <c r="J974" s="48">
        <v>45</v>
      </c>
      <c r="K974" s="48">
        <v>24</v>
      </c>
      <c r="L974" s="52">
        <v>1293</v>
      </c>
    </row>
    <row r="975" spans="1:20" x14ac:dyDescent="0.25">
      <c r="A975" s="46" t="s">
        <v>968</v>
      </c>
      <c r="B975" s="47" t="s">
        <v>395</v>
      </c>
      <c r="C975" s="47" t="s">
        <v>396</v>
      </c>
      <c r="D975" s="47" t="s">
        <v>3</v>
      </c>
      <c r="E975" s="48">
        <v>31</v>
      </c>
      <c r="F975" s="48">
        <v>11</v>
      </c>
      <c r="G975" s="48">
        <v>6</v>
      </c>
      <c r="H975" s="48">
        <v>70</v>
      </c>
      <c r="I975" s="48">
        <v>13</v>
      </c>
      <c r="J975" s="48">
        <v>3</v>
      </c>
      <c r="K975" s="48">
        <v>262</v>
      </c>
      <c r="L975" s="52">
        <v>308</v>
      </c>
    </row>
    <row r="976" spans="1:20" x14ac:dyDescent="0.25">
      <c r="A976" s="43" t="s">
        <v>141</v>
      </c>
      <c r="B976" s="44" t="s">
        <v>43</v>
      </c>
      <c r="C976" s="44" t="s">
        <v>396</v>
      </c>
      <c r="D976" s="44" t="s">
        <v>3</v>
      </c>
      <c r="E976" s="45">
        <v>78</v>
      </c>
      <c r="F976" s="45">
        <v>29</v>
      </c>
      <c r="G976" s="45">
        <v>30</v>
      </c>
      <c r="H976" s="45">
        <v>93</v>
      </c>
      <c r="I976" s="45">
        <v>16</v>
      </c>
      <c r="J976" s="45">
        <v>34</v>
      </c>
      <c r="K976" s="45">
        <v>76</v>
      </c>
      <c r="L976" s="51">
        <v>1078</v>
      </c>
    </row>
    <row r="977" spans="1:12" hidden="1" x14ac:dyDescent="0.25">
      <c r="A977" s="46" t="s">
        <v>978</v>
      </c>
      <c r="B977" s="47" t="s">
        <v>395</v>
      </c>
      <c r="C977" s="47" t="s">
        <v>396</v>
      </c>
      <c r="D977" s="47" t="s">
        <v>3</v>
      </c>
      <c r="E977" s="48">
        <v>7</v>
      </c>
      <c r="F977" s="48">
        <v>0</v>
      </c>
      <c r="G977" s="48">
        <v>0</v>
      </c>
      <c r="H977" s="48">
        <v>13</v>
      </c>
      <c r="I977" s="48">
        <v>1</v>
      </c>
      <c r="J977" s="48">
        <v>2</v>
      </c>
      <c r="K977" s="48">
        <v>0</v>
      </c>
      <c r="L977" s="52">
        <v>47</v>
      </c>
    </row>
    <row r="978" spans="1:12" hidden="1" x14ac:dyDescent="0.25">
      <c r="A978" s="43" t="s">
        <v>979</v>
      </c>
      <c r="B978" s="44" t="s">
        <v>395</v>
      </c>
      <c r="C978" s="44" t="s">
        <v>396</v>
      </c>
      <c r="D978" s="44" t="s">
        <v>3</v>
      </c>
      <c r="E978" s="45">
        <v>4</v>
      </c>
      <c r="F978" s="45">
        <v>0</v>
      </c>
      <c r="G978" s="45">
        <v>0</v>
      </c>
      <c r="H978" s="45">
        <v>1</v>
      </c>
      <c r="I978" s="45">
        <v>0</v>
      </c>
      <c r="J978" s="45">
        <v>0</v>
      </c>
      <c r="K978" s="45">
        <v>0</v>
      </c>
      <c r="L978" s="51">
        <v>44</v>
      </c>
    </row>
    <row r="979" spans="1:12" x14ac:dyDescent="0.25">
      <c r="A979" s="46" t="s">
        <v>335</v>
      </c>
      <c r="B979" s="47" t="s">
        <v>43</v>
      </c>
      <c r="C979" s="47" t="s">
        <v>396</v>
      </c>
      <c r="D979" s="47" t="s">
        <v>3</v>
      </c>
      <c r="E979" s="48">
        <v>76</v>
      </c>
      <c r="F979" s="48">
        <v>54</v>
      </c>
      <c r="G979" s="48">
        <v>62</v>
      </c>
      <c r="H979" s="48">
        <v>76</v>
      </c>
      <c r="I979" s="48">
        <v>41</v>
      </c>
      <c r="J979" s="48">
        <v>42</v>
      </c>
      <c r="K979" s="48">
        <v>93</v>
      </c>
      <c r="L979" s="52">
        <v>1390</v>
      </c>
    </row>
    <row r="980" spans="1:12" x14ac:dyDescent="0.25">
      <c r="A980" s="43" t="s">
        <v>167</v>
      </c>
      <c r="B980" s="44" t="s">
        <v>37</v>
      </c>
      <c r="C980" s="44" t="s">
        <v>396</v>
      </c>
      <c r="D980" s="44" t="s">
        <v>3</v>
      </c>
      <c r="E980" s="45">
        <v>80</v>
      </c>
      <c r="F980" s="45">
        <v>53</v>
      </c>
      <c r="G980" s="45">
        <v>46</v>
      </c>
      <c r="H980" s="45">
        <v>124</v>
      </c>
      <c r="I980" s="45">
        <v>36</v>
      </c>
      <c r="J980" s="45">
        <v>29</v>
      </c>
      <c r="K980" s="45">
        <v>4547</v>
      </c>
      <c r="L980" s="51">
        <v>1388</v>
      </c>
    </row>
    <row r="981" spans="1:12" x14ac:dyDescent="0.25">
      <c r="A981" s="46" t="s">
        <v>35</v>
      </c>
      <c r="B981" s="47" t="s">
        <v>31</v>
      </c>
      <c r="C981" s="47" t="s">
        <v>396</v>
      </c>
      <c r="D981" s="47" t="s">
        <v>3</v>
      </c>
      <c r="E981" s="48">
        <v>68</v>
      </c>
      <c r="F981" s="48">
        <v>50</v>
      </c>
      <c r="G981" s="48">
        <v>29</v>
      </c>
      <c r="H981" s="48">
        <v>13</v>
      </c>
      <c r="I981" s="48">
        <v>31</v>
      </c>
      <c r="J981" s="48">
        <v>32</v>
      </c>
      <c r="K981" s="48">
        <v>1110</v>
      </c>
      <c r="L981" s="52">
        <v>1100</v>
      </c>
    </row>
    <row r="982" spans="1:12" hidden="1" x14ac:dyDescent="0.25">
      <c r="A982" s="46" t="s">
        <v>983</v>
      </c>
      <c r="B982" s="47" t="s">
        <v>395</v>
      </c>
      <c r="C982" s="47" t="s">
        <v>396</v>
      </c>
      <c r="D982" s="47" t="s">
        <v>3</v>
      </c>
      <c r="E982" s="48">
        <v>10</v>
      </c>
      <c r="F982" s="48">
        <v>3</v>
      </c>
      <c r="G982" s="48">
        <v>4</v>
      </c>
      <c r="H982" s="48">
        <v>28</v>
      </c>
      <c r="I982" s="48">
        <v>2</v>
      </c>
      <c r="J982" s="48">
        <v>0</v>
      </c>
      <c r="K982" s="48">
        <v>304</v>
      </c>
      <c r="L982" s="52">
        <v>109</v>
      </c>
    </row>
    <row r="983" spans="1:12" x14ac:dyDescent="0.25">
      <c r="A983" s="43" t="s">
        <v>107</v>
      </c>
      <c r="B983" s="44" t="s">
        <v>37</v>
      </c>
      <c r="C983" s="44" t="s">
        <v>396</v>
      </c>
      <c r="D983" s="44" t="s">
        <v>3</v>
      </c>
      <c r="E983" s="45">
        <v>32</v>
      </c>
      <c r="F983" s="45">
        <v>11</v>
      </c>
      <c r="G983" s="45">
        <v>4</v>
      </c>
      <c r="H983" s="45">
        <v>9</v>
      </c>
      <c r="I983" s="45">
        <v>3</v>
      </c>
      <c r="J983" s="45">
        <v>12</v>
      </c>
      <c r="K983" s="45">
        <v>5</v>
      </c>
      <c r="L983" s="51">
        <v>379</v>
      </c>
    </row>
    <row r="984" spans="1:12" x14ac:dyDescent="0.25">
      <c r="A984" s="46" t="s">
        <v>992</v>
      </c>
      <c r="B984" s="47" t="s">
        <v>395</v>
      </c>
      <c r="C984" s="47" t="s">
        <v>396</v>
      </c>
      <c r="D984" s="47" t="s">
        <v>3</v>
      </c>
      <c r="E984" s="48">
        <v>67</v>
      </c>
      <c r="F984" s="48">
        <v>28</v>
      </c>
      <c r="G984" s="48">
        <v>35</v>
      </c>
      <c r="H984" s="48">
        <v>60</v>
      </c>
      <c r="I984" s="48">
        <v>9</v>
      </c>
      <c r="J984" s="48">
        <v>21</v>
      </c>
      <c r="K984" s="48">
        <v>154</v>
      </c>
      <c r="L984" s="52">
        <v>985</v>
      </c>
    </row>
  </sheetData>
  <autoFilter ref="A1:T984">
    <filterColumn colId="4">
      <customFilters>
        <customFilter operator="greaterThanOrEqual" val="20"/>
      </customFilters>
    </filterColumn>
    <sortState ref="A2:T984">
      <sortCondition ref="D1:D904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64" workbookViewId="0">
      <selection activeCell="P92" sqref="P92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4" t="s">
        <v>23</v>
      </c>
      <c r="G1" s="59"/>
      <c r="H1" s="59"/>
      <c r="I1" s="59"/>
      <c r="J1" s="59"/>
      <c r="K1" s="59"/>
      <c r="L1" s="55"/>
    </row>
    <row r="2" spans="1:13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9" t="s">
        <v>382</v>
      </c>
    </row>
    <row r="3" spans="1:13" x14ac:dyDescent="0.25">
      <c r="A3" s="9">
        <v>1</v>
      </c>
      <c r="B3" s="46" t="s">
        <v>260</v>
      </c>
      <c r="C3" s="47" t="s">
        <v>39</v>
      </c>
      <c r="D3" s="47" t="s">
        <v>396</v>
      </c>
      <c r="E3" s="47" t="s">
        <v>182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52">
        <v>4294</v>
      </c>
    </row>
    <row r="4" spans="1:13" x14ac:dyDescent="0.25">
      <c r="A4" s="9">
        <v>2</v>
      </c>
      <c r="B4" s="43" t="s">
        <v>296</v>
      </c>
      <c r="C4" s="44" t="s">
        <v>43</v>
      </c>
      <c r="D4" s="44" t="s">
        <v>396</v>
      </c>
      <c r="E4" s="44" t="s">
        <v>182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51">
        <v>3800</v>
      </c>
    </row>
    <row r="5" spans="1:13" x14ac:dyDescent="0.25">
      <c r="A5" s="9">
        <v>3</v>
      </c>
      <c r="B5" s="43" t="s">
        <v>185</v>
      </c>
      <c r="C5" s="44" t="s">
        <v>31</v>
      </c>
      <c r="D5" s="44" t="s">
        <v>396</v>
      </c>
      <c r="E5" s="44" t="s">
        <v>182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51">
        <v>3799</v>
      </c>
    </row>
    <row r="6" spans="1:13" x14ac:dyDescent="0.25">
      <c r="A6" s="9">
        <v>4</v>
      </c>
      <c r="B6" s="43" t="s">
        <v>212</v>
      </c>
      <c r="C6" s="44" t="s">
        <v>37</v>
      </c>
      <c r="D6" s="44" t="s">
        <v>396</v>
      </c>
      <c r="E6" s="44" t="s">
        <v>182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51">
        <v>3758</v>
      </c>
    </row>
    <row r="7" spans="1:13" x14ac:dyDescent="0.25">
      <c r="A7" s="9">
        <v>5</v>
      </c>
      <c r="B7" s="43" t="s">
        <v>230</v>
      </c>
      <c r="C7" s="44" t="s">
        <v>34</v>
      </c>
      <c r="D7" s="44" t="s">
        <v>396</v>
      </c>
      <c r="E7" s="44" t="s">
        <v>182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51">
        <v>3708</v>
      </c>
    </row>
    <row r="8" spans="1:13" x14ac:dyDescent="0.25">
      <c r="A8" s="9">
        <v>6</v>
      </c>
      <c r="B8" s="43" t="s">
        <v>210</v>
      </c>
      <c r="C8" s="44" t="s">
        <v>39</v>
      </c>
      <c r="D8" s="44" t="s">
        <v>396</v>
      </c>
      <c r="E8" s="44" t="s">
        <v>182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51">
        <v>3707</v>
      </c>
    </row>
    <row r="9" spans="1:13" x14ac:dyDescent="0.25">
      <c r="A9" s="9">
        <v>7</v>
      </c>
      <c r="B9" s="43" t="s">
        <v>232</v>
      </c>
      <c r="C9" s="44" t="s">
        <v>43</v>
      </c>
      <c r="D9" s="44" t="s">
        <v>396</v>
      </c>
      <c r="E9" s="44" t="s">
        <v>182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51">
        <v>3680</v>
      </c>
    </row>
    <row r="10" spans="1:13" x14ac:dyDescent="0.25">
      <c r="A10" s="9">
        <v>8</v>
      </c>
      <c r="B10" s="46" t="s">
        <v>218</v>
      </c>
      <c r="C10" s="47" t="s">
        <v>31</v>
      </c>
      <c r="D10" s="47" t="s">
        <v>396</v>
      </c>
      <c r="E10" s="47" t="s">
        <v>182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52">
        <v>3680</v>
      </c>
    </row>
    <row r="11" spans="1:13" x14ac:dyDescent="0.25">
      <c r="A11" s="9">
        <v>9</v>
      </c>
      <c r="B11" s="43" t="s">
        <v>238</v>
      </c>
      <c r="C11" s="44" t="s">
        <v>43</v>
      </c>
      <c r="D11" s="44" t="s">
        <v>396</v>
      </c>
      <c r="E11" s="44" t="s">
        <v>182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51">
        <v>3618</v>
      </c>
    </row>
    <row r="12" spans="1:13" x14ac:dyDescent="0.25">
      <c r="A12" s="9">
        <v>10</v>
      </c>
      <c r="B12" s="43" t="s">
        <v>234</v>
      </c>
      <c r="C12" s="44" t="s">
        <v>39</v>
      </c>
      <c r="D12" s="44" t="s">
        <v>396</v>
      </c>
      <c r="E12" s="44" t="s">
        <v>182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51">
        <v>3568</v>
      </c>
    </row>
    <row r="13" spans="1:13" x14ac:dyDescent="0.25">
      <c r="A13" s="9">
        <v>11</v>
      </c>
      <c r="B13" s="43" t="s">
        <v>235</v>
      </c>
      <c r="C13" s="44" t="s">
        <v>39</v>
      </c>
      <c r="D13" s="44" t="s">
        <v>396</v>
      </c>
      <c r="E13" s="44" t="s">
        <v>182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51">
        <v>3473</v>
      </c>
    </row>
    <row r="14" spans="1:13" x14ac:dyDescent="0.25">
      <c r="A14" s="9">
        <v>12</v>
      </c>
      <c r="B14" s="43" t="s">
        <v>292</v>
      </c>
      <c r="C14" s="44" t="s">
        <v>31</v>
      </c>
      <c r="D14" s="44" t="s">
        <v>396</v>
      </c>
      <c r="E14" s="44" t="s">
        <v>182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51">
        <v>3418</v>
      </c>
    </row>
    <row r="15" spans="1:13" x14ac:dyDescent="0.25">
      <c r="A15" s="9">
        <v>13</v>
      </c>
      <c r="B15" s="46" t="s">
        <v>184</v>
      </c>
      <c r="C15" s="47" t="s">
        <v>39</v>
      </c>
      <c r="D15" s="47" t="s">
        <v>396</v>
      </c>
      <c r="E15" s="47" t="s">
        <v>182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52">
        <v>3405</v>
      </c>
    </row>
    <row r="16" spans="1:13" x14ac:dyDescent="0.25">
      <c r="A16" s="9">
        <v>14</v>
      </c>
      <c r="B16" s="43" t="s">
        <v>1020</v>
      </c>
      <c r="C16" s="44" t="s">
        <v>395</v>
      </c>
      <c r="D16" s="44" t="s">
        <v>396</v>
      </c>
      <c r="E16" s="44" t="s">
        <v>182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51">
        <v>3308</v>
      </c>
    </row>
    <row r="17" spans="1:13" x14ac:dyDescent="0.25">
      <c r="A17" s="9">
        <v>15</v>
      </c>
      <c r="B17" s="46" t="s">
        <v>211</v>
      </c>
      <c r="C17" s="47" t="s">
        <v>37</v>
      </c>
      <c r="D17" s="47" t="s">
        <v>396</v>
      </c>
      <c r="E17" s="47" t="s">
        <v>182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52">
        <v>3247</v>
      </c>
    </row>
    <row r="18" spans="1:13" x14ac:dyDescent="0.25">
      <c r="A18" s="9">
        <v>16</v>
      </c>
      <c r="B18" s="43" t="s">
        <v>223</v>
      </c>
      <c r="C18" s="44" t="s">
        <v>31</v>
      </c>
      <c r="D18" s="44" t="s">
        <v>396</v>
      </c>
      <c r="E18" s="44" t="s">
        <v>182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51">
        <v>3240</v>
      </c>
    </row>
    <row r="19" spans="1:13" x14ac:dyDescent="0.25">
      <c r="A19" s="9">
        <v>17</v>
      </c>
      <c r="B19" s="43" t="s">
        <v>226</v>
      </c>
      <c r="C19" s="44" t="s">
        <v>34</v>
      </c>
      <c r="D19" s="44" t="s">
        <v>396</v>
      </c>
      <c r="E19" s="44" t="s">
        <v>182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51">
        <v>3225</v>
      </c>
    </row>
    <row r="20" spans="1:13" x14ac:dyDescent="0.25">
      <c r="A20" s="9">
        <v>18</v>
      </c>
      <c r="B20" s="43" t="s">
        <v>227</v>
      </c>
      <c r="C20" s="44" t="s">
        <v>37</v>
      </c>
      <c r="D20" s="44" t="s">
        <v>396</v>
      </c>
      <c r="E20" s="44" t="s">
        <v>182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51">
        <v>3212</v>
      </c>
    </row>
    <row r="21" spans="1:13" x14ac:dyDescent="0.25">
      <c r="A21" s="9">
        <v>19</v>
      </c>
      <c r="B21" s="43" t="s">
        <v>236</v>
      </c>
      <c r="C21" s="44" t="s">
        <v>39</v>
      </c>
      <c r="D21" s="44" t="s">
        <v>396</v>
      </c>
      <c r="E21" s="44" t="s">
        <v>182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51">
        <v>3202</v>
      </c>
    </row>
    <row r="22" spans="1:13" x14ac:dyDescent="0.25">
      <c r="A22" s="9">
        <v>20</v>
      </c>
      <c r="B22" s="43" t="s">
        <v>222</v>
      </c>
      <c r="C22" s="44" t="s">
        <v>43</v>
      </c>
      <c r="D22" s="44" t="s">
        <v>396</v>
      </c>
      <c r="E22" s="44" t="s">
        <v>182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51">
        <v>3177</v>
      </c>
    </row>
    <row r="23" spans="1:13" x14ac:dyDescent="0.25">
      <c r="A23" s="9">
        <v>21</v>
      </c>
      <c r="B23" s="43" t="s">
        <v>305</v>
      </c>
      <c r="C23" s="44" t="s">
        <v>31</v>
      </c>
      <c r="D23" s="44" t="s">
        <v>396</v>
      </c>
      <c r="E23" s="44" t="s">
        <v>182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51">
        <v>3034</v>
      </c>
    </row>
    <row r="24" spans="1:13" x14ac:dyDescent="0.25">
      <c r="A24" s="9">
        <v>22</v>
      </c>
      <c r="B24" s="43" t="s">
        <v>294</v>
      </c>
      <c r="C24" s="44" t="s">
        <v>37</v>
      </c>
      <c r="D24" s="44" t="s">
        <v>396</v>
      </c>
      <c r="E24" s="44" t="s">
        <v>182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51">
        <v>2950</v>
      </c>
    </row>
    <row r="25" spans="1:13" x14ac:dyDescent="0.25">
      <c r="A25" s="9">
        <v>23</v>
      </c>
      <c r="B25" s="43" t="s">
        <v>259</v>
      </c>
      <c r="C25" s="44" t="s">
        <v>43</v>
      </c>
      <c r="D25" s="44" t="s">
        <v>396</v>
      </c>
      <c r="E25" s="44" t="s">
        <v>182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51">
        <v>2858</v>
      </c>
    </row>
    <row r="26" spans="1:13" x14ac:dyDescent="0.25">
      <c r="A26" s="9">
        <v>24</v>
      </c>
      <c r="B26" s="43" t="s">
        <v>213</v>
      </c>
      <c r="C26" s="44" t="s">
        <v>37</v>
      </c>
      <c r="D26" s="44" t="s">
        <v>396</v>
      </c>
      <c r="E26" s="44" t="s">
        <v>182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51">
        <v>2844</v>
      </c>
    </row>
    <row r="27" spans="1:13" x14ac:dyDescent="0.25">
      <c r="A27" s="9">
        <v>25</v>
      </c>
      <c r="B27" s="46" t="s">
        <v>321</v>
      </c>
      <c r="C27" s="47" t="s">
        <v>34</v>
      </c>
      <c r="D27" s="47" t="s">
        <v>396</v>
      </c>
      <c r="E27" s="47" t="s">
        <v>182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52">
        <v>2831</v>
      </c>
    </row>
    <row r="28" spans="1:13" x14ac:dyDescent="0.25">
      <c r="A28" s="9">
        <v>26</v>
      </c>
      <c r="B28" s="46" t="s">
        <v>298</v>
      </c>
      <c r="C28" s="47" t="s">
        <v>34</v>
      </c>
      <c r="D28" s="47" t="s">
        <v>396</v>
      </c>
      <c r="E28" s="47" t="s">
        <v>182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52">
        <v>2820</v>
      </c>
    </row>
    <row r="29" spans="1:13" x14ac:dyDescent="0.25">
      <c r="A29" s="9">
        <v>27</v>
      </c>
      <c r="B29" s="46" t="s">
        <v>216</v>
      </c>
      <c r="C29" s="47" t="s">
        <v>43</v>
      </c>
      <c r="D29" s="47" t="s">
        <v>396</v>
      </c>
      <c r="E29" s="47" t="s">
        <v>182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52">
        <v>2813</v>
      </c>
    </row>
    <row r="30" spans="1:13" x14ac:dyDescent="0.25">
      <c r="A30" s="9">
        <v>28</v>
      </c>
      <c r="B30" s="46" t="s">
        <v>416</v>
      </c>
      <c r="C30" s="47" t="s">
        <v>43</v>
      </c>
      <c r="D30" s="47" t="s">
        <v>396</v>
      </c>
      <c r="E30" s="47" t="s">
        <v>182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52">
        <v>2766</v>
      </c>
    </row>
    <row r="31" spans="1:13" x14ac:dyDescent="0.25">
      <c r="A31" s="9">
        <v>29</v>
      </c>
      <c r="B31" s="43" t="s">
        <v>207</v>
      </c>
      <c r="C31" s="44" t="s">
        <v>37</v>
      </c>
      <c r="D31" s="44" t="s">
        <v>396</v>
      </c>
      <c r="E31" s="44" t="s">
        <v>182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51">
        <v>2421</v>
      </c>
    </row>
    <row r="32" spans="1:13" x14ac:dyDescent="0.25">
      <c r="A32" s="9">
        <v>30</v>
      </c>
      <c r="B32" s="43" t="s">
        <v>224</v>
      </c>
      <c r="C32" s="44" t="s">
        <v>43</v>
      </c>
      <c r="D32" s="44" t="s">
        <v>396</v>
      </c>
      <c r="E32" s="44" t="s">
        <v>182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51">
        <v>2327</v>
      </c>
    </row>
    <row r="33" spans="1:13" x14ac:dyDescent="0.25">
      <c r="A33" s="9">
        <v>31</v>
      </c>
      <c r="B33" s="46" t="s">
        <v>233</v>
      </c>
      <c r="C33" s="47" t="s">
        <v>39</v>
      </c>
      <c r="D33" s="47" t="s">
        <v>396</v>
      </c>
      <c r="E33" s="47" t="s">
        <v>182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52">
        <v>2325</v>
      </c>
    </row>
    <row r="34" spans="1:13" x14ac:dyDescent="0.25">
      <c r="A34" s="9">
        <v>32</v>
      </c>
      <c r="B34" s="43" t="s">
        <v>1001</v>
      </c>
      <c r="C34" s="44" t="s">
        <v>395</v>
      </c>
      <c r="D34" s="44" t="s">
        <v>396</v>
      </c>
      <c r="E34" s="44" t="s">
        <v>182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51">
        <v>2324</v>
      </c>
    </row>
    <row r="35" spans="1:13" x14ac:dyDescent="0.25">
      <c r="A35" s="9">
        <v>33</v>
      </c>
      <c r="B35" s="46" t="s">
        <v>209</v>
      </c>
      <c r="C35" s="47" t="s">
        <v>34</v>
      </c>
      <c r="D35" s="47" t="s">
        <v>396</v>
      </c>
      <c r="E35" s="47" t="s">
        <v>182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52">
        <v>2223</v>
      </c>
    </row>
    <row r="36" spans="1:13" x14ac:dyDescent="0.25">
      <c r="A36" s="9">
        <v>34</v>
      </c>
      <c r="B36" s="46" t="s">
        <v>215</v>
      </c>
      <c r="C36" s="47" t="s">
        <v>37</v>
      </c>
      <c r="D36" s="47" t="s">
        <v>396</v>
      </c>
      <c r="E36" s="47" t="s">
        <v>182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52">
        <v>2125</v>
      </c>
    </row>
    <row r="37" spans="1:13" x14ac:dyDescent="0.25">
      <c r="A37" s="9">
        <v>35</v>
      </c>
      <c r="B37" s="46" t="s">
        <v>256</v>
      </c>
      <c r="C37" s="47" t="s">
        <v>43</v>
      </c>
      <c r="D37" s="47" t="s">
        <v>396</v>
      </c>
      <c r="E37" s="47" t="s">
        <v>182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52">
        <v>2013</v>
      </c>
    </row>
    <row r="38" spans="1:13" x14ac:dyDescent="0.25">
      <c r="A38" s="9">
        <v>36</v>
      </c>
      <c r="B38" s="46" t="s">
        <v>208</v>
      </c>
      <c r="C38" s="47" t="s">
        <v>43</v>
      </c>
      <c r="D38" s="47" t="s">
        <v>396</v>
      </c>
      <c r="E38" s="47" t="s">
        <v>182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52">
        <v>1993</v>
      </c>
    </row>
    <row r="39" spans="1:13" x14ac:dyDescent="0.25">
      <c r="A39" s="9">
        <v>37</v>
      </c>
      <c r="B39" s="46" t="s">
        <v>229</v>
      </c>
      <c r="C39" s="47" t="s">
        <v>43</v>
      </c>
      <c r="D39" s="47" t="s">
        <v>396</v>
      </c>
      <c r="E39" s="47" t="s">
        <v>182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52">
        <v>1728</v>
      </c>
    </row>
    <row r="40" spans="1:13" x14ac:dyDescent="0.25">
      <c r="A40" s="9">
        <v>38</v>
      </c>
      <c r="B40" s="46" t="s">
        <v>293</v>
      </c>
      <c r="C40" s="47" t="s">
        <v>37</v>
      </c>
      <c r="D40" s="47" t="s">
        <v>396</v>
      </c>
      <c r="E40" s="47" t="s">
        <v>182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52">
        <v>1689</v>
      </c>
    </row>
    <row r="41" spans="1:13" x14ac:dyDescent="0.25">
      <c r="A41" s="9">
        <v>39</v>
      </c>
      <c r="B41" s="43" t="s">
        <v>299</v>
      </c>
      <c r="C41" s="44" t="s">
        <v>37</v>
      </c>
      <c r="D41" s="44" t="s">
        <v>396</v>
      </c>
      <c r="E41" s="44" t="s">
        <v>182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51">
        <v>1617</v>
      </c>
    </row>
    <row r="42" spans="1:13" x14ac:dyDescent="0.25">
      <c r="A42" s="9">
        <v>40</v>
      </c>
      <c r="B42" s="46" t="s">
        <v>217</v>
      </c>
      <c r="C42" s="47" t="s">
        <v>37</v>
      </c>
      <c r="D42" s="47" t="s">
        <v>396</v>
      </c>
      <c r="E42" s="47" t="s">
        <v>182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52">
        <v>1605</v>
      </c>
    </row>
    <row r="43" spans="1:13" x14ac:dyDescent="0.25">
      <c r="A43" s="9">
        <v>41</v>
      </c>
      <c r="B43" s="46" t="s">
        <v>380</v>
      </c>
      <c r="C43" s="47" t="s">
        <v>43</v>
      </c>
      <c r="D43" s="47" t="s">
        <v>396</v>
      </c>
      <c r="E43" s="47" t="s">
        <v>182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52">
        <v>1599</v>
      </c>
    </row>
    <row r="44" spans="1:13" x14ac:dyDescent="0.25">
      <c r="A44" s="9">
        <v>42</v>
      </c>
      <c r="B44" s="43" t="s">
        <v>302</v>
      </c>
      <c r="C44" s="44" t="s">
        <v>34</v>
      </c>
      <c r="D44" s="44" t="s">
        <v>396</v>
      </c>
      <c r="E44" s="44" t="s">
        <v>182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51">
        <v>1484</v>
      </c>
    </row>
    <row r="45" spans="1:13" x14ac:dyDescent="0.25">
      <c r="A45" s="9">
        <v>43</v>
      </c>
      <c r="B45" s="43" t="s">
        <v>297</v>
      </c>
      <c r="C45" s="44" t="s">
        <v>34</v>
      </c>
      <c r="D45" s="44" t="s">
        <v>396</v>
      </c>
      <c r="E45" s="44" t="s">
        <v>182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51">
        <v>1476</v>
      </c>
    </row>
    <row r="46" spans="1:13" x14ac:dyDescent="0.25">
      <c r="A46" s="9">
        <v>44</v>
      </c>
      <c r="B46" s="43" t="s">
        <v>255</v>
      </c>
      <c r="C46" s="44" t="s">
        <v>39</v>
      </c>
      <c r="D46" s="44" t="s">
        <v>396</v>
      </c>
      <c r="E46" s="44" t="s">
        <v>182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51">
        <v>1459</v>
      </c>
    </row>
    <row r="47" spans="1:13" x14ac:dyDescent="0.25">
      <c r="A47" s="9">
        <v>45</v>
      </c>
      <c r="B47" s="46" t="s">
        <v>225</v>
      </c>
      <c r="C47" s="47" t="s">
        <v>39</v>
      </c>
      <c r="D47" s="47" t="s">
        <v>396</v>
      </c>
      <c r="E47" s="47" t="s">
        <v>182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52">
        <v>1417</v>
      </c>
    </row>
    <row r="48" spans="1:13" x14ac:dyDescent="0.25">
      <c r="A48" s="9">
        <v>46</v>
      </c>
      <c r="B48" s="46" t="s">
        <v>219</v>
      </c>
      <c r="C48" s="47" t="s">
        <v>31</v>
      </c>
      <c r="D48" s="47" t="s">
        <v>396</v>
      </c>
      <c r="E48" s="47" t="s">
        <v>182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52">
        <v>1397</v>
      </c>
    </row>
    <row r="49" spans="1:13" x14ac:dyDescent="0.25">
      <c r="A49" s="9">
        <v>47</v>
      </c>
      <c r="B49" s="46" t="s">
        <v>295</v>
      </c>
      <c r="C49" s="47" t="s">
        <v>37</v>
      </c>
      <c r="D49" s="47" t="s">
        <v>396</v>
      </c>
      <c r="E49" s="47" t="s">
        <v>182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52">
        <v>1378</v>
      </c>
    </row>
    <row r="50" spans="1:13" x14ac:dyDescent="0.25">
      <c r="A50" s="9">
        <v>48</v>
      </c>
      <c r="B50" s="43" t="s">
        <v>228</v>
      </c>
      <c r="C50" s="44" t="s">
        <v>34</v>
      </c>
      <c r="D50" s="44" t="s">
        <v>396</v>
      </c>
      <c r="E50" s="44" t="s">
        <v>182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51">
        <v>1364</v>
      </c>
    </row>
    <row r="51" spans="1:13" x14ac:dyDescent="0.25">
      <c r="A51" s="9">
        <v>49</v>
      </c>
      <c r="B51" s="43" t="s">
        <v>237</v>
      </c>
      <c r="C51" s="44" t="s">
        <v>34</v>
      </c>
      <c r="D51" s="44" t="s">
        <v>396</v>
      </c>
      <c r="E51" s="44" t="s">
        <v>182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51">
        <v>1348</v>
      </c>
    </row>
    <row r="52" spans="1:13" x14ac:dyDescent="0.25">
      <c r="A52" s="9">
        <v>50</v>
      </c>
      <c r="B52" s="46" t="s">
        <v>300</v>
      </c>
      <c r="C52" s="47" t="s">
        <v>39</v>
      </c>
      <c r="D52" s="47" t="s">
        <v>396</v>
      </c>
      <c r="E52" s="47" t="s">
        <v>182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52">
        <v>1265</v>
      </c>
    </row>
    <row r="53" spans="1:13" x14ac:dyDescent="0.25">
      <c r="A53" s="9">
        <v>51</v>
      </c>
      <c r="B53" s="43" t="s">
        <v>1013</v>
      </c>
      <c r="C53" s="44" t="s">
        <v>395</v>
      </c>
      <c r="D53" s="44" t="s">
        <v>396</v>
      </c>
      <c r="E53" s="44" t="s">
        <v>182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51">
        <v>1200</v>
      </c>
    </row>
    <row r="54" spans="1:13" x14ac:dyDescent="0.25">
      <c r="A54" s="9">
        <v>52</v>
      </c>
      <c r="B54" s="46" t="s">
        <v>258</v>
      </c>
      <c r="C54" s="47" t="s">
        <v>39</v>
      </c>
      <c r="D54" s="47" t="s">
        <v>396</v>
      </c>
      <c r="E54" s="47" t="s">
        <v>182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52">
        <v>1135</v>
      </c>
    </row>
    <row r="55" spans="1:13" x14ac:dyDescent="0.25">
      <c r="A55" s="9">
        <v>53</v>
      </c>
      <c r="B55" s="46" t="s">
        <v>1011</v>
      </c>
      <c r="C55" s="47" t="s">
        <v>395</v>
      </c>
      <c r="D55" s="47" t="s">
        <v>396</v>
      </c>
      <c r="E55" s="47" t="s">
        <v>182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52">
        <v>1125</v>
      </c>
    </row>
    <row r="56" spans="1:13" x14ac:dyDescent="0.25">
      <c r="A56" s="9">
        <v>54</v>
      </c>
      <c r="B56" s="46" t="s">
        <v>1019</v>
      </c>
      <c r="C56" s="47" t="s">
        <v>395</v>
      </c>
      <c r="D56" s="47" t="s">
        <v>396</v>
      </c>
      <c r="E56" s="47" t="s">
        <v>182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52">
        <v>1111</v>
      </c>
    </row>
    <row r="57" spans="1:13" x14ac:dyDescent="0.25">
      <c r="A57" s="9">
        <v>55</v>
      </c>
      <c r="B57" s="46" t="s">
        <v>221</v>
      </c>
      <c r="C57" s="47" t="s">
        <v>34</v>
      </c>
      <c r="D57" s="47" t="s">
        <v>396</v>
      </c>
      <c r="E57" s="47" t="s">
        <v>182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52">
        <v>1090</v>
      </c>
    </row>
    <row r="58" spans="1:13" x14ac:dyDescent="0.25">
      <c r="A58" s="9">
        <v>56</v>
      </c>
      <c r="B58" s="43" t="s">
        <v>257</v>
      </c>
      <c r="C58" s="44" t="s">
        <v>37</v>
      </c>
      <c r="D58" s="44" t="s">
        <v>396</v>
      </c>
      <c r="E58" s="44" t="s">
        <v>182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51">
        <v>1053</v>
      </c>
    </row>
    <row r="59" spans="1:13" x14ac:dyDescent="0.25">
      <c r="A59" s="9">
        <v>57</v>
      </c>
      <c r="B59" s="43" t="s">
        <v>231</v>
      </c>
      <c r="C59" s="44" t="s">
        <v>31</v>
      </c>
      <c r="D59" s="44" t="s">
        <v>396</v>
      </c>
      <c r="E59" s="44" t="s">
        <v>182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51">
        <v>931</v>
      </c>
    </row>
    <row r="60" spans="1:13" x14ac:dyDescent="0.25">
      <c r="A60" s="9">
        <v>58</v>
      </c>
      <c r="B60" s="43" t="s">
        <v>220</v>
      </c>
      <c r="C60" s="44" t="s">
        <v>37</v>
      </c>
      <c r="D60" s="44" t="s">
        <v>396</v>
      </c>
      <c r="E60" s="44" t="s">
        <v>182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51">
        <v>885</v>
      </c>
    </row>
    <row r="61" spans="1:13" x14ac:dyDescent="0.25">
      <c r="A61" s="9">
        <v>59</v>
      </c>
      <c r="B61" s="46" t="s">
        <v>420</v>
      </c>
      <c r="C61" s="47" t="s">
        <v>31</v>
      </c>
      <c r="D61" s="47" t="s">
        <v>396</v>
      </c>
      <c r="E61" s="47" t="s">
        <v>182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52">
        <v>791</v>
      </c>
    </row>
    <row r="62" spans="1:13" x14ac:dyDescent="0.25">
      <c r="A62" s="9">
        <v>60</v>
      </c>
      <c r="B62" s="43" t="s">
        <v>393</v>
      </c>
      <c r="C62" s="44" t="s">
        <v>34</v>
      </c>
      <c r="D62" s="44" t="s">
        <v>396</v>
      </c>
      <c r="E62" s="44" t="s">
        <v>182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51">
        <v>712</v>
      </c>
    </row>
    <row r="63" spans="1:13" x14ac:dyDescent="0.25">
      <c r="A63" s="9">
        <v>61</v>
      </c>
      <c r="B63" s="46" t="s">
        <v>1012</v>
      </c>
      <c r="C63" s="47" t="s">
        <v>395</v>
      </c>
      <c r="D63" s="47" t="s">
        <v>396</v>
      </c>
      <c r="E63" s="47" t="s">
        <v>182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52">
        <v>550</v>
      </c>
    </row>
    <row r="64" spans="1:13" x14ac:dyDescent="0.25">
      <c r="A64" s="9">
        <v>62</v>
      </c>
      <c r="B64" s="46" t="s">
        <v>1009</v>
      </c>
      <c r="C64" s="47" t="s">
        <v>395</v>
      </c>
      <c r="D64" s="47" t="s">
        <v>396</v>
      </c>
      <c r="E64" s="47" t="s">
        <v>182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52">
        <v>543</v>
      </c>
    </row>
    <row r="65" spans="1:13" x14ac:dyDescent="0.25">
      <c r="A65" s="9">
        <v>63</v>
      </c>
      <c r="B65" s="46" t="s">
        <v>391</v>
      </c>
      <c r="C65" s="47" t="s">
        <v>31</v>
      </c>
      <c r="D65" s="47" t="s">
        <v>396</v>
      </c>
      <c r="E65" s="47" t="s">
        <v>182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52">
        <v>527</v>
      </c>
    </row>
    <row r="66" spans="1:13" x14ac:dyDescent="0.25">
      <c r="A66" s="9">
        <v>64</v>
      </c>
      <c r="B66" s="46" t="s">
        <v>418</v>
      </c>
      <c r="C66" s="47" t="s">
        <v>34</v>
      </c>
      <c r="D66" s="47" t="s">
        <v>396</v>
      </c>
      <c r="E66" s="47" t="s">
        <v>182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52">
        <v>440</v>
      </c>
    </row>
    <row r="67" spans="1:13" x14ac:dyDescent="0.25">
      <c r="A67" s="9">
        <v>65</v>
      </c>
      <c r="B67" s="46" t="s">
        <v>1004</v>
      </c>
      <c r="C67" s="47" t="s">
        <v>395</v>
      </c>
      <c r="D67" s="47" t="s">
        <v>396</v>
      </c>
      <c r="E67" s="47" t="s">
        <v>182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52">
        <v>376</v>
      </c>
    </row>
    <row r="68" spans="1:13" x14ac:dyDescent="0.25">
      <c r="A68" s="9">
        <v>66</v>
      </c>
      <c r="B68" s="43" t="s">
        <v>332</v>
      </c>
      <c r="C68" s="44" t="s">
        <v>39</v>
      </c>
      <c r="D68" s="44" t="s">
        <v>396</v>
      </c>
      <c r="E68" s="44" t="s">
        <v>182</v>
      </c>
      <c r="F68" s="45">
        <v>0</v>
      </c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45">
        <v>0</v>
      </c>
      <c r="M68" s="51">
        <v>333</v>
      </c>
    </row>
    <row r="69" spans="1:13" x14ac:dyDescent="0.25">
      <c r="A69" s="9">
        <v>67</v>
      </c>
      <c r="B69" s="46" t="s">
        <v>415</v>
      </c>
      <c r="C69" s="47" t="s">
        <v>31</v>
      </c>
      <c r="D69" s="47" t="s">
        <v>396</v>
      </c>
      <c r="E69" s="47" t="s">
        <v>182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52">
        <v>332</v>
      </c>
    </row>
    <row r="70" spans="1:13" x14ac:dyDescent="0.25">
      <c r="A70" s="9">
        <v>68</v>
      </c>
      <c r="B70" s="43" t="s">
        <v>1010</v>
      </c>
      <c r="C70" s="44" t="s">
        <v>395</v>
      </c>
      <c r="D70" s="44" t="s">
        <v>396</v>
      </c>
      <c r="E70" s="44" t="s">
        <v>182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51">
        <v>329</v>
      </c>
    </row>
    <row r="71" spans="1:13" x14ac:dyDescent="0.25">
      <c r="A71" s="9">
        <v>69</v>
      </c>
      <c r="B71" s="43" t="s">
        <v>1008</v>
      </c>
      <c r="C71" s="44" t="s">
        <v>395</v>
      </c>
      <c r="D71" s="44" t="s">
        <v>396</v>
      </c>
      <c r="E71" s="44" t="s">
        <v>182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51">
        <v>313</v>
      </c>
    </row>
    <row r="72" spans="1:13" x14ac:dyDescent="0.25">
      <c r="A72" s="9">
        <v>70</v>
      </c>
      <c r="B72" s="43" t="s">
        <v>1005</v>
      </c>
      <c r="C72" s="44" t="s">
        <v>395</v>
      </c>
      <c r="D72" s="44" t="s">
        <v>396</v>
      </c>
      <c r="E72" s="44" t="s">
        <v>182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51">
        <v>295</v>
      </c>
    </row>
    <row r="73" spans="1:13" x14ac:dyDescent="0.25">
      <c r="A73" s="9">
        <v>71</v>
      </c>
      <c r="B73" s="46" t="s">
        <v>214</v>
      </c>
      <c r="C73" s="47" t="s">
        <v>34</v>
      </c>
      <c r="D73" s="47" t="s">
        <v>396</v>
      </c>
      <c r="E73" s="47" t="s">
        <v>182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52">
        <v>274</v>
      </c>
    </row>
    <row r="74" spans="1:13" x14ac:dyDescent="0.25">
      <c r="A74" s="9">
        <v>72</v>
      </c>
      <c r="B74" s="46" t="s">
        <v>1018</v>
      </c>
      <c r="C74" s="47" t="s">
        <v>395</v>
      </c>
      <c r="D74" s="47" t="s">
        <v>396</v>
      </c>
      <c r="E74" s="47" t="s">
        <v>182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52">
        <v>210</v>
      </c>
    </row>
    <row r="75" spans="1:13" x14ac:dyDescent="0.25">
      <c r="A75" s="9">
        <v>73</v>
      </c>
      <c r="B75" s="43" t="s">
        <v>301</v>
      </c>
      <c r="C75" s="44" t="s">
        <v>37</v>
      </c>
      <c r="D75" s="44" t="s">
        <v>396</v>
      </c>
      <c r="E75" s="44" t="s">
        <v>182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51">
        <v>206</v>
      </c>
    </row>
    <row r="76" spans="1:13" x14ac:dyDescent="0.25">
      <c r="A76" s="9">
        <v>74</v>
      </c>
      <c r="B76" s="46" t="s">
        <v>1000</v>
      </c>
      <c r="C76" s="47" t="s">
        <v>395</v>
      </c>
      <c r="D76" s="47" t="s">
        <v>396</v>
      </c>
      <c r="E76" s="47" t="s">
        <v>182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52">
        <v>179</v>
      </c>
    </row>
    <row r="77" spans="1:13" x14ac:dyDescent="0.25">
      <c r="A77" s="9">
        <v>75</v>
      </c>
      <c r="B77" s="46" t="s">
        <v>381</v>
      </c>
      <c r="C77" s="47" t="s">
        <v>31</v>
      </c>
      <c r="D77" s="47" t="s">
        <v>396</v>
      </c>
      <c r="E77" s="47" t="s">
        <v>182</v>
      </c>
      <c r="F77" s="48">
        <v>0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52">
        <v>178</v>
      </c>
    </row>
    <row r="78" spans="1:13" x14ac:dyDescent="0.25">
      <c r="A78" s="9">
        <v>76</v>
      </c>
      <c r="B78" s="46" t="s">
        <v>1003</v>
      </c>
      <c r="C78" s="47" t="s">
        <v>395</v>
      </c>
      <c r="D78" s="47" t="s">
        <v>396</v>
      </c>
      <c r="E78" s="47" t="s">
        <v>182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52">
        <v>133</v>
      </c>
    </row>
    <row r="79" spans="1:13" x14ac:dyDescent="0.25">
      <c r="A79" s="9">
        <v>77</v>
      </c>
      <c r="B79" s="43" t="s">
        <v>1017</v>
      </c>
      <c r="C79" s="44" t="s">
        <v>395</v>
      </c>
      <c r="D79" s="44" t="s">
        <v>396</v>
      </c>
      <c r="E79" s="44" t="s">
        <v>182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51">
        <v>122</v>
      </c>
    </row>
    <row r="80" spans="1:13" x14ac:dyDescent="0.25">
      <c r="A80" s="9">
        <v>78</v>
      </c>
      <c r="B80" s="46" t="s">
        <v>392</v>
      </c>
      <c r="C80" s="47" t="s">
        <v>34</v>
      </c>
      <c r="D80" s="47" t="s">
        <v>396</v>
      </c>
      <c r="E80" s="47" t="s">
        <v>182</v>
      </c>
      <c r="F80" s="48">
        <v>0</v>
      </c>
      <c r="G80" s="48">
        <v>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  <c r="M80" s="52">
        <v>121</v>
      </c>
    </row>
    <row r="81" spans="1:13" x14ac:dyDescent="0.25">
      <c r="A81" s="9">
        <v>79</v>
      </c>
      <c r="B81" s="46" t="s">
        <v>455</v>
      </c>
      <c r="C81" s="47" t="s">
        <v>34</v>
      </c>
      <c r="D81" s="47" t="s">
        <v>396</v>
      </c>
      <c r="E81" s="47" t="s">
        <v>182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52">
        <v>119</v>
      </c>
    </row>
    <row r="82" spans="1:13" x14ac:dyDescent="0.25">
      <c r="A82" s="9">
        <v>80</v>
      </c>
      <c r="B82" s="43" t="s">
        <v>419</v>
      </c>
      <c r="C82" s="44" t="s">
        <v>34</v>
      </c>
      <c r="D82" s="44" t="s">
        <v>396</v>
      </c>
      <c r="E82" s="44" t="s">
        <v>182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51">
        <v>79</v>
      </c>
    </row>
    <row r="83" spans="1:13" x14ac:dyDescent="0.25">
      <c r="A83" s="9">
        <v>81</v>
      </c>
      <c r="B83" s="46" t="s">
        <v>456</v>
      </c>
      <c r="C83" s="47" t="s">
        <v>43</v>
      </c>
      <c r="D83" s="47" t="s">
        <v>396</v>
      </c>
      <c r="E83" s="47" t="s">
        <v>182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52">
        <v>60</v>
      </c>
    </row>
    <row r="84" spans="1:13" x14ac:dyDescent="0.25">
      <c r="A84" s="9">
        <v>82</v>
      </c>
      <c r="B84" s="43" t="s">
        <v>996</v>
      </c>
      <c r="C84" s="44" t="s">
        <v>395</v>
      </c>
      <c r="D84" s="44" t="s">
        <v>396</v>
      </c>
      <c r="E84" s="44" t="s">
        <v>182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51">
        <v>59</v>
      </c>
    </row>
    <row r="85" spans="1:13" x14ac:dyDescent="0.25">
      <c r="A85" s="9">
        <v>83</v>
      </c>
      <c r="B85" s="46" t="s">
        <v>998</v>
      </c>
      <c r="C85" s="47" t="s">
        <v>395</v>
      </c>
      <c r="D85" s="47" t="s">
        <v>396</v>
      </c>
      <c r="E85" s="47" t="s">
        <v>182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52">
        <v>59</v>
      </c>
    </row>
    <row r="86" spans="1:13" x14ac:dyDescent="0.25">
      <c r="A86" s="9">
        <v>84</v>
      </c>
      <c r="B86" s="46" t="s">
        <v>454</v>
      </c>
      <c r="C86" s="47" t="s">
        <v>39</v>
      </c>
      <c r="D86" s="47" t="s">
        <v>396</v>
      </c>
      <c r="E86" s="47" t="s">
        <v>182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52">
        <v>59</v>
      </c>
    </row>
    <row r="87" spans="1:13" x14ac:dyDescent="0.25">
      <c r="A87" s="9">
        <v>85</v>
      </c>
      <c r="B87" s="46" t="s">
        <v>1015</v>
      </c>
      <c r="C87" s="47" t="s">
        <v>395</v>
      </c>
      <c r="D87" s="47" t="s">
        <v>396</v>
      </c>
      <c r="E87" s="47" t="s">
        <v>182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52">
        <v>59</v>
      </c>
    </row>
    <row r="88" spans="1:13" x14ac:dyDescent="0.25">
      <c r="A88" s="9">
        <v>86</v>
      </c>
      <c r="B88" s="43" t="s">
        <v>417</v>
      </c>
      <c r="C88" s="44" t="s">
        <v>39</v>
      </c>
      <c r="D88" s="44" t="s">
        <v>396</v>
      </c>
      <c r="E88" s="44" t="s">
        <v>182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51">
        <v>59</v>
      </c>
    </row>
    <row r="89" spans="1:13" x14ac:dyDescent="0.25">
      <c r="A89" s="9">
        <v>87</v>
      </c>
      <c r="B89" s="46" t="s">
        <v>1006</v>
      </c>
      <c r="C89" s="47" t="s">
        <v>395</v>
      </c>
      <c r="D89" s="47" t="s">
        <v>396</v>
      </c>
      <c r="E89" s="47" t="s">
        <v>182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52">
        <v>40</v>
      </c>
    </row>
    <row r="90" spans="1:13" x14ac:dyDescent="0.25">
      <c r="A90" s="9">
        <v>88</v>
      </c>
      <c r="B90" s="46" t="s">
        <v>327</v>
      </c>
      <c r="C90" s="47" t="s">
        <v>43</v>
      </c>
      <c r="D90" s="47" t="s">
        <v>396</v>
      </c>
      <c r="E90" s="47" t="s">
        <v>182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52">
        <v>31</v>
      </c>
    </row>
    <row r="91" spans="1:13" x14ac:dyDescent="0.25">
      <c r="A91" s="9">
        <v>89</v>
      </c>
      <c r="B91" s="43" t="s">
        <v>1014</v>
      </c>
      <c r="C91" s="44" t="s">
        <v>395</v>
      </c>
      <c r="D91" s="44" t="s">
        <v>396</v>
      </c>
      <c r="E91" s="44" t="s">
        <v>182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51">
        <v>30</v>
      </c>
    </row>
    <row r="92" spans="1:13" x14ac:dyDescent="0.25">
      <c r="A92" s="9">
        <v>90</v>
      </c>
      <c r="B92" s="43" t="s">
        <v>1002</v>
      </c>
      <c r="C92" s="44" t="s">
        <v>395</v>
      </c>
      <c r="D92" s="44" t="s">
        <v>396</v>
      </c>
      <c r="E92" s="44" t="s">
        <v>182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51">
        <v>20</v>
      </c>
    </row>
    <row r="93" spans="1:13" x14ac:dyDescent="0.25">
      <c r="A93" s="9">
        <v>91</v>
      </c>
      <c r="B93" s="43" t="s">
        <v>1016</v>
      </c>
      <c r="C93" s="44" t="s">
        <v>395</v>
      </c>
      <c r="D93" s="44" t="s">
        <v>396</v>
      </c>
      <c r="E93" s="44" t="s">
        <v>182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51">
        <v>20</v>
      </c>
    </row>
    <row r="94" spans="1:13" x14ac:dyDescent="0.25">
      <c r="A94" s="9">
        <v>92</v>
      </c>
      <c r="B94" s="43" t="s">
        <v>1007</v>
      </c>
      <c r="C94" s="44" t="s">
        <v>395</v>
      </c>
      <c r="D94" s="44" t="s">
        <v>396</v>
      </c>
      <c r="E94" s="44" t="s">
        <v>182</v>
      </c>
      <c r="F94" s="45">
        <v>0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51">
        <v>16</v>
      </c>
    </row>
    <row r="95" spans="1:13" x14ac:dyDescent="0.25">
      <c r="A95" s="9">
        <v>93</v>
      </c>
      <c r="B95" s="46" t="s">
        <v>394</v>
      </c>
      <c r="C95" s="47" t="s">
        <v>39</v>
      </c>
      <c r="D95" s="47" t="s">
        <v>396</v>
      </c>
      <c r="E95" s="47" t="s">
        <v>182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52">
        <v>11</v>
      </c>
    </row>
    <row r="96" spans="1:13" x14ac:dyDescent="0.25">
      <c r="A96" s="9">
        <v>94</v>
      </c>
      <c r="B96" s="46" t="s">
        <v>999</v>
      </c>
      <c r="C96" s="47" t="s">
        <v>395</v>
      </c>
      <c r="D96" s="47" t="s">
        <v>396</v>
      </c>
      <c r="E96" s="47" t="s">
        <v>182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52">
        <v>10</v>
      </c>
    </row>
    <row r="97" spans="1:13" x14ac:dyDescent="0.25">
      <c r="A97" s="9">
        <v>95</v>
      </c>
      <c r="B97" s="43" t="s">
        <v>997</v>
      </c>
      <c r="C97" s="44" t="s">
        <v>395</v>
      </c>
      <c r="D97" s="44" t="s">
        <v>396</v>
      </c>
      <c r="E97" s="44" t="s">
        <v>182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51">
        <v>0</v>
      </c>
    </row>
    <row r="98" spans="1:13" x14ac:dyDescent="0.25">
      <c r="B98" s="30"/>
      <c r="C98" s="30"/>
      <c r="D98" s="30"/>
      <c r="E98" s="30"/>
    </row>
    <row r="99" spans="1:13" x14ac:dyDescent="0.25">
      <c r="B99" s="30"/>
      <c r="C99" s="30"/>
      <c r="D99" s="30"/>
      <c r="E99" s="30"/>
    </row>
    <row r="100" spans="1:13" x14ac:dyDescent="0.25">
      <c r="B100" s="30"/>
      <c r="C100" s="30"/>
      <c r="D100" s="30"/>
      <c r="E100" s="30"/>
    </row>
    <row r="101" spans="1:13" x14ac:dyDescent="0.25">
      <c r="B101" s="30"/>
      <c r="C101" s="30"/>
      <c r="D101" s="30"/>
      <c r="E101" s="30"/>
    </row>
    <row r="102" spans="1:13" x14ac:dyDescent="0.25">
      <c r="B102" s="30"/>
      <c r="C102" s="30"/>
      <c r="D102" s="30"/>
      <c r="E102" s="30"/>
    </row>
    <row r="103" spans="1:13" x14ac:dyDescent="0.25">
      <c r="B103" s="30"/>
      <c r="C103" s="30"/>
      <c r="D103" s="30"/>
      <c r="E103" s="30"/>
    </row>
    <row r="104" spans="1:13" x14ac:dyDescent="0.25">
      <c r="B104" s="30"/>
      <c r="C104" s="30"/>
      <c r="D104" s="30"/>
      <c r="E104" s="30"/>
    </row>
    <row r="105" spans="1:13" x14ac:dyDescent="0.25">
      <c r="B105" s="30"/>
      <c r="C105" s="30"/>
      <c r="D105" s="30"/>
      <c r="E105" s="30"/>
    </row>
    <row r="106" spans="1:13" x14ac:dyDescent="0.25">
      <c r="B106" s="30"/>
      <c r="C106" s="30"/>
      <c r="D106" s="30"/>
      <c r="E106" s="30"/>
    </row>
    <row r="107" spans="1:13" x14ac:dyDescent="0.25">
      <c r="B107" s="30"/>
      <c r="C107" s="30"/>
      <c r="D107" s="30"/>
      <c r="E107" s="30"/>
    </row>
    <row r="108" spans="1:13" x14ac:dyDescent="0.25">
      <c r="B108" s="30"/>
      <c r="C108" s="30"/>
      <c r="D108" s="30"/>
      <c r="E108" s="30"/>
    </row>
    <row r="109" spans="1:13" x14ac:dyDescent="0.25">
      <c r="B109" s="30"/>
      <c r="C109" s="30"/>
      <c r="D109" s="30"/>
      <c r="E109" s="30"/>
    </row>
    <row r="110" spans="1:13" x14ac:dyDescent="0.25">
      <c r="B110" s="30"/>
      <c r="C110" s="30"/>
      <c r="D110" s="30"/>
      <c r="E110" s="30"/>
    </row>
    <row r="111" spans="1:13" x14ac:dyDescent="0.25">
      <c r="B111" s="30"/>
      <c r="C111" s="30"/>
      <c r="D111" s="30"/>
      <c r="E111" s="30"/>
    </row>
    <row r="112" spans="1:13" x14ac:dyDescent="0.25">
      <c r="B112" s="30"/>
      <c r="C112" s="30"/>
      <c r="D112" s="30"/>
      <c r="E112" s="30"/>
    </row>
    <row r="113" spans="2:5" x14ac:dyDescent="0.25">
      <c r="B113" s="30"/>
      <c r="C113" s="30"/>
      <c r="D113" s="30"/>
      <c r="E113" s="30"/>
    </row>
    <row r="114" spans="2:5" x14ac:dyDescent="0.25">
      <c r="B114" s="30"/>
      <c r="C114" s="30"/>
      <c r="D114" s="30"/>
      <c r="E114" s="30"/>
    </row>
    <row r="115" spans="2:5" x14ac:dyDescent="0.25">
      <c r="B115" s="30"/>
      <c r="C115" s="30"/>
      <c r="D115" s="30"/>
      <c r="E115" s="30"/>
    </row>
    <row r="116" spans="2:5" x14ac:dyDescent="0.25">
      <c r="B116" s="30"/>
      <c r="C116" s="30"/>
      <c r="D116" s="30"/>
      <c r="E116" s="30"/>
    </row>
    <row r="117" spans="2:5" x14ac:dyDescent="0.25">
      <c r="B117" s="30"/>
      <c r="C117" s="30"/>
      <c r="D117" s="30"/>
      <c r="E117" s="30"/>
    </row>
    <row r="118" spans="2:5" x14ac:dyDescent="0.25">
      <c r="B118" s="30"/>
      <c r="C118" s="30"/>
      <c r="D118" s="30"/>
      <c r="E118" s="30"/>
    </row>
    <row r="119" spans="2:5" x14ac:dyDescent="0.25">
      <c r="B119" s="30"/>
      <c r="C119" s="30"/>
      <c r="D119" s="30"/>
      <c r="E119" s="30"/>
    </row>
    <row r="120" spans="2:5" x14ac:dyDescent="0.25">
      <c r="B120" s="30"/>
      <c r="C120" s="30"/>
      <c r="D120" s="30"/>
      <c r="E120" s="30"/>
    </row>
    <row r="121" spans="2:5" x14ac:dyDescent="0.25">
      <c r="B121" s="30"/>
      <c r="C121" s="30"/>
      <c r="D121" s="30"/>
      <c r="E121" s="30"/>
    </row>
    <row r="122" spans="2:5" x14ac:dyDescent="0.25">
      <c r="B122" s="30"/>
      <c r="C122" s="30"/>
      <c r="D122" s="30"/>
      <c r="E122" s="30"/>
    </row>
    <row r="123" spans="2:5" x14ac:dyDescent="0.25">
      <c r="B123" s="30"/>
      <c r="C123" s="30"/>
      <c r="D123" s="30"/>
      <c r="E123" s="30"/>
    </row>
    <row r="124" spans="2:5" x14ac:dyDescent="0.25">
      <c r="B124" s="30"/>
      <c r="C124" s="30"/>
      <c r="D124" s="30"/>
      <c r="E124" s="30"/>
    </row>
    <row r="125" spans="2:5" x14ac:dyDescent="0.25">
      <c r="B125" s="30"/>
      <c r="C125" s="30"/>
      <c r="D125" s="30"/>
      <c r="E125" s="30"/>
    </row>
    <row r="126" spans="2:5" x14ac:dyDescent="0.25">
      <c r="B126" s="30"/>
      <c r="C126" s="30"/>
      <c r="D126" s="30"/>
      <c r="E126" s="30"/>
    </row>
    <row r="127" spans="2:5" x14ac:dyDescent="0.25">
      <c r="B127" s="30"/>
      <c r="C127" s="30"/>
      <c r="D127" s="30"/>
      <c r="E127" s="30"/>
    </row>
    <row r="128" spans="2:5" x14ac:dyDescent="0.25">
      <c r="B128" s="30"/>
      <c r="C128" s="30"/>
      <c r="D128" s="30"/>
      <c r="E128" s="30"/>
    </row>
    <row r="129" spans="2:5" x14ac:dyDescent="0.25">
      <c r="B129" s="30"/>
      <c r="C129" s="30"/>
      <c r="D129" s="30"/>
      <c r="E129" s="30"/>
    </row>
    <row r="130" spans="2:5" x14ac:dyDescent="0.25">
      <c r="B130" s="30"/>
      <c r="C130" s="30"/>
      <c r="D130" s="30"/>
      <c r="E130" s="30"/>
    </row>
    <row r="131" spans="2:5" x14ac:dyDescent="0.25">
      <c r="B131" s="30"/>
      <c r="C131" s="30"/>
      <c r="D131" s="30"/>
      <c r="E131" s="30"/>
    </row>
    <row r="132" spans="2:5" x14ac:dyDescent="0.25">
      <c r="B132" s="30"/>
      <c r="C132" s="30"/>
      <c r="D132" s="30"/>
      <c r="E132" s="30"/>
    </row>
    <row r="133" spans="2:5" x14ac:dyDescent="0.25">
      <c r="B133" s="30"/>
      <c r="C133" s="30"/>
      <c r="D133" s="30"/>
      <c r="E133" s="30"/>
    </row>
    <row r="134" spans="2:5" x14ac:dyDescent="0.25">
      <c r="B134" s="30"/>
      <c r="C134" s="30"/>
      <c r="D134" s="30"/>
      <c r="E134" s="30"/>
    </row>
    <row r="135" spans="2:5" x14ac:dyDescent="0.25">
      <c r="B135" s="30"/>
      <c r="C135" s="30"/>
      <c r="D135" s="30"/>
      <c r="E135" s="30"/>
    </row>
    <row r="136" spans="2:5" x14ac:dyDescent="0.25">
      <c r="B136" s="30"/>
      <c r="C136" s="30"/>
      <c r="D136" s="30"/>
      <c r="E136" s="30"/>
    </row>
    <row r="137" spans="2:5" x14ac:dyDescent="0.25">
      <c r="B137" s="30"/>
      <c r="C137" s="30"/>
      <c r="D137" s="30"/>
      <c r="E137" s="30"/>
    </row>
    <row r="138" spans="2:5" x14ac:dyDescent="0.25">
      <c r="B138" s="30"/>
      <c r="C138" s="30"/>
      <c r="D138" s="30"/>
      <c r="E138" s="30"/>
    </row>
    <row r="139" spans="2:5" x14ac:dyDescent="0.25">
      <c r="B139" s="30"/>
      <c r="C139" s="30"/>
      <c r="D139" s="30"/>
      <c r="E139" s="30"/>
    </row>
    <row r="140" spans="2:5" x14ac:dyDescent="0.25">
      <c r="B140" s="30"/>
      <c r="C140" s="30"/>
      <c r="D140" s="30"/>
      <c r="E140" s="30"/>
    </row>
    <row r="141" spans="2:5" x14ac:dyDescent="0.25">
      <c r="B141" s="30"/>
      <c r="C141" s="30"/>
      <c r="D141" s="30"/>
      <c r="E141" s="30"/>
    </row>
    <row r="142" spans="2:5" x14ac:dyDescent="0.25">
      <c r="B142" s="30"/>
      <c r="C142" s="30"/>
      <c r="D142" s="30"/>
      <c r="E142" s="30"/>
    </row>
    <row r="143" spans="2:5" x14ac:dyDescent="0.25">
      <c r="B143" s="30"/>
      <c r="C143" s="30"/>
      <c r="D143" s="30"/>
      <c r="E143" s="30"/>
    </row>
    <row r="144" spans="2:5" x14ac:dyDescent="0.25">
      <c r="B144" s="30"/>
      <c r="C144" s="30"/>
      <c r="D144" s="30"/>
      <c r="E144" s="30"/>
    </row>
    <row r="145" spans="2:5" x14ac:dyDescent="0.25">
      <c r="B145" s="30"/>
      <c r="C145" s="30"/>
      <c r="D145" s="30"/>
      <c r="E145" s="30"/>
    </row>
    <row r="146" spans="2:5" x14ac:dyDescent="0.25">
      <c r="B146" s="30"/>
      <c r="C146" s="30"/>
      <c r="D146" s="30"/>
      <c r="E146" s="30"/>
    </row>
    <row r="147" spans="2:5" x14ac:dyDescent="0.25">
      <c r="B147" s="30"/>
      <c r="C147" s="30"/>
      <c r="D147" s="30"/>
      <c r="E147" s="30"/>
    </row>
    <row r="148" spans="2:5" x14ac:dyDescent="0.25">
      <c r="B148" s="30"/>
      <c r="C148" s="30"/>
      <c r="D148" s="30"/>
      <c r="E148" s="30"/>
    </row>
    <row r="149" spans="2:5" x14ac:dyDescent="0.25">
      <c r="B149" s="30"/>
      <c r="C149" s="30"/>
      <c r="D149" s="30"/>
      <c r="E149" s="30"/>
    </row>
    <row r="150" spans="2:5" x14ac:dyDescent="0.25">
      <c r="B150" s="30"/>
      <c r="C150" s="30"/>
      <c r="D150" s="30"/>
      <c r="E150" s="30"/>
    </row>
    <row r="151" spans="2:5" x14ac:dyDescent="0.25">
      <c r="B151" s="30"/>
      <c r="C151" s="30"/>
      <c r="D151" s="30"/>
      <c r="E151" s="30"/>
    </row>
    <row r="152" spans="2:5" x14ac:dyDescent="0.25">
      <c r="B152" s="30"/>
      <c r="C152" s="30"/>
      <c r="D152" s="30"/>
      <c r="E152" s="30"/>
    </row>
    <row r="153" spans="2:5" x14ac:dyDescent="0.25">
      <c r="B153" s="30"/>
      <c r="C153" s="30"/>
      <c r="D153" s="30"/>
      <c r="E153" s="30"/>
    </row>
    <row r="154" spans="2:5" x14ac:dyDescent="0.25">
      <c r="B154" s="30"/>
      <c r="C154" s="30"/>
      <c r="D154" s="30"/>
      <c r="E154" s="30"/>
    </row>
    <row r="155" spans="2:5" x14ac:dyDescent="0.25">
      <c r="B155" s="30"/>
      <c r="C155" s="30"/>
      <c r="D155" s="30"/>
      <c r="E155" s="30"/>
    </row>
    <row r="156" spans="2:5" x14ac:dyDescent="0.25">
      <c r="B156" s="30"/>
      <c r="C156" s="30"/>
      <c r="D156" s="30"/>
      <c r="E156" s="30"/>
    </row>
    <row r="157" spans="2:5" x14ac:dyDescent="0.25">
      <c r="B157" s="30"/>
      <c r="C157" s="30"/>
      <c r="D157" s="30"/>
      <c r="E157" s="30"/>
    </row>
    <row r="158" spans="2:5" x14ac:dyDescent="0.25">
      <c r="B158" s="30"/>
      <c r="C158" s="30"/>
      <c r="D158" s="30"/>
      <c r="E158" s="30"/>
    </row>
    <row r="159" spans="2:5" x14ac:dyDescent="0.25">
      <c r="B159" s="30"/>
      <c r="C159" s="30"/>
      <c r="D159" s="30"/>
      <c r="E159" s="30"/>
    </row>
    <row r="160" spans="2:5" x14ac:dyDescent="0.25">
      <c r="B160" s="30"/>
      <c r="C160" s="30"/>
      <c r="D160" s="30"/>
      <c r="E160" s="30"/>
    </row>
    <row r="161" spans="2:5" x14ac:dyDescent="0.25">
      <c r="B161" s="30"/>
      <c r="C161" s="30"/>
      <c r="D161" s="30"/>
      <c r="E161" s="30"/>
    </row>
    <row r="162" spans="2:5" x14ac:dyDescent="0.25">
      <c r="B162" s="30"/>
      <c r="C162" s="30"/>
      <c r="D162" s="30"/>
      <c r="E162" s="30"/>
    </row>
    <row r="163" spans="2:5" x14ac:dyDescent="0.25">
      <c r="B163" s="30"/>
      <c r="C163" s="30"/>
      <c r="D163" s="30"/>
      <c r="E163" s="30"/>
    </row>
    <row r="164" spans="2:5" x14ac:dyDescent="0.25">
      <c r="B164" s="30"/>
      <c r="C164" s="30"/>
      <c r="D164" s="30"/>
      <c r="E164" s="30"/>
    </row>
    <row r="165" spans="2:5" x14ac:dyDescent="0.25">
      <c r="B165" s="30"/>
      <c r="C165" s="30"/>
      <c r="D165" s="30"/>
      <c r="E165" s="30"/>
    </row>
    <row r="166" spans="2:5" x14ac:dyDescent="0.25">
      <c r="B166" s="30"/>
      <c r="C166" s="30"/>
      <c r="D166" s="30"/>
      <c r="E166" s="30"/>
    </row>
    <row r="167" spans="2:5" x14ac:dyDescent="0.25">
      <c r="B167" s="30"/>
      <c r="C167" s="30"/>
      <c r="D167" s="30"/>
      <c r="E167" s="30"/>
    </row>
    <row r="168" spans="2:5" x14ac:dyDescent="0.25">
      <c r="B168" s="30"/>
      <c r="C168" s="30"/>
      <c r="D168" s="30"/>
      <c r="E168" s="30"/>
    </row>
    <row r="169" spans="2:5" x14ac:dyDescent="0.25">
      <c r="B169" s="30"/>
      <c r="C169" s="30"/>
      <c r="D169" s="30"/>
      <c r="E169" s="30"/>
    </row>
    <row r="170" spans="2:5" x14ac:dyDescent="0.25">
      <c r="B170" s="30"/>
      <c r="C170" s="30"/>
      <c r="D170" s="30"/>
      <c r="E170" s="30"/>
    </row>
    <row r="171" spans="2:5" x14ac:dyDescent="0.25">
      <c r="B171" s="30"/>
      <c r="C171" s="30"/>
      <c r="D171" s="30"/>
      <c r="E171" s="30"/>
    </row>
    <row r="172" spans="2:5" x14ac:dyDescent="0.25">
      <c r="B172" s="30"/>
      <c r="C172" s="30"/>
      <c r="D172" s="30"/>
      <c r="E172" s="30"/>
    </row>
    <row r="173" spans="2:5" x14ac:dyDescent="0.25">
      <c r="B173" s="30"/>
      <c r="C173" s="30"/>
      <c r="D173" s="30"/>
      <c r="E173" s="30"/>
    </row>
    <row r="174" spans="2:5" x14ac:dyDescent="0.25">
      <c r="B174" s="30"/>
      <c r="C174" s="30"/>
      <c r="D174" s="30"/>
      <c r="E174" s="30"/>
    </row>
    <row r="175" spans="2:5" x14ac:dyDescent="0.25">
      <c r="B175" s="30"/>
      <c r="C175" s="30"/>
      <c r="D175" s="30"/>
      <c r="E175" s="30"/>
    </row>
    <row r="176" spans="2:5" x14ac:dyDescent="0.25">
      <c r="B176" s="30"/>
      <c r="C176" s="30"/>
      <c r="D176" s="30"/>
      <c r="E176" s="30"/>
    </row>
    <row r="177" spans="2:5" x14ac:dyDescent="0.25">
      <c r="B177" s="30"/>
      <c r="C177" s="30"/>
      <c r="D177" s="30"/>
      <c r="E177" s="30"/>
    </row>
    <row r="178" spans="2:5" x14ac:dyDescent="0.25">
      <c r="B178" s="30"/>
      <c r="C178" s="30"/>
      <c r="D178" s="30"/>
      <c r="E178" s="30"/>
    </row>
    <row r="179" spans="2:5" x14ac:dyDescent="0.25">
      <c r="B179" s="30"/>
      <c r="C179" s="30"/>
      <c r="D179" s="30"/>
      <c r="E179" s="30"/>
    </row>
    <row r="180" spans="2:5" x14ac:dyDescent="0.25">
      <c r="B180" s="30"/>
      <c r="C180" s="30"/>
      <c r="D180" s="30"/>
      <c r="E180" s="30"/>
    </row>
    <row r="181" spans="2:5" x14ac:dyDescent="0.25">
      <c r="B181" s="30"/>
      <c r="C181" s="30"/>
      <c r="D181" s="30"/>
      <c r="E181" s="30"/>
    </row>
    <row r="182" spans="2:5" x14ac:dyDescent="0.25">
      <c r="B182" s="30"/>
      <c r="C182" s="30"/>
      <c r="D182" s="30"/>
      <c r="E182" s="30"/>
    </row>
    <row r="183" spans="2:5" x14ac:dyDescent="0.25">
      <c r="B183" s="30"/>
      <c r="C183" s="30"/>
      <c r="D183" s="30"/>
      <c r="E183" s="30"/>
    </row>
    <row r="184" spans="2:5" x14ac:dyDescent="0.25">
      <c r="B184" s="30"/>
      <c r="C184" s="30"/>
      <c r="D184" s="30"/>
      <c r="E184" s="30"/>
    </row>
    <row r="185" spans="2:5" x14ac:dyDescent="0.25">
      <c r="B185" s="30"/>
      <c r="C185" s="30"/>
      <c r="D185" s="30"/>
      <c r="E185" s="30"/>
    </row>
    <row r="186" spans="2:5" x14ac:dyDescent="0.25">
      <c r="B186" s="30"/>
      <c r="C186" s="30"/>
      <c r="D186" s="30"/>
      <c r="E186" s="30"/>
    </row>
    <row r="187" spans="2:5" x14ac:dyDescent="0.25">
      <c r="B187" s="30"/>
      <c r="C187" s="30"/>
      <c r="D187" s="30"/>
      <c r="E187" s="30"/>
    </row>
    <row r="188" spans="2:5" x14ac:dyDescent="0.25">
      <c r="B188" s="30"/>
      <c r="C188" s="30"/>
      <c r="D188" s="30"/>
      <c r="E188" s="30"/>
    </row>
    <row r="189" spans="2:5" x14ac:dyDescent="0.25">
      <c r="B189" s="30"/>
      <c r="C189" s="30"/>
      <c r="D189" s="30"/>
      <c r="E189" s="30"/>
    </row>
    <row r="190" spans="2:5" x14ac:dyDescent="0.25">
      <c r="B190" s="30"/>
      <c r="C190" s="30"/>
      <c r="D190" s="30"/>
      <c r="E190" s="30"/>
    </row>
    <row r="191" spans="2:5" x14ac:dyDescent="0.25">
      <c r="B191" s="30"/>
      <c r="C191" s="30"/>
      <c r="D191" s="30"/>
      <c r="E191" s="30"/>
    </row>
    <row r="192" spans="2:5" x14ac:dyDescent="0.25">
      <c r="B192" s="30"/>
      <c r="C192" s="30"/>
      <c r="D192" s="30"/>
      <c r="E192" s="30"/>
    </row>
    <row r="193" spans="2:5" x14ac:dyDescent="0.25">
      <c r="B193" s="30"/>
      <c r="C193" s="30"/>
      <c r="D193" s="30"/>
      <c r="E193" s="30"/>
    </row>
    <row r="194" spans="2:5" x14ac:dyDescent="0.25">
      <c r="B194" s="30"/>
      <c r="C194" s="30"/>
      <c r="D194" s="30"/>
      <c r="E194" s="30"/>
    </row>
    <row r="195" spans="2:5" x14ac:dyDescent="0.25">
      <c r="B195" s="30"/>
      <c r="C195" s="30"/>
      <c r="D195" s="30"/>
      <c r="E195" s="30"/>
    </row>
    <row r="196" spans="2:5" x14ac:dyDescent="0.25">
      <c r="B196" s="30"/>
      <c r="C196" s="30"/>
      <c r="D196" s="30"/>
      <c r="E196" s="30"/>
    </row>
  </sheetData>
  <autoFilter ref="B2:M2">
    <sortState ref="B3:M97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1"/>
  <sheetViews>
    <sheetView workbookViewId="0"/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7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4" t="s">
        <v>23</v>
      </c>
      <c r="G1" s="59"/>
      <c r="H1" s="59"/>
      <c r="I1" s="59"/>
      <c r="J1" s="59"/>
      <c r="K1" s="59"/>
      <c r="L1" s="55"/>
      <c r="N1" s="54" t="s">
        <v>22</v>
      </c>
      <c r="O1" s="59"/>
      <c r="P1" s="59"/>
      <c r="Q1" s="59"/>
      <c r="R1" s="59"/>
      <c r="S1" s="55"/>
      <c r="U1" s="54" t="s">
        <v>26</v>
      </c>
      <c r="V1" s="59"/>
      <c r="W1" s="59"/>
      <c r="X1" s="59"/>
      <c r="Y1" s="59"/>
      <c r="Z1" s="59"/>
      <c r="AA1" s="59"/>
      <c r="AB1" s="59"/>
      <c r="AC1" s="55"/>
    </row>
    <row r="2" spans="1:29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111</v>
      </c>
      <c r="C3" s="47" t="s">
        <v>34</v>
      </c>
      <c r="D3" s="47" t="s">
        <v>396</v>
      </c>
      <c r="E3" s="47" t="s">
        <v>4</v>
      </c>
      <c r="F3" s="48">
        <v>77</v>
      </c>
      <c r="G3" s="48">
        <v>71</v>
      </c>
      <c r="H3" s="48">
        <v>28</v>
      </c>
      <c r="I3" s="48">
        <v>67</v>
      </c>
      <c r="J3" s="48">
        <v>201</v>
      </c>
      <c r="K3" s="48">
        <v>59</v>
      </c>
      <c r="L3" s="48">
        <v>9937</v>
      </c>
      <c r="M3" s="52">
        <v>2066</v>
      </c>
      <c r="N3">
        <f>G3*82/F3</f>
        <v>75.610389610389603</v>
      </c>
      <c r="O3">
        <f>H3*82/F3</f>
        <v>29.818181818181817</v>
      </c>
      <c r="P3">
        <f>I3*82/F3</f>
        <v>71.350649350649348</v>
      </c>
      <c r="Q3">
        <f>J3*82/F3</f>
        <v>214.05194805194805</v>
      </c>
      <c r="R3">
        <f>K3*82/F3</f>
        <v>62.831168831168831</v>
      </c>
      <c r="S3">
        <f>L3*82/F3</f>
        <v>10582.25974025974</v>
      </c>
      <c r="U3" s="10">
        <f>SUM(V3:X3)</f>
        <v>16.485070107390207</v>
      </c>
      <c r="V3">
        <f>N3/MAX(N:N)*OFF_D</f>
        <v>8.9538619275461375</v>
      </c>
      <c r="W3">
        <f>O3/MAX(O:O)*PUN_D</f>
        <v>0.49586776859504123</v>
      </c>
      <c r="X3">
        <f>SUM(Z3:AC3)</f>
        <v>7.0353404112490301</v>
      </c>
      <c r="Y3">
        <f>X3/DEF_D*10</f>
        <v>8.7941755140612869</v>
      </c>
      <c r="Z3">
        <f>(0.7*(HIT_D*DEF_D))+(P3/(MAX(P:P))*(0.3*(HIT_D*DEF_D)))</f>
        <v>1.2003196803196803</v>
      </c>
      <c r="AA3">
        <f>(0.7*(BkS_D*DEF_D))+(Q3/(MAX(Q:Q))*(0.3*(BkS_D*DEF_D)))</f>
        <v>2.0520197548929944</v>
      </c>
      <c r="AB3">
        <f>(0.7*(TkA_D*DEF_D))+(R3/(MAX(R:R))*(0.3*(TkA_D*DEF_D)))</f>
        <v>1.4833609763730244</v>
      </c>
      <c r="AC3">
        <f>(0.7*(SH_D*DEF_D))+(S3/(MAX(S:S))*(0.3*(SH_D*DEF_D)))</f>
        <v>2.2996399996633308</v>
      </c>
    </row>
    <row r="4" spans="1:29" x14ac:dyDescent="0.25">
      <c r="A4" s="9">
        <v>2</v>
      </c>
      <c r="B4" s="43" t="s">
        <v>138</v>
      </c>
      <c r="C4" s="44" t="s">
        <v>37</v>
      </c>
      <c r="D4" s="44" t="s">
        <v>396</v>
      </c>
      <c r="E4" s="44" t="s">
        <v>4</v>
      </c>
      <c r="F4" s="45">
        <v>79</v>
      </c>
      <c r="G4" s="45">
        <v>72</v>
      </c>
      <c r="H4" s="45">
        <v>47</v>
      </c>
      <c r="I4" s="45">
        <v>93</v>
      </c>
      <c r="J4" s="45">
        <v>132</v>
      </c>
      <c r="K4" s="45">
        <v>39</v>
      </c>
      <c r="L4" s="45">
        <v>9748</v>
      </c>
      <c r="M4" s="51">
        <v>1936</v>
      </c>
      <c r="N4">
        <f>G4*82/F4</f>
        <v>74.734177215189874</v>
      </c>
      <c r="O4">
        <f>H4*82/F4</f>
        <v>48.784810126582279</v>
      </c>
      <c r="P4">
        <f>I4*82/F4</f>
        <v>96.531645569620252</v>
      </c>
      <c r="Q4">
        <f>J4*82/F4</f>
        <v>137.01265822784811</v>
      </c>
      <c r="R4">
        <f>K4*82/F4</f>
        <v>40.481012658227847</v>
      </c>
      <c r="S4">
        <f>L4*82/F4</f>
        <v>10118.177215189873</v>
      </c>
      <c r="U4" s="10">
        <f>SUM(V4:X4)</f>
        <v>16.381645390730775</v>
      </c>
      <c r="V4">
        <f>N4/MAX(N:N)*OFF_D</f>
        <v>8.8500999333777486</v>
      </c>
      <c r="W4">
        <f>O4/MAX(O:O)*PUN_D</f>
        <v>0.81127733026467197</v>
      </c>
      <c r="X4">
        <f>SUM(Z4:AC4)</f>
        <v>6.7202681270883566</v>
      </c>
      <c r="Y4">
        <f>X4/DEF_D*10</f>
        <v>8.4003351588604467</v>
      </c>
      <c r="Z4">
        <f>(0.7*(HIT_D*DEF_D))+(P4/(MAX(P:P))*(0.3*(HIT_D*DEF_D)))</f>
        <v>1.228666017526777</v>
      </c>
      <c r="AA4">
        <f>(0.7*(BkS_D*DEF_D))+(Q4/(MAX(Q:Q))*(0.3*(BkS_D*DEF_D)))</f>
        <v>1.8576616152611873</v>
      </c>
      <c r="AB4">
        <f>(0.7*(TkA_D*DEF_D))+(R4/(MAX(R:R))*(0.3*(TkA_D*DEF_D)))</f>
        <v>1.3541070611560164</v>
      </c>
      <c r="AC4">
        <f>(0.7*(SH_D*DEF_D))+(S4/(MAX(S:S))*(0.3*(SH_D*DEF_D)))</f>
        <v>2.2798334331443759</v>
      </c>
    </row>
    <row r="5" spans="1:29" x14ac:dyDescent="0.25">
      <c r="A5" s="9">
        <v>3</v>
      </c>
      <c r="B5" s="46" t="s">
        <v>131</v>
      </c>
      <c r="C5" s="47" t="s">
        <v>31</v>
      </c>
      <c r="D5" s="47" t="s">
        <v>396</v>
      </c>
      <c r="E5" s="47" t="s">
        <v>4</v>
      </c>
      <c r="F5" s="48">
        <v>82</v>
      </c>
      <c r="G5" s="48">
        <v>76</v>
      </c>
      <c r="H5" s="48">
        <v>40</v>
      </c>
      <c r="I5" s="48">
        <v>69</v>
      </c>
      <c r="J5" s="48">
        <v>142</v>
      </c>
      <c r="K5" s="48">
        <v>53</v>
      </c>
      <c r="L5" s="48">
        <v>8510</v>
      </c>
      <c r="M5" s="52">
        <v>2039</v>
      </c>
      <c r="N5">
        <f>G5*82/F5</f>
        <v>76</v>
      </c>
      <c r="O5">
        <f>H5*82/F5</f>
        <v>40</v>
      </c>
      <c r="P5">
        <f>I5*82/F5</f>
        <v>69</v>
      </c>
      <c r="Q5">
        <f>J5*82/F5</f>
        <v>142</v>
      </c>
      <c r="R5">
        <f>K5*82/F5</f>
        <v>53</v>
      </c>
      <c r="S5">
        <f>L5*82/F5</f>
        <v>8510</v>
      </c>
      <c r="U5" s="10">
        <f>SUM(V5:X5)</f>
        <v>16.370810020433577</v>
      </c>
      <c r="V5">
        <f>N5/MAX(N:N)*OFF_D</f>
        <v>9</v>
      </c>
      <c r="W5">
        <f>O5/MAX(O:O)*PUN_D</f>
        <v>0.66518847006651882</v>
      </c>
      <c r="X5">
        <f>SUM(Z5:AC5)</f>
        <v>6.7056215503670575</v>
      </c>
      <c r="Y5">
        <f>X5/DEF_D*10</f>
        <v>8.3820269379588215</v>
      </c>
      <c r="Z5">
        <f>(0.7*(HIT_D*DEF_D))+(P5/(MAX(P:P))*(0.3*(HIT_D*DEF_D)))</f>
        <v>1.1976735459662289</v>
      </c>
      <c r="AA5">
        <f>(0.7*(BkS_D*DEF_D))+(Q5/(MAX(Q:Q))*(0.3*(BkS_D*DEF_D)))</f>
        <v>1.8702439024390245</v>
      </c>
      <c r="AB5">
        <f>(0.7*(TkA_D*DEF_D))+(R5/(MAX(R:R))*(0.3*(TkA_D*DEF_D)))</f>
        <v>1.4265060240963854</v>
      </c>
      <c r="AC5">
        <f>(0.7*(SH_D*DEF_D))+(S5/(MAX(S:S))*(0.3*(SH_D*DEF_D)))</f>
        <v>2.211198077865419</v>
      </c>
    </row>
    <row r="6" spans="1:29" x14ac:dyDescent="0.25">
      <c r="A6" s="9">
        <v>4</v>
      </c>
      <c r="B6" s="43" t="s">
        <v>112</v>
      </c>
      <c r="C6" s="44" t="s">
        <v>34</v>
      </c>
      <c r="D6" s="44" t="s">
        <v>396</v>
      </c>
      <c r="E6" s="44" t="s">
        <v>4</v>
      </c>
      <c r="F6" s="45">
        <v>41</v>
      </c>
      <c r="G6" s="45">
        <v>34</v>
      </c>
      <c r="H6" s="45">
        <v>32</v>
      </c>
      <c r="I6" s="45">
        <v>70</v>
      </c>
      <c r="J6" s="45">
        <v>70</v>
      </c>
      <c r="K6" s="45">
        <v>30</v>
      </c>
      <c r="L6" s="45">
        <v>5270</v>
      </c>
      <c r="M6" s="51">
        <v>1046</v>
      </c>
      <c r="N6">
        <f>G6*82/F6</f>
        <v>68</v>
      </c>
      <c r="O6">
        <f>H6*82/F6</f>
        <v>64</v>
      </c>
      <c r="P6">
        <f>I6*82/F6</f>
        <v>140</v>
      </c>
      <c r="Q6">
        <f>J6*82/F6</f>
        <v>140</v>
      </c>
      <c r="R6">
        <f>K6*82/F6</f>
        <v>60</v>
      </c>
      <c r="S6">
        <f>L6*82/F6</f>
        <v>10540</v>
      </c>
      <c r="U6" s="10">
        <f>SUM(V6:X6)</f>
        <v>16.02455419285744</v>
      </c>
      <c r="V6">
        <f>N6/MAX(N:N)*OFF_D</f>
        <v>8.0526315789473681</v>
      </c>
      <c r="W6">
        <f>O6/MAX(O:O)*PUN_D</f>
        <v>1.0643015521064301</v>
      </c>
      <c r="X6">
        <f>SUM(Z6:AC6)</f>
        <v>6.9076210618036429</v>
      </c>
      <c r="Y6">
        <f>X6/DEF_D*10</f>
        <v>8.6345263272545534</v>
      </c>
      <c r="Z6">
        <f>(0.7*(HIT_D*DEF_D))+(P6/(MAX(P:P))*(0.3*(HIT_D*DEF_D)))</f>
        <v>1.2775984990619136</v>
      </c>
      <c r="AA6">
        <f>(0.7*(BkS_D*DEF_D))+(Q6/(MAX(Q:Q))*(0.3*(BkS_D*DEF_D)))</f>
        <v>1.8651982136722776</v>
      </c>
      <c r="AB6">
        <f>(0.7*(TkA_D*DEF_D))+(R6/(MAX(R:R))*(0.3*(TkA_D*DEF_D)))</f>
        <v>1.4669879518072289</v>
      </c>
      <c r="AC6">
        <f>(0.7*(SH_D*DEF_D))+(S6/(MAX(S:S))*(0.3*(SH_D*DEF_D)))</f>
        <v>2.2978363972622224</v>
      </c>
    </row>
    <row r="7" spans="1:29" x14ac:dyDescent="0.25">
      <c r="A7" s="9">
        <v>5</v>
      </c>
      <c r="B7" s="46" t="s">
        <v>117</v>
      </c>
      <c r="C7" s="47" t="s">
        <v>31</v>
      </c>
      <c r="D7" s="47" t="s">
        <v>396</v>
      </c>
      <c r="E7" s="47" t="s">
        <v>4</v>
      </c>
      <c r="F7" s="48">
        <v>80</v>
      </c>
      <c r="G7" s="48">
        <v>52</v>
      </c>
      <c r="H7" s="48">
        <v>117</v>
      </c>
      <c r="I7" s="48">
        <v>183</v>
      </c>
      <c r="J7" s="48">
        <v>124</v>
      </c>
      <c r="K7" s="48">
        <v>65</v>
      </c>
      <c r="L7" s="48">
        <v>11252</v>
      </c>
      <c r="M7" s="52">
        <v>2196</v>
      </c>
      <c r="N7">
        <f>G7*82/F7</f>
        <v>53.3</v>
      </c>
      <c r="O7">
        <f>H7*82/F7</f>
        <v>119.925</v>
      </c>
      <c r="P7">
        <f>I7*82/F7</f>
        <v>187.57499999999999</v>
      </c>
      <c r="Q7">
        <f>J7*82/F7</f>
        <v>127.1</v>
      </c>
      <c r="R7">
        <f>K7*82/F7</f>
        <v>66.625</v>
      </c>
      <c r="S7">
        <f>L7*82/F7</f>
        <v>11533.3</v>
      </c>
      <c r="U7" s="10">
        <f>SUM(V7:X7)</f>
        <v>15.31549828238278</v>
      </c>
      <c r="V7">
        <f>N7/MAX(N:N)*OFF_D</f>
        <v>6.3118421052631577</v>
      </c>
      <c r="W7">
        <f>O7/MAX(O:O)*PUN_D</f>
        <v>1.9943181818181817</v>
      </c>
      <c r="X7">
        <f>SUM(Z7:AC7)</f>
        <v>7.009337995301439</v>
      </c>
      <c r="Y7">
        <f>X7/DEF_D*10</f>
        <v>8.7616724941267989</v>
      </c>
      <c r="Z7">
        <f>(0.7*(HIT_D*DEF_D))+(P7/(MAX(P:P))*(0.3*(HIT_D*DEF_D)))</f>
        <v>1.3311538461538461</v>
      </c>
      <c r="AA7">
        <f>(0.7*(BkS_D*DEF_D))+(Q7/(MAX(Q:Q))*(0.3*(BkS_D*DEF_D)))</f>
        <v>1.8326535211267605</v>
      </c>
      <c r="AB7">
        <f>(0.7*(TkA_D*DEF_D))+(R7/(MAX(R:R))*(0.3*(TkA_D*DEF_D)))</f>
        <v>1.5053012048192769</v>
      </c>
      <c r="AC7">
        <f>(0.7*(SH_D*DEF_D))+(S7/(MAX(S:S))*(0.3*(SH_D*DEF_D)))</f>
        <v>2.3402294232015555</v>
      </c>
    </row>
    <row r="8" spans="1:29" x14ac:dyDescent="0.25">
      <c r="A8" s="9">
        <v>6</v>
      </c>
      <c r="B8" s="46" t="s">
        <v>118</v>
      </c>
      <c r="C8" s="47" t="s">
        <v>43</v>
      </c>
      <c r="D8" s="47" t="s">
        <v>396</v>
      </c>
      <c r="E8" s="47" t="s">
        <v>4</v>
      </c>
      <c r="F8" s="48">
        <v>80</v>
      </c>
      <c r="G8" s="48">
        <v>56</v>
      </c>
      <c r="H8" s="48">
        <v>47</v>
      </c>
      <c r="I8" s="48">
        <v>88</v>
      </c>
      <c r="J8" s="48">
        <v>95</v>
      </c>
      <c r="K8" s="48">
        <v>36</v>
      </c>
      <c r="L8" s="48">
        <v>1476</v>
      </c>
      <c r="M8" s="52">
        <v>1595</v>
      </c>
      <c r="N8">
        <f>G8*82/F8</f>
        <v>57.4</v>
      </c>
      <c r="O8">
        <f>H8*82/F8</f>
        <v>48.174999999999997</v>
      </c>
      <c r="P8">
        <f>I8*82/F8</f>
        <v>90.2</v>
      </c>
      <c r="Q8">
        <f>J8*82/F8</f>
        <v>97.375</v>
      </c>
      <c r="R8">
        <f>K8*82/F8</f>
        <v>36.9</v>
      </c>
      <c r="S8">
        <f>L8*82/F8</f>
        <v>1512.9</v>
      </c>
      <c r="U8" s="10">
        <f>SUM(V8:X8)</f>
        <v>13.823671829806797</v>
      </c>
      <c r="V8">
        <f>N8/MAX(N:N)*OFF_D</f>
        <v>6.7973684210526315</v>
      </c>
      <c r="W8">
        <f>O8/MAX(O:O)*PUN_D</f>
        <v>0.80113636363636354</v>
      </c>
      <c r="X8">
        <f>SUM(Z8:AC8)</f>
        <v>6.2251670451178018</v>
      </c>
      <c r="Y8">
        <f>X8/DEF_D*10</f>
        <v>7.7814588063972518</v>
      </c>
      <c r="Z8">
        <f>(0.7*(HIT_D*DEF_D))+(P8/(MAX(P:P))*(0.3*(HIT_D*DEF_D)))</f>
        <v>1.2215384615384615</v>
      </c>
      <c r="AA8">
        <f>(0.7*(BkS_D*DEF_D))+(Q8/(MAX(Q:Q))*(0.3*(BkS_D*DEF_D)))</f>
        <v>1.7576619718309858</v>
      </c>
      <c r="AB8">
        <f>(0.7*(TkA_D*DEF_D))+(R8/(MAX(R:R))*(0.3*(TkA_D*DEF_D)))</f>
        <v>1.3333975903614457</v>
      </c>
      <c r="AC8">
        <f>(0.7*(SH_D*DEF_D))+(S8/(MAX(S:S))*(0.3*(SH_D*DEF_D)))</f>
        <v>1.9125690213869084</v>
      </c>
    </row>
    <row r="9" spans="1:29" x14ac:dyDescent="0.25">
      <c r="A9" s="9">
        <v>7</v>
      </c>
      <c r="B9" s="46" t="s">
        <v>251</v>
      </c>
      <c r="C9" s="47" t="s">
        <v>31</v>
      </c>
      <c r="D9" s="47" t="s">
        <v>396</v>
      </c>
      <c r="E9" s="47" t="s">
        <v>4</v>
      </c>
      <c r="F9" s="48">
        <v>60</v>
      </c>
      <c r="G9" s="48">
        <v>33</v>
      </c>
      <c r="H9" s="48">
        <v>54</v>
      </c>
      <c r="I9" s="48">
        <v>107</v>
      </c>
      <c r="J9" s="48">
        <v>118</v>
      </c>
      <c r="K9" s="48">
        <v>36</v>
      </c>
      <c r="L9" s="48">
        <v>10784</v>
      </c>
      <c r="M9" s="52">
        <v>1498</v>
      </c>
      <c r="N9">
        <f>G9*82/F9</f>
        <v>45.1</v>
      </c>
      <c r="O9">
        <f>H9*82/F9</f>
        <v>73.8</v>
      </c>
      <c r="P9">
        <f>I9*82/F9</f>
        <v>146.23333333333332</v>
      </c>
      <c r="Q9">
        <f>J9*82/F9</f>
        <v>161.26666666666668</v>
      </c>
      <c r="R9">
        <f>K9*82/F9</f>
        <v>49.2</v>
      </c>
      <c r="S9">
        <f>L9*82/F9</f>
        <v>14738.133333333333</v>
      </c>
      <c r="U9" s="10">
        <f>SUM(V9:X9)</f>
        <v>13.65306683542542</v>
      </c>
      <c r="V9">
        <f>N9/MAX(N:N)*OFF_D</f>
        <v>5.340789473684211</v>
      </c>
      <c r="W9">
        <f>O9/MAX(O:O)*PUN_D</f>
        <v>1.2272727272727271</v>
      </c>
      <c r="X9">
        <f>SUM(Z9:AC9)</f>
        <v>7.0850046344684836</v>
      </c>
      <c r="Y9">
        <f>X9/DEF_D*10</f>
        <v>8.8562557930856052</v>
      </c>
      <c r="Z9">
        <f>(0.7*(HIT_D*DEF_D))+(P9/(MAX(P:P))*(0.3*(HIT_D*DEF_D)))</f>
        <v>1.2846153846153845</v>
      </c>
      <c r="AA9">
        <f>(0.7*(BkS_D*DEF_D))+(Q9/(MAX(Q:Q))*(0.3*(BkS_D*DEF_D)))</f>
        <v>1.9188507042253522</v>
      </c>
      <c r="AB9">
        <f>(0.7*(TkA_D*DEF_D))+(R9/(MAX(R:R))*(0.3*(TkA_D*DEF_D)))</f>
        <v>1.4045301204819276</v>
      </c>
      <c r="AC9">
        <f>(0.7*(SH_D*DEF_D))+(S9/(MAX(S:S))*(0.3*(SH_D*DEF_D)))</f>
        <v>2.4770084251458195</v>
      </c>
    </row>
    <row r="10" spans="1:29" x14ac:dyDescent="0.25">
      <c r="A10" s="9">
        <v>8</v>
      </c>
      <c r="B10" s="43" t="s">
        <v>253</v>
      </c>
      <c r="C10" s="44" t="s">
        <v>39</v>
      </c>
      <c r="D10" s="44" t="s">
        <v>396</v>
      </c>
      <c r="E10" s="44" t="s">
        <v>4</v>
      </c>
      <c r="F10" s="45">
        <v>79</v>
      </c>
      <c r="G10" s="45">
        <v>45</v>
      </c>
      <c r="H10" s="45">
        <v>58</v>
      </c>
      <c r="I10" s="45">
        <v>195</v>
      </c>
      <c r="J10" s="45">
        <v>161</v>
      </c>
      <c r="K10" s="45">
        <v>25</v>
      </c>
      <c r="L10" s="45">
        <v>14145</v>
      </c>
      <c r="M10" s="51">
        <v>2091</v>
      </c>
      <c r="N10">
        <f>G10*82/F10</f>
        <v>46.708860759493668</v>
      </c>
      <c r="O10">
        <f>H10*82/F10</f>
        <v>60.202531645569621</v>
      </c>
      <c r="P10">
        <f>I10*82/F10</f>
        <v>202.40506329113924</v>
      </c>
      <c r="Q10">
        <f>J10*82/F10</f>
        <v>167.1139240506329</v>
      </c>
      <c r="R10">
        <f>K10*82/F10</f>
        <v>25.949367088607595</v>
      </c>
      <c r="S10">
        <f>L10*82/F10</f>
        <v>14682.151898734177</v>
      </c>
      <c r="U10" s="10">
        <f>SUM(V10:X10)</f>
        <v>13.55860155612795</v>
      </c>
      <c r="V10">
        <f>N10/MAX(N:N)*OFF_D</f>
        <v>5.5313124583610929</v>
      </c>
      <c r="W10">
        <f>O10/MAX(O:O)*PUN_D</f>
        <v>1.001150747986191</v>
      </c>
      <c r="X10">
        <f>SUM(Z10:AC10)</f>
        <v>7.0261383497806671</v>
      </c>
      <c r="Y10">
        <f>X10/DEF_D*10</f>
        <v>8.7826729372258345</v>
      </c>
      <c r="Z10">
        <f>(0.7*(HIT_D*DEF_D))+(P10/(MAX(P:P))*(0.3*(HIT_D*DEF_D)))</f>
        <v>1.3478481012658228</v>
      </c>
      <c r="AA10">
        <f>(0.7*(BkS_D*DEF_D))+(Q10/(MAX(Q:Q))*(0.3*(BkS_D*DEF_D)))</f>
        <v>1.9336024246746302</v>
      </c>
      <c r="AB10">
        <f>(0.7*(TkA_D*DEF_D))+(R10/(MAX(R:R))*(0.3*(TkA_D*DEF_D)))</f>
        <v>1.2700686289461642</v>
      </c>
      <c r="AC10">
        <f>(0.7*(SH_D*DEF_D))+(S10/(MAX(S:S))*(0.3*(SH_D*DEF_D)))</f>
        <v>2.4746191948940499</v>
      </c>
    </row>
    <row r="11" spans="1:29" x14ac:dyDescent="0.25">
      <c r="A11" s="9">
        <v>9</v>
      </c>
      <c r="B11" s="46" t="s">
        <v>150</v>
      </c>
      <c r="C11" s="47" t="s">
        <v>37</v>
      </c>
      <c r="D11" s="47" t="s">
        <v>396</v>
      </c>
      <c r="E11" s="47" t="s">
        <v>4</v>
      </c>
      <c r="F11" s="48">
        <v>72</v>
      </c>
      <c r="G11" s="48">
        <v>49</v>
      </c>
      <c r="H11" s="48">
        <v>18</v>
      </c>
      <c r="I11" s="48">
        <v>54</v>
      </c>
      <c r="J11" s="48">
        <v>119</v>
      </c>
      <c r="K11" s="48">
        <v>16</v>
      </c>
      <c r="L11" s="48">
        <v>9922</v>
      </c>
      <c r="M11" s="52">
        <v>1805</v>
      </c>
      <c r="N11">
        <f>G11*82/F11</f>
        <v>55.805555555555557</v>
      </c>
      <c r="O11">
        <f>H11*82/F11</f>
        <v>20.5</v>
      </c>
      <c r="P11">
        <f>I11*82/F11</f>
        <v>61.5</v>
      </c>
      <c r="Q11">
        <f>J11*82/F11</f>
        <v>135.52777777777777</v>
      </c>
      <c r="R11">
        <f>K11*82/F11</f>
        <v>18.222222222222221</v>
      </c>
      <c r="S11">
        <f>L11*82/F11</f>
        <v>11300.055555555555</v>
      </c>
      <c r="U11" s="10">
        <f>SUM(V11:X11)</f>
        <v>13.548264300152326</v>
      </c>
      <c r="V11">
        <f>N11/MAX(N:N)*OFF_D</f>
        <v>6.6085526315789469</v>
      </c>
      <c r="W11">
        <f>O11/MAX(O:O)*PUN_D</f>
        <v>0.34090909090909088</v>
      </c>
      <c r="X11">
        <f>SUM(Z11:AC11)</f>
        <v>6.5988025776642871</v>
      </c>
      <c r="Y11">
        <f>X11/DEF_D*10</f>
        <v>8.2485032220803589</v>
      </c>
      <c r="Z11">
        <f>(0.7*(HIT_D*DEF_D))+(P11/(MAX(P:P))*(0.3*(HIT_D*DEF_D)))</f>
        <v>1.1892307692307691</v>
      </c>
      <c r="AA11">
        <f>(0.7*(BkS_D*DEF_D))+(Q11/(MAX(Q:Q))*(0.3*(BkS_D*DEF_D)))</f>
        <v>1.8539154929577464</v>
      </c>
      <c r="AB11">
        <f>(0.7*(TkA_D*DEF_D))+(R11/(MAX(R:R))*(0.3*(TkA_D*DEF_D)))</f>
        <v>1.2253815261044176</v>
      </c>
      <c r="AC11">
        <f>(0.7*(SH_D*DEF_D))+(S11/(MAX(S:S))*(0.3*(SH_D*DEF_D)))</f>
        <v>2.3302747893713542</v>
      </c>
    </row>
    <row r="12" spans="1:29" x14ac:dyDescent="0.25">
      <c r="A12" s="9">
        <v>10</v>
      </c>
      <c r="B12" s="46" t="s">
        <v>135</v>
      </c>
      <c r="C12" s="47" t="s">
        <v>34</v>
      </c>
      <c r="D12" s="47" t="s">
        <v>396</v>
      </c>
      <c r="E12" s="47" t="s">
        <v>4</v>
      </c>
      <c r="F12" s="48">
        <v>66</v>
      </c>
      <c r="G12" s="48">
        <v>40</v>
      </c>
      <c r="H12" s="48">
        <v>44</v>
      </c>
      <c r="I12" s="48">
        <v>78</v>
      </c>
      <c r="J12" s="48">
        <v>104</v>
      </c>
      <c r="K12" s="48">
        <v>30</v>
      </c>
      <c r="L12" s="48">
        <v>8277</v>
      </c>
      <c r="M12" s="52">
        <v>1611</v>
      </c>
      <c r="N12">
        <f>G12*82/F12</f>
        <v>49.696969696969695</v>
      </c>
      <c r="O12">
        <f>H12*82/F12</f>
        <v>54.666666666666664</v>
      </c>
      <c r="P12">
        <f>I12*82/F12</f>
        <v>96.909090909090907</v>
      </c>
      <c r="Q12">
        <f>J12*82/F12</f>
        <v>129.21212121212122</v>
      </c>
      <c r="R12">
        <f>K12*82/F12</f>
        <v>37.272727272727273</v>
      </c>
      <c r="S12">
        <f>L12*82/F12</f>
        <v>10283.545454545454</v>
      </c>
      <c r="U12" s="10">
        <f>SUM(V12:X12)</f>
        <v>13.483775658247218</v>
      </c>
      <c r="V12">
        <f>N12/MAX(N:N)*OFF_D</f>
        <v>5.8851674641148319</v>
      </c>
      <c r="W12">
        <f>O12/MAX(O:O)*PUN_D</f>
        <v>0.90909090909090895</v>
      </c>
      <c r="X12">
        <f>SUM(Z12:AC12)</f>
        <v>6.689517285041477</v>
      </c>
      <c r="Y12">
        <f>X12/DEF_D*10</f>
        <v>8.3618966063018458</v>
      </c>
      <c r="Z12">
        <f>(0.7*(HIT_D*DEF_D))+(P12/(MAX(P:P))*(0.3*(HIT_D*DEF_D)))</f>
        <v>1.229090909090909</v>
      </c>
      <c r="AA12">
        <f>(0.7*(BkS_D*DEF_D))+(Q12/(MAX(Q:Q))*(0.3*(BkS_D*DEF_D)))</f>
        <v>1.8379820742637645</v>
      </c>
      <c r="AB12">
        <f>(0.7*(TkA_D*DEF_D))+(R12/(MAX(R:R))*(0.3*(TkA_D*DEF_D)))</f>
        <v>1.3355531215772178</v>
      </c>
      <c r="AC12">
        <f>(0.7*(SH_D*DEF_D))+(S12/(MAX(S:S))*(0.3*(SH_D*DEF_D)))</f>
        <v>2.2868911801095857</v>
      </c>
    </row>
    <row r="13" spans="1:29" x14ac:dyDescent="0.25">
      <c r="A13" s="9">
        <v>11</v>
      </c>
      <c r="B13" s="46" t="s">
        <v>119</v>
      </c>
      <c r="C13" s="47" t="s">
        <v>39</v>
      </c>
      <c r="D13" s="47" t="s">
        <v>396</v>
      </c>
      <c r="E13" s="47" t="s">
        <v>4</v>
      </c>
      <c r="F13" s="48">
        <v>80</v>
      </c>
      <c r="G13" s="48">
        <v>53</v>
      </c>
      <c r="H13" s="48">
        <v>16</v>
      </c>
      <c r="I13" s="48">
        <v>24</v>
      </c>
      <c r="J13" s="48">
        <v>107</v>
      </c>
      <c r="K13" s="48">
        <v>32</v>
      </c>
      <c r="L13" s="48">
        <v>11716</v>
      </c>
      <c r="M13" s="52">
        <v>2049</v>
      </c>
      <c r="N13">
        <f>G13*82/F13</f>
        <v>54.325000000000003</v>
      </c>
      <c r="O13">
        <f>H13*82/F13</f>
        <v>16.399999999999999</v>
      </c>
      <c r="P13">
        <f>I13*82/F13</f>
        <v>24.6</v>
      </c>
      <c r="Q13">
        <f>J13*82/F13</f>
        <v>109.675</v>
      </c>
      <c r="R13">
        <f>K13*82/F13</f>
        <v>32.799999999999997</v>
      </c>
      <c r="S13">
        <f>L13*82/F13</f>
        <v>12008.9</v>
      </c>
      <c r="U13" s="10">
        <f>SUM(V13:X13)</f>
        <v>13.312550513110487</v>
      </c>
      <c r="V13">
        <f>N13/MAX(N:N)*OFF_D</f>
        <v>6.4332236842105264</v>
      </c>
      <c r="W13">
        <f>O13/MAX(O:O)*PUN_D</f>
        <v>0.27272727272727271</v>
      </c>
      <c r="X13">
        <f>SUM(Z13:AC13)</f>
        <v>6.6065995561726876</v>
      </c>
      <c r="Y13">
        <f>X13/DEF_D*10</f>
        <v>8.2582494452158599</v>
      </c>
      <c r="Z13">
        <f>(0.7*(HIT_D*DEF_D))+(P13/(MAX(P:P))*(0.3*(HIT_D*DEF_D)))</f>
        <v>1.1476923076923076</v>
      </c>
      <c r="AA13">
        <f>(0.7*(BkS_D*DEF_D))+(Q13/(MAX(Q:Q))*(0.3*(BkS_D*DEF_D)))</f>
        <v>1.7886929577464787</v>
      </c>
      <c r="AB13">
        <f>(0.7*(TkA_D*DEF_D))+(R13/(MAX(R:R))*(0.3*(TkA_D*DEF_D)))</f>
        <v>1.3096867469879516</v>
      </c>
      <c r="AC13">
        <f>(0.7*(SH_D*DEF_D))+(S13/(MAX(S:S))*(0.3*(SH_D*DEF_D)))</f>
        <v>2.3605275437459494</v>
      </c>
    </row>
    <row r="14" spans="1:29" x14ac:dyDescent="0.25">
      <c r="A14" s="9">
        <v>12</v>
      </c>
      <c r="B14" s="46" t="s">
        <v>173</v>
      </c>
      <c r="C14" s="47" t="s">
        <v>43</v>
      </c>
      <c r="D14" s="47" t="s">
        <v>396</v>
      </c>
      <c r="E14" s="47" t="s">
        <v>4</v>
      </c>
      <c r="F14" s="48">
        <v>81</v>
      </c>
      <c r="G14" s="48">
        <v>50</v>
      </c>
      <c r="H14" s="48">
        <v>64</v>
      </c>
      <c r="I14" s="48">
        <v>68</v>
      </c>
      <c r="J14" s="48">
        <v>94</v>
      </c>
      <c r="K14" s="48">
        <v>17</v>
      </c>
      <c r="L14" s="48">
        <v>4298</v>
      </c>
      <c r="M14" s="52">
        <v>1594</v>
      </c>
      <c r="N14">
        <f>G14*82/F14</f>
        <v>50.617283950617285</v>
      </c>
      <c r="O14">
        <f>H14*82/F14</f>
        <v>64.790123456790127</v>
      </c>
      <c r="P14">
        <f>I14*82/F14</f>
        <v>68.839506172839506</v>
      </c>
      <c r="Q14">
        <f>J14*82/F14</f>
        <v>95.160493827160494</v>
      </c>
      <c r="R14">
        <f>K14*82/F14</f>
        <v>17.209876543209877</v>
      </c>
      <c r="S14">
        <f>L14*82/F14</f>
        <v>4351.0617283950614</v>
      </c>
      <c r="U14" s="10">
        <f>SUM(V14:X14)</f>
        <v>13.274386971009152</v>
      </c>
      <c r="V14">
        <f>N14/MAX(N:N)*OFF_D</f>
        <v>5.9941520467836256</v>
      </c>
      <c r="W14">
        <f>O14/MAX(O:O)*PUN_D</f>
        <v>1.0774410774410774</v>
      </c>
      <c r="X14">
        <f>SUM(Z14:AC14)</f>
        <v>6.2027938467844486</v>
      </c>
      <c r="Y14">
        <f>X14/DEF_D*10</f>
        <v>7.7534923084805607</v>
      </c>
      <c r="Z14">
        <f>(0.7*(HIT_D*DEF_D))+(P14/(MAX(P:P))*(0.3*(HIT_D*DEF_D)))</f>
        <v>1.1974928774928775</v>
      </c>
      <c r="AA14">
        <f>(0.7*(BkS_D*DEF_D))+(Q14/(MAX(Q:Q))*(0.3*(BkS_D*DEF_D)))</f>
        <v>1.7520751173708919</v>
      </c>
      <c r="AB14">
        <f>(0.7*(TkA_D*DEF_D))+(R14/(MAX(R:R))*(0.3*(TkA_D*DEF_D)))</f>
        <v>1.2195269968763944</v>
      </c>
      <c r="AC14">
        <f>(0.7*(SH_D*DEF_D))+(S14/(MAX(S:S))*(0.3*(SH_D*DEF_D)))</f>
        <v>2.0336988550442858</v>
      </c>
    </row>
    <row r="15" spans="1:29" x14ac:dyDescent="0.25">
      <c r="A15" s="9">
        <v>13</v>
      </c>
      <c r="B15" s="43" t="s">
        <v>128</v>
      </c>
      <c r="C15" s="44" t="s">
        <v>31</v>
      </c>
      <c r="D15" s="44" t="s">
        <v>396</v>
      </c>
      <c r="E15" s="44" t="s">
        <v>4</v>
      </c>
      <c r="F15" s="45">
        <v>80</v>
      </c>
      <c r="G15" s="45">
        <v>48</v>
      </c>
      <c r="H15" s="45">
        <v>24</v>
      </c>
      <c r="I15" s="45">
        <v>38</v>
      </c>
      <c r="J15" s="45">
        <v>158</v>
      </c>
      <c r="K15" s="45">
        <v>53</v>
      </c>
      <c r="L15" s="45">
        <v>14521</v>
      </c>
      <c r="M15" s="51">
        <v>2023</v>
      </c>
      <c r="N15">
        <f>G15*82/F15</f>
        <v>49.2</v>
      </c>
      <c r="O15">
        <f>H15*82/F15</f>
        <v>24.6</v>
      </c>
      <c r="P15">
        <f>I15*82/F15</f>
        <v>38.950000000000003</v>
      </c>
      <c r="Q15">
        <f>J15*82/F15</f>
        <v>161.94999999999999</v>
      </c>
      <c r="R15">
        <f>K15*82/F15</f>
        <v>54.325000000000003</v>
      </c>
      <c r="S15">
        <f>L15*82/F15</f>
        <v>14884.025</v>
      </c>
      <c r="U15" s="10">
        <f>SUM(V15:X15)</f>
        <v>13.237231106947611</v>
      </c>
      <c r="V15">
        <f>N15/MAX(N:N)*OFF_D</f>
        <v>5.8263157894736839</v>
      </c>
      <c r="W15">
        <f>O15/MAX(O:O)*PUN_D</f>
        <v>0.40909090909090906</v>
      </c>
      <c r="X15">
        <f>SUM(Z15:AC15)</f>
        <v>7.0018244083830181</v>
      </c>
      <c r="Y15">
        <f>X15/DEF_D*10</f>
        <v>8.7522805104787729</v>
      </c>
      <c r="Z15">
        <f>(0.7*(HIT_D*DEF_D))+(P15/(MAX(P:P))*(0.3*(HIT_D*DEF_D)))</f>
        <v>1.1638461538461538</v>
      </c>
      <c r="AA15">
        <f>(0.7*(BkS_D*DEF_D))+(Q15/(MAX(Q:Q))*(0.3*(BkS_D*DEF_D)))</f>
        <v>1.920574647887324</v>
      </c>
      <c r="AB15">
        <f>(0.7*(TkA_D*DEF_D))+(R15/(MAX(R:R))*(0.3*(TkA_D*DEF_D)))</f>
        <v>1.4341686746987952</v>
      </c>
      <c r="AC15">
        <f>(0.7*(SH_D*DEF_D))+(S15/(MAX(S:S))*(0.3*(SH_D*DEF_D)))</f>
        <v>2.4832349319507454</v>
      </c>
    </row>
    <row r="16" spans="1:29" x14ac:dyDescent="0.25">
      <c r="A16" s="9">
        <v>14</v>
      </c>
      <c r="B16" s="46" t="s">
        <v>472</v>
      </c>
      <c r="C16" s="47" t="s">
        <v>395</v>
      </c>
      <c r="D16" s="47" t="s">
        <v>396</v>
      </c>
      <c r="E16" s="47" t="s">
        <v>4</v>
      </c>
      <c r="F16" s="48">
        <v>78</v>
      </c>
      <c r="G16" s="48">
        <v>51</v>
      </c>
      <c r="H16" s="48">
        <v>34</v>
      </c>
      <c r="I16" s="48">
        <v>67</v>
      </c>
      <c r="J16" s="48">
        <v>116</v>
      </c>
      <c r="K16" s="48">
        <v>22</v>
      </c>
      <c r="L16" s="48">
        <v>322</v>
      </c>
      <c r="M16" s="52">
        <v>1595</v>
      </c>
      <c r="N16">
        <f>G16*82/F16</f>
        <v>53.615384615384613</v>
      </c>
      <c r="O16">
        <f>H16*82/F16</f>
        <v>35.743589743589745</v>
      </c>
      <c r="P16">
        <f>I16*82/F16</f>
        <v>70.435897435897431</v>
      </c>
      <c r="Q16">
        <f>J16*82/F16</f>
        <v>121.94871794871794</v>
      </c>
      <c r="R16">
        <f>K16*82/F16</f>
        <v>23.128205128205128</v>
      </c>
      <c r="S16">
        <f>L16*82/F16</f>
        <v>338.5128205128205</v>
      </c>
      <c r="U16" s="10">
        <f>SUM(V16:X16)</f>
        <v>13.078744312439866</v>
      </c>
      <c r="V16">
        <f>N16/MAX(N:N)*OFF_D</f>
        <v>6.3491902834008096</v>
      </c>
      <c r="W16">
        <f>O16/MAX(O:O)*PUN_D</f>
        <v>0.59440559440559437</v>
      </c>
      <c r="X16">
        <f>SUM(Z16:AC16)</f>
        <v>6.1351484346334626</v>
      </c>
      <c r="Y16">
        <f>X16/DEF_D*10</f>
        <v>7.6689355432918287</v>
      </c>
      <c r="Z16">
        <f>(0.7*(HIT_D*DEF_D))+(P16/(MAX(P:P))*(0.3*(HIT_D*DEF_D)))</f>
        <v>1.1992899408284021</v>
      </c>
      <c r="AA16">
        <f>(0.7*(BkS_D*DEF_D))+(Q16/(MAX(Q:Q))*(0.3*(BkS_D*DEF_D)))</f>
        <v>1.8196576381365115</v>
      </c>
      <c r="AB16">
        <f>(0.7*(TkA_D*DEF_D))+(R16/(MAX(R:R))*(0.3*(TkA_D*DEF_D)))</f>
        <v>1.2537534754402224</v>
      </c>
      <c r="AC16">
        <f>(0.7*(SH_D*DEF_D))+(S16/(MAX(S:S))*(0.3*(SH_D*DEF_D)))</f>
        <v>1.8624473802283263</v>
      </c>
    </row>
    <row r="17" spans="1:29" x14ac:dyDescent="0.25">
      <c r="A17" s="9">
        <v>15</v>
      </c>
      <c r="B17" s="43" t="s">
        <v>175</v>
      </c>
      <c r="C17" s="44" t="s">
        <v>37</v>
      </c>
      <c r="D17" s="44" t="s">
        <v>396</v>
      </c>
      <c r="E17" s="44" t="s">
        <v>4</v>
      </c>
      <c r="F17" s="45">
        <v>77</v>
      </c>
      <c r="G17" s="45">
        <v>42</v>
      </c>
      <c r="H17" s="45">
        <v>37</v>
      </c>
      <c r="I17" s="45">
        <v>80</v>
      </c>
      <c r="J17" s="45">
        <v>160</v>
      </c>
      <c r="K17" s="45">
        <v>45</v>
      </c>
      <c r="L17" s="45">
        <v>10924</v>
      </c>
      <c r="M17" s="51">
        <v>1876</v>
      </c>
      <c r="N17">
        <f>G17*82/F17</f>
        <v>44.727272727272727</v>
      </c>
      <c r="O17">
        <f>H17*82/F17</f>
        <v>39.402597402597401</v>
      </c>
      <c r="P17">
        <f>I17*82/F17</f>
        <v>85.194805194805198</v>
      </c>
      <c r="Q17">
        <f>J17*82/F17</f>
        <v>170.3896103896104</v>
      </c>
      <c r="R17">
        <f>K17*82/F17</f>
        <v>47.922077922077925</v>
      </c>
      <c r="S17">
        <f>L17*82/F17</f>
        <v>11633.35064935065</v>
      </c>
      <c r="U17" s="10">
        <f>SUM(V17:X17)</f>
        <v>12.851314332349373</v>
      </c>
      <c r="V17">
        <f>N17/MAX(N:N)*OFF_D</f>
        <v>5.2966507177033488</v>
      </c>
      <c r="W17">
        <f>O17/MAX(O:O)*PUN_D</f>
        <v>0.65525383707201879</v>
      </c>
      <c r="X17">
        <f>SUM(Z17:AC17)</f>
        <v>6.8994097775740055</v>
      </c>
      <c r="Y17">
        <f>X17/DEF_D*10</f>
        <v>8.6242622219675074</v>
      </c>
      <c r="Z17">
        <f>(0.7*(HIT_D*DEF_D))+(P17/(MAX(P:P))*(0.3*(HIT_D*DEF_D)))</f>
        <v>1.2159040959040959</v>
      </c>
      <c r="AA17">
        <f>(0.7*(BkS_D*DEF_D))+(Q17/(MAX(Q:Q))*(0.3*(BkS_D*DEF_D)))</f>
        <v>1.9418664715566123</v>
      </c>
      <c r="AB17">
        <f>(0.7*(TkA_D*DEF_D))+(R17/(MAX(R:R))*(0.3*(TkA_D*DEF_D)))</f>
        <v>1.3971397277421373</v>
      </c>
      <c r="AC17">
        <f>(0.7*(SH_D*DEF_D))+(S17/(MAX(S:S))*(0.3*(SH_D*DEF_D)))</f>
        <v>2.3444994823711607</v>
      </c>
    </row>
    <row r="18" spans="1:29" x14ac:dyDescent="0.25">
      <c r="A18" s="9">
        <v>16</v>
      </c>
      <c r="B18" s="43" t="s">
        <v>186</v>
      </c>
      <c r="C18" s="44" t="s">
        <v>39</v>
      </c>
      <c r="D18" s="44" t="s">
        <v>396</v>
      </c>
      <c r="E18" s="44" t="s">
        <v>4</v>
      </c>
      <c r="F18" s="45">
        <v>81</v>
      </c>
      <c r="G18" s="45">
        <v>51</v>
      </c>
      <c r="H18" s="45">
        <v>37</v>
      </c>
      <c r="I18" s="45">
        <v>59</v>
      </c>
      <c r="J18" s="45">
        <v>82</v>
      </c>
      <c r="K18" s="45">
        <v>22</v>
      </c>
      <c r="L18" s="45">
        <v>1842</v>
      </c>
      <c r="M18" s="51">
        <v>1750</v>
      </c>
      <c r="N18">
        <f>G18*82/F18</f>
        <v>51.629629629629626</v>
      </c>
      <c r="O18">
        <f>H18*82/F18</f>
        <v>37.456790123456791</v>
      </c>
      <c r="P18">
        <f>I18*82/F18</f>
        <v>59.728395061728392</v>
      </c>
      <c r="Q18">
        <f>J18*82/F18</f>
        <v>83.012345679012341</v>
      </c>
      <c r="R18">
        <f>K18*82/F18</f>
        <v>22.271604938271604</v>
      </c>
      <c r="S18">
        <f>L18*82/F18</f>
        <v>1864.7407407407406</v>
      </c>
      <c r="U18" s="10">
        <f>SUM(V18:X18)</f>
        <v>12.821979274505255</v>
      </c>
      <c r="V18">
        <f>N18/MAX(N:N)*OFF_D</f>
        <v>6.1140350877192979</v>
      </c>
      <c r="W18">
        <f>O18/MAX(O:O)*PUN_D</f>
        <v>0.62289562289562284</v>
      </c>
      <c r="X18">
        <f>SUM(Z18:AC18)</f>
        <v>6.085048563890334</v>
      </c>
      <c r="Y18">
        <f>X18/DEF_D*10</f>
        <v>7.606310704862917</v>
      </c>
      <c r="Z18">
        <f>(0.7*(HIT_D*DEF_D))+(P18/(MAX(P:P))*(0.3*(HIT_D*DEF_D)))</f>
        <v>1.187236467236467</v>
      </c>
      <c r="AA18">
        <f>(0.7*(BkS_D*DEF_D))+(Q18/(MAX(Q:Q))*(0.3*(BkS_D*DEF_D)))</f>
        <v>1.7214272300469484</v>
      </c>
      <c r="AB18">
        <f>(0.7*(TkA_D*DEF_D))+(R18/(MAX(R:R))*(0.3*(TkA_D*DEF_D)))</f>
        <v>1.2487996430165103</v>
      </c>
      <c r="AC18">
        <f>(0.7*(SH_D*DEF_D))+(S18/(MAX(S:S))*(0.3*(SH_D*DEF_D)))</f>
        <v>1.9275852235904081</v>
      </c>
    </row>
    <row r="19" spans="1:29" x14ac:dyDescent="0.25">
      <c r="A19" s="9">
        <v>17</v>
      </c>
      <c r="B19" s="46" t="s">
        <v>132</v>
      </c>
      <c r="C19" s="47" t="s">
        <v>43</v>
      </c>
      <c r="D19" s="47" t="s">
        <v>396</v>
      </c>
      <c r="E19" s="47" t="s">
        <v>4</v>
      </c>
      <c r="F19" s="48">
        <v>81</v>
      </c>
      <c r="G19" s="48">
        <v>39</v>
      </c>
      <c r="H19" s="48">
        <v>59</v>
      </c>
      <c r="I19" s="48">
        <v>78</v>
      </c>
      <c r="J19" s="48">
        <v>184</v>
      </c>
      <c r="K19" s="48">
        <v>45</v>
      </c>
      <c r="L19" s="48">
        <v>15743</v>
      </c>
      <c r="M19" s="52">
        <v>1910</v>
      </c>
      <c r="N19">
        <f>G19*82/F19</f>
        <v>39.481481481481481</v>
      </c>
      <c r="O19">
        <f>H19*82/F19</f>
        <v>59.728395061728392</v>
      </c>
      <c r="P19">
        <f>I19*82/F19</f>
        <v>78.962962962962962</v>
      </c>
      <c r="Q19">
        <f>J19*82/F19</f>
        <v>186.27160493827159</v>
      </c>
      <c r="R19">
        <f>K19*82/F19</f>
        <v>45.555555555555557</v>
      </c>
      <c r="S19">
        <f>L19*82/F19</f>
        <v>15937.358024691359</v>
      </c>
      <c r="U19" s="10">
        <f>SUM(V19:X19)</f>
        <v>12.771171672062019</v>
      </c>
      <c r="V19">
        <f>N19/MAX(N:N)*OFF_D</f>
        <v>4.6754385964912277</v>
      </c>
      <c r="W19">
        <f>O19/MAX(O:O)*PUN_D</f>
        <v>0.9932659932659933</v>
      </c>
      <c r="X19">
        <f>SUM(Z19:AC19)</f>
        <v>7.1024670823047984</v>
      </c>
      <c r="Y19">
        <f>X19/DEF_D*10</f>
        <v>8.878083852880998</v>
      </c>
      <c r="Z19">
        <f>(0.7*(HIT_D*DEF_D))+(P19/(MAX(P:P))*(0.3*(HIT_D*DEF_D)))</f>
        <v>1.2088888888888887</v>
      </c>
      <c r="AA19">
        <f>(0.7*(BkS_D*DEF_D))+(Q19/(MAX(Q:Q))*(0.3*(BkS_D*DEF_D)))</f>
        <v>1.9819342723004696</v>
      </c>
      <c r="AB19">
        <f>(0.7*(TkA_D*DEF_D))+(R19/(MAX(R:R))*(0.3*(TkA_D*DEF_D)))</f>
        <v>1.3834538152610441</v>
      </c>
      <c r="AC19">
        <f>(0.7*(SH_D*DEF_D))+(S19/(MAX(S:S))*(0.3*(SH_D*DEF_D)))</f>
        <v>2.5281901058543963</v>
      </c>
    </row>
    <row r="20" spans="1:29" x14ac:dyDescent="0.25">
      <c r="A20" s="9">
        <v>18</v>
      </c>
      <c r="B20" s="43" t="s">
        <v>273</v>
      </c>
      <c r="C20" s="44" t="s">
        <v>37</v>
      </c>
      <c r="D20" s="44" t="s">
        <v>396</v>
      </c>
      <c r="E20" s="44" t="s">
        <v>4</v>
      </c>
      <c r="F20" s="45">
        <v>80</v>
      </c>
      <c r="G20" s="45">
        <v>49</v>
      </c>
      <c r="H20" s="45">
        <v>34</v>
      </c>
      <c r="I20" s="45">
        <v>42</v>
      </c>
      <c r="J20" s="45">
        <v>117</v>
      </c>
      <c r="K20" s="45">
        <v>40</v>
      </c>
      <c r="L20" s="45">
        <v>1057</v>
      </c>
      <c r="M20" s="51">
        <v>1868</v>
      </c>
      <c r="N20">
        <f>G20*82/F20</f>
        <v>50.225000000000001</v>
      </c>
      <c r="O20">
        <f>H20*82/F20</f>
        <v>34.85</v>
      </c>
      <c r="P20">
        <f>I20*82/F20</f>
        <v>43.05</v>
      </c>
      <c r="Q20">
        <f>J20*82/F20</f>
        <v>119.925</v>
      </c>
      <c r="R20">
        <f>K20*82/F20</f>
        <v>41</v>
      </c>
      <c r="S20">
        <f>L20*82/F20</f>
        <v>1083.425</v>
      </c>
      <c r="U20" s="10">
        <f>SUM(V20:X20)</f>
        <v>12.761604376406769</v>
      </c>
      <c r="V20">
        <f>N20/MAX(N:N)*OFF_D</f>
        <v>5.9476973684210535</v>
      </c>
      <c r="W20">
        <f>O20/MAX(O:O)*PUN_D</f>
        <v>0.57954545454545459</v>
      </c>
      <c r="X20">
        <f>SUM(Z20:AC20)</f>
        <v>6.2343615534402597</v>
      </c>
      <c r="Y20">
        <f>X20/DEF_D*10</f>
        <v>7.7929519418003244</v>
      </c>
      <c r="Z20">
        <f>(0.7*(HIT_D*DEF_D))+(P20/(MAX(P:P))*(0.3*(HIT_D*DEF_D)))</f>
        <v>1.1684615384615384</v>
      </c>
      <c r="AA20">
        <f>(0.7*(BkS_D*DEF_D))+(Q20/(MAX(Q:Q))*(0.3*(BkS_D*DEF_D)))</f>
        <v>1.8145521126760564</v>
      </c>
      <c r="AB20">
        <f>(0.7*(TkA_D*DEF_D))+(R20/(MAX(R:R))*(0.3*(TkA_D*DEF_D)))</f>
        <v>1.3571084337349397</v>
      </c>
      <c r="AC20">
        <f>(0.7*(SH_D*DEF_D))+(S20/(MAX(S:S))*(0.3*(SH_D*DEF_D)))</f>
        <v>1.8942394685677251</v>
      </c>
    </row>
    <row r="21" spans="1:29" x14ac:dyDescent="0.25">
      <c r="A21" s="9">
        <v>19</v>
      </c>
      <c r="B21" s="43" t="s">
        <v>121</v>
      </c>
      <c r="C21" s="44" t="s">
        <v>39</v>
      </c>
      <c r="D21" s="44" t="s">
        <v>396</v>
      </c>
      <c r="E21" s="44" t="s">
        <v>4</v>
      </c>
      <c r="F21" s="45">
        <v>78</v>
      </c>
      <c r="G21" s="45">
        <v>42</v>
      </c>
      <c r="H21" s="45">
        <v>38</v>
      </c>
      <c r="I21" s="45">
        <v>140</v>
      </c>
      <c r="J21" s="45">
        <v>157</v>
      </c>
      <c r="K21" s="45">
        <v>11</v>
      </c>
      <c r="L21" s="45">
        <v>13750</v>
      </c>
      <c r="M21" s="51">
        <v>1955</v>
      </c>
      <c r="N21">
        <f>G21*82/F21</f>
        <v>44.153846153846153</v>
      </c>
      <c r="O21">
        <f>H21*82/F21</f>
        <v>39.948717948717949</v>
      </c>
      <c r="P21">
        <f>I21*82/F21</f>
        <v>147.17948717948718</v>
      </c>
      <c r="Q21">
        <f>J21*82/F21</f>
        <v>165.05128205128204</v>
      </c>
      <c r="R21">
        <f>K21*82/F21</f>
        <v>11.564102564102564</v>
      </c>
      <c r="S21">
        <f>L21*82/F21</f>
        <v>14455.128205128205</v>
      </c>
      <c r="U21" s="10">
        <f>SUM(V21:X21)</f>
        <v>12.758966570925285</v>
      </c>
      <c r="V21">
        <f>N21/MAX(N:N)*OFF_D</f>
        <v>5.2287449392712553</v>
      </c>
      <c r="W21">
        <f>O21/MAX(O:O)*PUN_D</f>
        <v>0.66433566433566438</v>
      </c>
      <c r="X21">
        <f>SUM(Z21:AC21)</f>
        <v>6.8658859673183645</v>
      </c>
      <c r="Y21">
        <f>X21/DEF_D*10</f>
        <v>8.5823574591479552</v>
      </c>
      <c r="Z21">
        <f>(0.7*(HIT_D*DEF_D))+(P21/(MAX(P:P))*(0.3*(HIT_D*DEF_D)))</f>
        <v>1.2856804733727809</v>
      </c>
      <c r="AA21">
        <f>(0.7*(BkS_D*DEF_D))+(Q21/(MAX(Q:Q))*(0.3*(BkS_D*DEF_D)))</f>
        <v>1.9283986998916576</v>
      </c>
      <c r="AB21">
        <f>(0.7*(TkA_D*DEF_D))+(R21/(MAX(R:R))*(0.3*(TkA_D*DEF_D)))</f>
        <v>1.186876737720111</v>
      </c>
      <c r="AC21">
        <f>(0.7*(SH_D*DEF_D))+(S21/(MAX(S:S))*(0.3*(SH_D*DEF_D)))</f>
        <v>2.4649300563338152</v>
      </c>
    </row>
    <row r="22" spans="1:29" x14ac:dyDescent="0.25">
      <c r="A22" s="9">
        <v>20</v>
      </c>
      <c r="B22" s="43" t="s">
        <v>127</v>
      </c>
      <c r="C22" s="44" t="s">
        <v>39</v>
      </c>
      <c r="D22" s="44" t="s">
        <v>396</v>
      </c>
      <c r="E22" s="44" t="s">
        <v>4</v>
      </c>
      <c r="F22" s="45">
        <v>82</v>
      </c>
      <c r="G22" s="45">
        <v>44</v>
      </c>
      <c r="H22" s="45">
        <v>46</v>
      </c>
      <c r="I22" s="45">
        <v>129</v>
      </c>
      <c r="J22" s="45">
        <v>109</v>
      </c>
      <c r="K22" s="45">
        <v>24</v>
      </c>
      <c r="L22" s="45">
        <v>12643</v>
      </c>
      <c r="M22" s="51">
        <v>2226</v>
      </c>
      <c r="N22">
        <f>G22*82/F22</f>
        <v>44</v>
      </c>
      <c r="O22">
        <f>H22*82/F22</f>
        <v>46</v>
      </c>
      <c r="P22">
        <f>I22*82/F22</f>
        <v>129</v>
      </c>
      <c r="Q22">
        <f>J22*82/F22</f>
        <v>109</v>
      </c>
      <c r="R22">
        <f>K22*82/F22</f>
        <v>24</v>
      </c>
      <c r="S22">
        <f>L22*82/F22</f>
        <v>12643</v>
      </c>
      <c r="U22" s="10">
        <f>SUM(V22:X22)</f>
        <v>12.674084316565775</v>
      </c>
      <c r="V22">
        <f>N22/MAX(N:N)*OFF_D</f>
        <v>5.2105263157894743</v>
      </c>
      <c r="W22">
        <f>O22/MAX(O:O)*PUN_D</f>
        <v>0.76496674057649672</v>
      </c>
      <c r="X22">
        <f>SUM(Z22:AC22)</f>
        <v>6.6985912601998052</v>
      </c>
      <c r="Y22">
        <f>X22/DEF_D*10</f>
        <v>8.3732390752497565</v>
      </c>
      <c r="Z22">
        <f>(0.7*(HIT_D*DEF_D))+(P22/(MAX(P:P))*(0.3*(HIT_D*DEF_D)))</f>
        <v>1.2652157598499061</v>
      </c>
      <c r="AA22">
        <f>(0.7*(BkS_D*DEF_D))+(Q22/(MAX(Q:Q))*(0.3*(BkS_D*DEF_D)))</f>
        <v>1.7869900377877017</v>
      </c>
      <c r="AB22">
        <f>(0.7*(TkA_D*DEF_D))+(R22/(MAX(R:R))*(0.3*(TkA_D*DEF_D)))</f>
        <v>1.2587951807228914</v>
      </c>
      <c r="AC22">
        <f>(0.7*(SH_D*DEF_D))+(S22/(MAX(S:S))*(0.3*(SH_D*DEF_D)))</f>
        <v>2.3875902818393056</v>
      </c>
    </row>
    <row r="23" spans="1:29" x14ac:dyDescent="0.25">
      <c r="A23" s="9">
        <v>21</v>
      </c>
      <c r="B23" s="43" t="s">
        <v>151</v>
      </c>
      <c r="C23" s="44" t="s">
        <v>43</v>
      </c>
      <c r="D23" s="44" t="s">
        <v>396</v>
      </c>
      <c r="E23" s="44" t="s">
        <v>4</v>
      </c>
      <c r="F23" s="45">
        <v>71</v>
      </c>
      <c r="G23" s="45">
        <v>38</v>
      </c>
      <c r="H23" s="45">
        <v>29</v>
      </c>
      <c r="I23" s="45">
        <v>64</v>
      </c>
      <c r="J23" s="45">
        <v>137</v>
      </c>
      <c r="K23" s="45">
        <v>37</v>
      </c>
      <c r="L23" s="45">
        <v>11078</v>
      </c>
      <c r="M23" s="51">
        <v>1701</v>
      </c>
      <c r="N23">
        <f>G23*82/F23</f>
        <v>43.887323943661968</v>
      </c>
      <c r="O23">
        <f>H23*82/F23</f>
        <v>33.492957746478872</v>
      </c>
      <c r="P23">
        <f>I23*82/F23</f>
        <v>73.91549295774648</v>
      </c>
      <c r="Q23">
        <f>J23*82/F23</f>
        <v>158.22535211267606</v>
      </c>
      <c r="R23">
        <f>K23*82/F23</f>
        <v>42.732394366197184</v>
      </c>
      <c r="S23">
        <f>L23*82/F23</f>
        <v>12794.30985915493</v>
      </c>
      <c r="U23" s="10">
        <f>SUM(V23:X23)</f>
        <v>12.629721337917491</v>
      </c>
      <c r="V23">
        <f>N23/MAX(N:N)*OFF_D</f>
        <v>5.197183098591549</v>
      </c>
      <c r="W23">
        <f>O23/MAX(O:O)*PUN_D</f>
        <v>0.55697823303457095</v>
      </c>
      <c r="X23">
        <f>SUM(Z23:AC23)</f>
        <v>6.8755600062913711</v>
      </c>
      <c r="Y23">
        <f>X23/DEF_D*10</f>
        <v>8.5944500078642143</v>
      </c>
      <c r="Z23">
        <f>(0.7*(HIT_D*DEF_D))+(P23/(MAX(P:P))*(0.3*(HIT_D*DEF_D)))</f>
        <v>1.2032069339111591</v>
      </c>
      <c r="AA23">
        <f>(0.7*(BkS_D*DEF_D))+(Q23/(MAX(Q:Q))*(0.3*(BkS_D*DEF_D)))</f>
        <v>1.9111779408847451</v>
      </c>
      <c r="AB23">
        <f>(0.7*(TkA_D*DEF_D))+(R23/(MAX(R:R))*(0.3*(TkA_D*DEF_D)))</f>
        <v>1.3671270999490921</v>
      </c>
      <c r="AC23">
        <f>(0.7*(SH_D*DEF_D))+(S23/(MAX(S:S))*(0.3*(SH_D*DEF_D)))</f>
        <v>2.3940480315463746</v>
      </c>
    </row>
    <row r="24" spans="1:29" x14ac:dyDescent="0.25">
      <c r="A24" s="9">
        <v>22</v>
      </c>
      <c r="B24" s="43" t="s">
        <v>194</v>
      </c>
      <c r="C24" s="44" t="s">
        <v>31</v>
      </c>
      <c r="D24" s="44" t="s">
        <v>396</v>
      </c>
      <c r="E24" s="44" t="s">
        <v>4</v>
      </c>
      <c r="F24" s="45">
        <v>75</v>
      </c>
      <c r="G24" s="45">
        <v>42</v>
      </c>
      <c r="H24" s="45">
        <v>24</v>
      </c>
      <c r="I24" s="45">
        <v>61</v>
      </c>
      <c r="J24" s="45">
        <v>118</v>
      </c>
      <c r="K24" s="45">
        <v>32</v>
      </c>
      <c r="L24" s="45">
        <v>9544</v>
      </c>
      <c r="M24" s="51">
        <v>1755</v>
      </c>
      <c r="N24">
        <f>G24*82/F24</f>
        <v>45.92</v>
      </c>
      <c r="O24">
        <f>H24*82/F24</f>
        <v>26.24</v>
      </c>
      <c r="P24">
        <f>I24*82/F24</f>
        <v>66.693333333333328</v>
      </c>
      <c r="Q24">
        <f>J24*82/F24</f>
        <v>129.01333333333332</v>
      </c>
      <c r="R24">
        <f>K24*82/F24</f>
        <v>34.986666666666665</v>
      </c>
      <c r="S24">
        <f>L24*82/F24</f>
        <v>10434.773333333333</v>
      </c>
      <c r="U24" s="10">
        <f>SUM(V24:X24)</f>
        <v>12.52249382076204</v>
      </c>
      <c r="V24">
        <f>N24/MAX(N:N)*OFF_D</f>
        <v>5.4378947368421056</v>
      </c>
      <c r="W24">
        <f>O24/MAX(O:O)*PUN_D</f>
        <v>0.43636363636363634</v>
      </c>
      <c r="X24">
        <f>SUM(Z24:AC24)</f>
        <v>6.6482354475562992</v>
      </c>
      <c r="Y24">
        <f>X24/DEF_D*10</f>
        <v>8.3102943094453749</v>
      </c>
      <c r="Z24">
        <f>(0.7*(HIT_D*DEF_D))+(P24/(MAX(P:P))*(0.3*(HIT_D*DEF_D)))</f>
        <v>1.1950769230769229</v>
      </c>
      <c r="AA24">
        <f>(0.7*(BkS_D*DEF_D))+(Q24/(MAX(Q:Q))*(0.3*(BkS_D*DEF_D)))</f>
        <v>1.8374805633802818</v>
      </c>
      <c r="AB24">
        <f>(0.7*(TkA_D*DEF_D))+(R24/(MAX(R:R))*(0.3*(TkA_D*DEF_D)))</f>
        <v>1.3223325301204818</v>
      </c>
      <c r="AC24">
        <f>(0.7*(SH_D*DEF_D))+(S24/(MAX(S:S))*(0.3*(SH_D*DEF_D)))</f>
        <v>2.2933454309786128</v>
      </c>
    </row>
    <row r="25" spans="1:29" x14ac:dyDescent="0.25">
      <c r="A25" s="9">
        <v>23</v>
      </c>
      <c r="B25" s="46" t="s">
        <v>159</v>
      </c>
      <c r="C25" s="47" t="s">
        <v>43</v>
      </c>
      <c r="D25" s="47" t="s">
        <v>396</v>
      </c>
      <c r="E25" s="47" t="s">
        <v>4</v>
      </c>
      <c r="F25" s="48">
        <v>62</v>
      </c>
      <c r="G25" s="48">
        <v>36</v>
      </c>
      <c r="H25" s="48">
        <v>16</v>
      </c>
      <c r="I25" s="48">
        <v>39</v>
      </c>
      <c r="J25" s="48">
        <v>73</v>
      </c>
      <c r="K25" s="48">
        <v>28</v>
      </c>
      <c r="L25" s="48">
        <v>6433</v>
      </c>
      <c r="M25" s="52">
        <v>1354</v>
      </c>
      <c r="N25">
        <f>G25*82/F25</f>
        <v>47.612903225806448</v>
      </c>
      <c r="O25">
        <f>H25*82/F25</f>
        <v>21.161290322580644</v>
      </c>
      <c r="P25">
        <f>I25*82/F25</f>
        <v>51.58064516129032</v>
      </c>
      <c r="Q25">
        <f>J25*82/F25</f>
        <v>96.548387096774192</v>
      </c>
      <c r="R25">
        <f>K25*82/F25</f>
        <v>37.032258064516128</v>
      </c>
      <c r="S25">
        <f>L25*82/F25</f>
        <v>8508.1612903225814</v>
      </c>
      <c r="U25" s="10">
        <f>SUM(V25:X25)</f>
        <v>12.469199409340813</v>
      </c>
      <c r="V25">
        <f>N25/MAX(N:N)*OFF_D</f>
        <v>5.6383701188454998</v>
      </c>
      <c r="W25">
        <f>O25/MAX(O:O)*PUN_D</f>
        <v>0.35190615835777123</v>
      </c>
      <c r="X25">
        <f>SUM(Z25:AC25)</f>
        <v>6.4789231321375418</v>
      </c>
      <c r="Y25">
        <f>X25/DEF_D*10</f>
        <v>8.0986539151719263</v>
      </c>
      <c r="Z25">
        <f>(0.7*(HIT_D*DEF_D))+(P25/(MAX(P:P))*(0.3*(HIT_D*DEF_D)))</f>
        <v>1.1780645161290322</v>
      </c>
      <c r="AA25">
        <f>(0.7*(BkS_D*DEF_D))+(Q25/(MAX(Q:Q))*(0.3*(BkS_D*DEF_D)))</f>
        <v>1.7555765561108587</v>
      </c>
      <c r="AB25">
        <f>(0.7*(TkA_D*DEF_D))+(R25/(MAX(R:R))*(0.3*(TkA_D*DEF_D)))</f>
        <v>1.3341624562767196</v>
      </c>
      <c r="AC25">
        <f>(0.7*(SH_D*DEF_D))+(S25/(MAX(S:S))*(0.3*(SH_D*DEF_D)))</f>
        <v>2.2111196036209311</v>
      </c>
    </row>
    <row r="26" spans="1:29" x14ac:dyDescent="0.25">
      <c r="A26" s="9">
        <v>24</v>
      </c>
      <c r="B26" s="43" t="s">
        <v>336</v>
      </c>
      <c r="C26" s="44" t="s">
        <v>39</v>
      </c>
      <c r="D26" s="44" t="s">
        <v>396</v>
      </c>
      <c r="E26" s="44" t="s">
        <v>4</v>
      </c>
      <c r="F26" s="45">
        <v>78</v>
      </c>
      <c r="G26" s="45">
        <v>47</v>
      </c>
      <c r="H26" s="45">
        <v>14</v>
      </c>
      <c r="I26" s="45">
        <v>41</v>
      </c>
      <c r="J26" s="45">
        <v>90</v>
      </c>
      <c r="K26" s="45">
        <v>27</v>
      </c>
      <c r="L26" s="45">
        <v>3541</v>
      </c>
      <c r="M26" s="51">
        <v>1631</v>
      </c>
      <c r="N26">
        <f>G26*82/F26</f>
        <v>49.410256410256409</v>
      </c>
      <c r="O26">
        <f>H26*82/F26</f>
        <v>14.717948717948717</v>
      </c>
      <c r="P26">
        <f>I26*82/F26</f>
        <v>43.102564102564102</v>
      </c>
      <c r="Q26">
        <f>J26*82/F26</f>
        <v>94.615384615384613</v>
      </c>
      <c r="R26">
        <f>K26*82/F26</f>
        <v>28.384615384615383</v>
      </c>
      <c r="S26">
        <f>L26*82/F26</f>
        <v>3722.5897435897436</v>
      </c>
      <c r="U26" s="10">
        <f>SUM(V26:X26)</f>
        <v>12.306218728827698</v>
      </c>
      <c r="V26">
        <f>N26/MAX(N:N)*OFF_D</f>
        <v>5.8512145748987852</v>
      </c>
      <c r="W26">
        <f>O26/MAX(O:O)*PUN_D</f>
        <v>0.24475524475524474</v>
      </c>
      <c r="X26">
        <f>SUM(Z26:AC26)</f>
        <v>6.2102489091736679</v>
      </c>
      <c r="Y26">
        <f>X26/DEF_D*10</f>
        <v>7.7628111364670849</v>
      </c>
      <c r="Z26">
        <f>(0.7*(HIT_D*DEF_D))+(P26/(MAX(P:P))*(0.3*(HIT_D*DEF_D)))</f>
        <v>1.1685207100591715</v>
      </c>
      <c r="AA26">
        <f>(0.7*(BkS_D*DEF_D))+(Q26/(MAX(Q:Q))*(0.3*(BkS_D*DEF_D)))</f>
        <v>1.7506998916576382</v>
      </c>
      <c r="AB26">
        <f>(0.7*(TkA_D*DEF_D))+(R26/(MAX(R:R))*(0.3*(TkA_D*DEF_D)))</f>
        <v>1.2841519925857274</v>
      </c>
      <c r="AC26">
        <f>(0.7*(SH_D*DEF_D))+(S26/(MAX(S:S))*(0.3*(SH_D*DEF_D)))</f>
        <v>2.0068763148711302</v>
      </c>
    </row>
    <row r="27" spans="1:29" x14ac:dyDescent="0.25">
      <c r="A27" s="9">
        <v>25</v>
      </c>
      <c r="B27" s="46" t="s">
        <v>137</v>
      </c>
      <c r="C27" s="47" t="s">
        <v>39</v>
      </c>
      <c r="D27" s="47" t="s">
        <v>396</v>
      </c>
      <c r="E27" s="47" t="s">
        <v>4</v>
      </c>
      <c r="F27" s="48">
        <v>78</v>
      </c>
      <c r="G27" s="48">
        <v>39</v>
      </c>
      <c r="H27" s="48">
        <v>32</v>
      </c>
      <c r="I27" s="48">
        <v>147</v>
      </c>
      <c r="J27" s="48">
        <v>93</v>
      </c>
      <c r="K27" s="48">
        <v>36</v>
      </c>
      <c r="L27" s="48">
        <v>12119</v>
      </c>
      <c r="M27" s="52">
        <v>1730</v>
      </c>
      <c r="N27">
        <f>G27*82/F27</f>
        <v>41</v>
      </c>
      <c r="O27">
        <f>H27*82/F27</f>
        <v>33.641025641025642</v>
      </c>
      <c r="P27">
        <f>I27*82/F27</f>
        <v>154.53846153846155</v>
      </c>
      <c r="Q27">
        <f>J27*82/F27</f>
        <v>97.769230769230774</v>
      </c>
      <c r="R27">
        <f>K27*82/F27</f>
        <v>37.846153846153847</v>
      </c>
      <c r="S27">
        <f>L27*82/F27</f>
        <v>12740.48717948718</v>
      </c>
      <c r="U27" s="10">
        <f>SUM(V27:X27)</f>
        <v>12.197945027279754</v>
      </c>
      <c r="V27">
        <f>N27/MAX(N:N)*OFF_D</f>
        <v>4.8552631578947372</v>
      </c>
      <c r="W27">
        <f>O27/MAX(O:O)*PUN_D</f>
        <v>0.55944055944055948</v>
      </c>
      <c r="X27">
        <f>SUM(Z27:AC27)</f>
        <v>6.783241309944458</v>
      </c>
      <c r="Y27">
        <f>X27/DEF_D*10</f>
        <v>8.4790516374305724</v>
      </c>
      <c r="Z27">
        <f>(0.7*(HIT_D*DEF_D))+(P27/(MAX(P:P))*(0.3*(HIT_D*DEF_D)))</f>
        <v>1.2939644970414199</v>
      </c>
      <c r="AA27">
        <f>(0.7*(BkS_D*DEF_D))+(Q27/(MAX(Q:Q))*(0.3*(BkS_D*DEF_D)))</f>
        <v>1.7586565547128927</v>
      </c>
      <c r="AB27">
        <f>(0.7*(TkA_D*DEF_D))+(R27/(MAX(R:R))*(0.3*(TkA_D*DEF_D)))</f>
        <v>1.3388693234476365</v>
      </c>
      <c r="AC27">
        <f>(0.7*(SH_D*DEF_D))+(S27/(MAX(S:S))*(0.3*(SH_D*DEF_D)))</f>
        <v>2.3917509347425092</v>
      </c>
    </row>
    <row r="28" spans="1:29" x14ac:dyDescent="0.25">
      <c r="A28" s="9">
        <v>26</v>
      </c>
      <c r="B28" s="43" t="s">
        <v>126</v>
      </c>
      <c r="C28" s="44" t="s">
        <v>34</v>
      </c>
      <c r="D28" s="44" t="s">
        <v>396</v>
      </c>
      <c r="E28" s="44" t="s">
        <v>4</v>
      </c>
      <c r="F28" s="45">
        <v>72</v>
      </c>
      <c r="G28" s="45">
        <v>37</v>
      </c>
      <c r="H28" s="45">
        <v>10</v>
      </c>
      <c r="I28" s="45">
        <v>58</v>
      </c>
      <c r="J28" s="45">
        <v>127</v>
      </c>
      <c r="K28" s="45">
        <v>51</v>
      </c>
      <c r="L28" s="45">
        <v>12863</v>
      </c>
      <c r="M28" s="51">
        <v>1635</v>
      </c>
      <c r="N28">
        <f>G28*82/F28</f>
        <v>42.138888888888886</v>
      </c>
      <c r="O28">
        <f>H28*82/F28</f>
        <v>11.388888888888889</v>
      </c>
      <c r="P28">
        <f>I28*82/F28</f>
        <v>66.055555555555557</v>
      </c>
      <c r="Q28">
        <f>J28*82/F28</f>
        <v>144.63888888888889</v>
      </c>
      <c r="R28">
        <f>K28*82/F28</f>
        <v>58.083333333333336</v>
      </c>
      <c r="S28">
        <f>L28*82/F28</f>
        <v>14649.527777777777</v>
      </c>
      <c r="U28" s="10">
        <f>SUM(V28:X28)</f>
        <v>12.179916346457812</v>
      </c>
      <c r="V28">
        <f>N28/MAX(N:N)*OFF_D</f>
        <v>4.9901315789473681</v>
      </c>
      <c r="W28">
        <f>O28/MAX(O:O)*PUN_D</f>
        <v>0.18939393939393939</v>
      </c>
      <c r="X28">
        <f>SUM(Z28:AC28)</f>
        <v>7.0003908281165046</v>
      </c>
      <c r="Y28">
        <f>X28/DEF_D*10</f>
        <v>8.7504885351456316</v>
      </c>
      <c r="Z28">
        <f>(0.7*(HIT_D*DEF_D))+(P28/(MAX(P:P))*(0.3*(HIT_D*DEF_D)))</f>
        <v>1.1943589743589742</v>
      </c>
      <c r="AA28">
        <f>(0.7*(BkS_D*DEF_D))+(Q28/(MAX(Q:Q))*(0.3*(BkS_D*DEF_D)))</f>
        <v>1.8769014084507041</v>
      </c>
      <c r="AB28">
        <f>(0.7*(TkA_D*DEF_D))+(R28/(MAX(R:R))*(0.3*(TkA_D*DEF_D)))</f>
        <v>1.4559036144578312</v>
      </c>
      <c r="AC28">
        <f>(0.7*(SH_D*DEF_D))+(S28/(MAX(S:S))*(0.3*(SH_D*DEF_D)))</f>
        <v>2.4732268308489953</v>
      </c>
    </row>
    <row r="29" spans="1:29" x14ac:dyDescent="0.25">
      <c r="A29" s="9">
        <v>27</v>
      </c>
      <c r="B29" s="46" t="s">
        <v>981</v>
      </c>
      <c r="C29" s="47" t="s">
        <v>395</v>
      </c>
      <c r="D29" s="47" t="s">
        <v>396</v>
      </c>
      <c r="E29" s="47" t="s">
        <v>4</v>
      </c>
      <c r="F29" s="48">
        <v>67</v>
      </c>
      <c r="G29" s="48">
        <v>23</v>
      </c>
      <c r="H29" s="48">
        <v>93</v>
      </c>
      <c r="I29" s="48">
        <v>280</v>
      </c>
      <c r="J29" s="48">
        <v>124</v>
      </c>
      <c r="K29" s="48">
        <v>18</v>
      </c>
      <c r="L29" s="48">
        <v>7666</v>
      </c>
      <c r="M29" s="52">
        <v>1293</v>
      </c>
      <c r="N29">
        <f>G29*82/F29</f>
        <v>28.149253731343283</v>
      </c>
      <c r="O29">
        <f>H29*82/F29</f>
        <v>113.82089552238806</v>
      </c>
      <c r="P29">
        <f>I29*82/F29</f>
        <v>342.68656716417911</v>
      </c>
      <c r="Q29">
        <f>J29*82/F29</f>
        <v>151.76119402985074</v>
      </c>
      <c r="R29">
        <f>K29*82/F29</f>
        <v>22.029850746268657</v>
      </c>
      <c r="S29">
        <f>L29*82/F29</f>
        <v>9382.2686567164183</v>
      </c>
      <c r="U29" s="10">
        <f>SUM(V29:X29)</f>
        <v>12.122733464332114</v>
      </c>
      <c r="V29">
        <f>N29/MAX(N:N)*OFF_D</f>
        <v>3.3334642576590729</v>
      </c>
      <c r="W29">
        <f>O29/MAX(O:O)*PUN_D</f>
        <v>1.8928086838534601</v>
      </c>
      <c r="X29">
        <f>SUM(Z29:AC29)</f>
        <v>6.8964605228195817</v>
      </c>
      <c r="Y29">
        <f>X29/DEF_D*10</f>
        <v>8.6205756535244777</v>
      </c>
      <c r="Z29">
        <f>(0.7*(HIT_D*DEF_D))+(P29/(MAX(P:P))*(0.3*(HIT_D*DEF_D)))</f>
        <v>1.5057634902411021</v>
      </c>
      <c r="AA29">
        <f>(0.7*(BkS_D*DEF_D))+(Q29/(MAX(Q:Q))*(0.3*(BkS_D*DEF_D)))</f>
        <v>1.8948698759722515</v>
      </c>
      <c r="AB29">
        <f>(0.7*(TkA_D*DEF_D))+(R29/(MAX(R:R))*(0.3*(TkA_D*DEF_D)))</f>
        <v>1.2474015464844452</v>
      </c>
      <c r="AC29">
        <f>(0.7*(SH_D*DEF_D))+(S29/(MAX(S:S))*(0.3*(SH_D*DEF_D)))</f>
        <v>2.2484256101217825</v>
      </c>
    </row>
    <row r="30" spans="1:29" x14ac:dyDescent="0.25">
      <c r="A30" s="9">
        <v>28</v>
      </c>
      <c r="B30" s="46" t="s">
        <v>115</v>
      </c>
      <c r="C30" s="47" t="s">
        <v>43</v>
      </c>
      <c r="D30" s="47" t="s">
        <v>396</v>
      </c>
      <c r="E30" s="47" t="s">
        <v>4</v>
      </c>
      <c r="F30" s="48">
        <v>81</v>
      </c>
      <c r="G30" s="48">
        <v>30</v>
      </c>
      <c r="H30" s="48">
        <v>100</v>
      </c>
      <c r="I30" s="48">
        <v>132</v>
      </c>
      <c r="J30" s="48">
        <v>156</v>
      </c>
      <c r="K30" s="48">
        <v>16</v>
      </c>
      <c r="L30" s="48">
        <v>11880</v>
      </c>
      <c r="M30" s="52">
        <v>1866</v>
      </c>
      <c r="N30">
        <f>G30*82/F30</f>
        <v>30.37037037037037</v>
      </c>
      <c r="O30">
        <f>H30*82/F30</f>
        <v>101.23456790123457</v>
      </c>
      <c r="P30">
        <f>I30*82/F30</f>
        <v>133.62962962962962</v>
      </c>
      <c r="Q30">
        <f>J30*82/F30</f>
        <v>157.92592592592592</v>
      </c>
      <c r="R30">
        <f>K30*82/F30</f>
        <v>16.197530864197532</v>
      </c>
      <c r="S30">
        <f>L30*82/F30</f>
        <v>12026.666666666666</v>
      </c>
      <c r="U30" s="10">
        <f>SUM(V30:X30)</f>
        <v>12.035801071728581</v>
      </c>
      <c r="V30">
        <f>N30/MAX(N:N)*OFF_D</f>
        <v>3.5964912280701751</v>
      </c>
      <c r="W30">
        <f>O30/MAX(O:O)*PUN_D</f>
        <v>1.6835016835016834</v>
      </c>
      <c r="X30">
        <f>SUM(Z30:AC30)</f>
        <v>6.7558081601567235</v>
      </c>
      <c r="Y30">
        <f>X30/DEF_D*10</f>
        <v>8.4447602001959048</v>
      </c>
      <c r="Z30">
        <f>(0.7*(HIT_D*DEF_D))+(P30/(MAX(P:P))*(0.3*(HIT_D*DEF_D)))</f>
        <v>1.2704273504273502</v>
      </c>
      <c r="AA30">
        <f>(0.7*(BkS_D*DEF_D))+(Q30/(MAX(Q:Q))*(0.3*(BkS_D*DEF_D)))</f>
        <v>1.9104225352112676</v>
      </c>
      <c r="AB30">
        <f>(0.7*(TkA_D*DEF_D))+(R30/(MAX(R:R))*(0.3*(TkA_D*DEF_D)))</f>
        <v>1.2136724676483712</v>
      </c>
      <c r="AC30">
        <f>(0.7*(SH_D*DEF_D))+(S30/(MAX(S:S))*(0.3*(SH_D*DEF_D)))</f>
        <v>2.3612858068697342</v>
      </c>
    </row>
    <row r="31" spans="1:29" x14ac:dyDescent="0.25">
      <c r="A31" s="9">
        <v>29</v>
      </c>
      <c r="B31" s="43" t="s">
        <v>146</v>
      </c>
      <c r="C31" s="44" t="s">
        <v>34</v>
      </c>
      <c r="D31" s="44" t="s">
        <v>396</v>
      </c>
      <c r="E31" s="44" t="s">
        <v>4</v>
      </c>
      <c r="F31" s="45">
        <v>79</v>
      </c>
      <c r="G31" s="45">
        <v>39</v>
      </c>
      <c r="H31" s="45">
        <v>48</v>
      </c>
      <c r="I31" s="45">
        <v>112</v>
      </c>
      <c r="J31" s="45">
        <v>85</v>
      </c>
      <c r="K31" s="45">
        <v>18</v>
      </c>
      <c r="L31" s="45">
        <v>7593</v>
      </c>
      <c r="M31" s="51">
        <v>1945</v>
      </c>
      <c r="N31">
        <f>G31*82/F31</f>
        <v>40.481012658227847</v>
      </c>
      <c r="O31">
        <f>H31*82/F31</f>
        <v>49.822784810126585</v>
      </c>
      <c r="P31">
        <f>I31*82/F31</f>
        <v>116.25316455696202</v>
      </c>
      <c r="Q31">
        <f>J31*82/F31</f>
        <v>88.22784810126582</v>
      </c>
      <c r="R31">
        <f>K31*82/F31</f>
        <v>18.683544303797468</v>
      </c>
      <c r="S31">
        <f>L31*82/F31</f>
        <v>7881.341772151899</v>
      </c>
      <c r="U31" s="10">
        <f>SUM(V31:X31)</f>
        <v>12.020211415300551</v>
      </c>
      <c r="V31">
        <f>N31/MAX(N:N)*OFF_D</f>
        <v>4.7938041305796135</v>
      </c>
      <c r="W31">
        <f>O31/MAX(O:O)*PUN_D</f>
        <v>0.82853855005753729</v>
      </c>
      <c r="X31">
        <f>SUM(Z31:AC31)</f>
        <v>6.3978687346633993</v>
      </c>
      <c r="Y31">
        <f>X31/DEF_D*10</f>
        <v>7.9973359183292487</v>
      </c>
      <c r="Z31">
        <f>(0.7*(HIT_D*DEF_D))+(P31/(MAX(P:P))*(0.3*(HIT_D*DEF_D)))</f>
        <v>1.2508666017526775</v>
      </c>
      <c r="AA31">
        <f>(0.7*(BkS_D*DEF_D))+(Q31/(MAX(Q:Q))*(0.3*(BkS_D*DEF_D)))</f>
        <v>1.7345851310394009</v>
      </c>
      <c r="AB31">
        <f>(0.7*(TkA_D*DEF_D))+(R31/(MAX(R:R))*(0.3*(TkA_D*DEF_D)))</f>
        <v>1.2280494128412383</v>
      </c>
      <c r="AC31">
        <f>(0.7*(SH_D*DEF_D))+(S31/(MAX(S:S))*(0.3*(SH_D*DEF_D)))</f>
        <v>2.1843675890300824</v>
      </c>
    </row>
    <row r="32" spans="1:29" x14ac:dyDescent="0.25">
      <c r="A32" s="9">
        <v>30</v>
      </c>
      <c r="B32" s="43" t="s">
        <v>120</v>
      </c>
      <c r="C32" s="44" t="s">
        <v>39</v>
      </c>
      <c r="D32" s="44" t="s">
        <v>396</v>
      </c>
      <c r="E32" s="44" t="s">
        <v>4</v>
      </c>
      <c r="F32" s="45">
        <v>82</v>
      </c>
      <c r="G32" s="45">
        <v>40</v>
      </c>
      <c r="H32" s="45">
        <v>36</v>
      </c>
      <c r="I32" s="45">
        <v>72</v>
      </c>
      <c r="J32" s="45">
        <v>105</v>
      </c>
      <c r="K32" s="45">
        <v>41</v>
      </c>
      <c r="L32" s="45">
        <v>11451</v>
      </c>
      <c r="M32" s="51">
        <v>2208</v>
      </c>
      <c r="N32">
        <f>G32*82/F32</f>
        <v>40</v>
      </c>
      <c r="O32">
        <f>H32*82/F32</f>
        <v>36</v>
      </c>
      <c r="P32">
        <f>I32*82/F32</f>
        <v>72</v>
      </c>
      <c r="Q32">
        <f>J32*82/F32</f>
        <v>105</v>
      </c>
      <c r="R32">
        <f>K32*82/F32</f>
        <v>41</v>
      </c>
      <c r="S32">
        <f>L32*82/F32</f>
        <v>11451</v>
      </c>
      <c r="U32" s="10">
        <f>SUM(V32:X32)</f>
        <v>12.007286422525688</v>
      </c>
      <c r="V32">
        <f>N32/MAX(N:N)*OFF_D</f>
        <v>4.7368421052631575</v>
      </c>
      <c r="W32">
        <f>O32/MAX(O:O)*PUN_D</f>
        <v>0.59866962305986693</v>
      </c>
      <c r="X32">
        <f>SUM(Z32:AC32)</f>
        <v>6.6717746942026643</v>
      </c>
      <c r="Y32">
        <f>X32/DEF_D*10</f>
        <v>8.3397183677533313</v>
      </c>
      <c r="Z32">
        <f>(0.7*(HIT_D*DEF_D))+(P32/(MAX(P:P))*(0.3*(HIT_D*DEF_D)))</f>
        <v>1.2010506566604127</v>
      </c>
      <c r="AA32">
        <f>(0.7*(BkS_D*DEF_D))+(Q32/(MAX(Q:Q))*(0.3*(BkS_D*DEF_D)))</f>
        <v>1.7768986602542083</v>
      </c>
      <c r="AB32">
        <f>(0.7*(TkA_D*DEF_D))+(R32/(MAX(R:R))*(0.3*(TkA_D*DEF_D)))</f>
        <v>1.3571084337349397</v>
      </c>
      <c r="AC32">
        <f>(0.7*(SH_D*DEF_D))+(S32/(MAX(S:S))*(0.3*(SH_D*DEF_D)))</f>
        <v>2.3367169435531037</v>
      </c>
    </row>
    <row r="33" spans="1:29" x14ac:dyDescent="0.25">
      <c r="A33" s="9">
        <v>31</v>
      </c>
      <c r="B33" s="43" t="s">
        <v>114</v>
      </c>
      <c r="C33" s="44" t="s">
        <v>37</v>
      </c>
      <c r="D33" s="44" t="s">
        <v>396</v>
      </c>
      <c r="E33" s="44" t="s">
        <v>4</v>
      </c>
      <c r="F33" s="45">
        <v>81</v>
      </c>
      <c r="G33" s="45">
        <v>46</v>
      </c>
      <c r="H33" s="45">
        <v>12</v>
      </c>
      <c r="I33" s="45">
        <v>77</v>
      </c>
      <c r="J33" s="45">
        <v>109</v>
      </c>
      <c r="K33" s="45">
        <v>26</v>
      </c>
      <c r="L33" s="45">
        <v>3810</v>
      </c>
      <c r="M33" s="51">
        <v>1840</v>
      </c>
      <c r="N33">
        <f>G33*82/F33</f>
        <v>46.567901234567898</v>
      </c>
      <c r="O33">
        <f>H33*82/F33</f>
        <v>12.148148148148149</v>
      </c>
      <c r="P33">
        <f>I33*82/F33</f>
        <v>77.950617283950621</v>
      </c>
      <c r="Q33">
        <f>J33*82/F33</f>
        <v>110.34567901234568</v>
      </c>
      <c r="R33">
        <f>K33*82/F33</f>
        <v>26.320987654320987</v>
      </c>
      <c r="S33">
        <f>L33*82/F33</f>
        <v>3857.037037037037</v>
      </c>
      <c r="U33" s="10">
        <f>SUM(V33:X33)</f>
        <v>11.999606496821556</v>
      </c>
      <c r="V33">
        <f>N33/MAX(N:N)*OFF_D</f>
        <v>5.5146198830409352</v>
      </c>
      <c r="W33">
        <f>O33/MAX(O:O)*PUN_D</f>
        <v>0.20202020202020202</v>
      </c>
      <c r="X33">
        <f>SUM(Z33:AC33)</f>
        <v>6.2829664117604196</v>
      </c>
      <c r="Y33">
        <f>X33/DEF_D*10</f>
        <v>7.8537080147005245</v>
      </c>
      <c r="Z33">
        <f>(0.7*(HIT_D*DEF_D))+(P33/(MAX(P:P))*(0.3*(HIT_D*DEF_D)))</f>
        <v>1.2077492877492877</v>
      </c>
      <c r="AA33">
        <f>(0.7*(BkS_D*DEF_D))+(Q33/(MAX(Q:Q))*(0.3*(BkS_D*DEF_D)))</f>
        <v>1.7903849765258215</v>
      </c>
      <c r="AB33">
        <f>(0.7*(TkA_D*DEF_D))+(R33/(MAX(R:R))*(0.3*(TkA_D*DEF_D)))</f>
        <v>1.2722177599286031</v>
      </c>
      <c r="AC33">
        <f>(0.7*(SH_D*DEF_D))+(S33/(MAX(S:S))*(0.3*(SH_D*DEF_D)))</f>
        <v>2.0126143875567077</v>
      </c>
    </row>
    <row r="34" spans="1:29" x14ac:dyDescent="0.25">
      <c r="A34" s="9">
        <v>32</v>
      </c>
      <c r="B34" s="43" t="s">
        <v>116</v>
      </c>
      <c r="C34" s="44" t="s">
        <v>43</v>
      </c>
      <c r="D34" s="44" t="s">
        <v>396</v>
      </c>
      <c r="E34" s="44" t="s">
        <v>4</v>
      </c>
      <c r="F34" s="45">
        <v>75</v>
      </c>
      <c r="G34" s="45">
        <v>29</v>
      </c>
      <c r="H34" s="45">
        <v>59</v>
      </c>
      <c r="I34" s="45">
        <v>130</v>
      </c>
      <c r="J34" s="45">
        <v>140</v>
      </c>
      <c r="K34" s="45">
        <v>35</v>
      </c>
      <c r="L34" s="45">
        <v>16973</v>
      </c>
      <c r="M34" s="51">
        <v>1750</v>
      </c>
      <c r="N34">
        <f>G34*82/F34</f>
        <v>31.706666666666667</v>
      </c>
      <c r="O34">
        <f>H34*82/F34</f>
        <v>64.506666666666661</v>
      </c>
      <c r="P34">
        <f>I34*82/F34</f>
        <v>142.13333333333333</v>
      </c>
      <c r="Q34">
        <f>J34*82/F34</f>
        <v>153.06666666666666</v>
      </c>
      <c r="R34">
        <f>K34*82/F34</f>
        <v>38.266666666666666</v>
      </c>
      <c r="S34">
        <f>L34*82/F34</f>
        <v>18557.146666666667</v>
      </c>
      <c r="U34" s="10">
        <f>SUM(V34:X34)</f>
        <v>11.986928699933502</v>
      </c>
      <c r="V34">
        <f>N34/MAX(N:N)*OFF_D</f>
        <v>3.7547368421052632</v>
      </c>
      <c r="W34">
        <f>O34/MAX(O:O)*PUN_D</f>
        <v>1.0727272727272728</v>
      </c>
      <c r="X34">
        <f>SUM(Z34:AC34)</f>
        <v>7.1594645851009666</v>
      </c>
      <c r="Y34">
        <f>X34/DEF_D*10</f>
        <v>8.9493307313762074</v>
      </c>
      <c r="Z34">
        <f>(0.7*(HIT_D*DEF_D))+(P34/(MAX(P:P))*(0.3*(HIT_D*DEF_D)))</f>
        <v>1.2799999999999998</v>
      </c>
      <c r="AA34">
        <f>(0.7*(BkS_D*DEF_D))+(Q34/(MAX(Q:Q))*(0.3*(BkS_D*DEF_D)))</f>
        <v>1.89816338028169</v>
      </c>
      <c r="AB34">
        <f>(0.7*(TkA_D*DEF_D))+(R34/(MAX(R:R))*(0.3*(TkA_D*DEF_D)))</f>
        <v>1.3413012048192769</v>
      </c>
      <c r="AC34">
        <f>(0.7*(SH_D*DEF_D))+(S34/(MAX(S:S))*(0.3*(SH_D*DEF_D)))</f>
        <v>2.6399999999999997</v>
      </c>
    </row>
    <row r="35" spans="1:29" x14ac:dyDescent="0.25">
      <c r="A35" s="9">
        <v>33</v>
      </c>
      <c r="B35" s="46" t="s">
        <v>130</v>
      </c>
      <c r="C35" s="47" t="s">
        <v>37</v>
      </c>
      <c r="D35" s="47" t="s">
        <v>396</v>
      </c>
      <c r="E35" s="47" t="s">
        <v>4</v>
      </c>
      <c r="F35" s="48">
        <v>79</v>
      </c>
      <c r="G35" s="48">
        <v>39</v>
      </c>
      <c r="H35" s="48">
        <v>26</v>
      </c>
      <c r="I35" s="48">
        <v>111</v>
      </c>
      <c r="J35" s="48">
        <v>147</v>
      </c>
      <c r="K35" s="48">
        <v>24</v>
      </c>
      <c r="L35" s="48">
        <v>8944</v>
      </c>
      <c r="M35" s="52">
        <v>1729</v>
      </c>
      <c r="N35">
        <f>G35*82/F35</f>
        <v>40.481012658227847</v>
      </c>
      <c r="O35">
        <f>H35*82/F35</f>
        <v>26.9873417721519</v>
      </c>
      <c r="P35">
        <f>I35*82/F35</f>
        <v>115.21518987341773</v>
      </c>
      <c r="Q35">
        <f>J35*82/F35</f>
        <v>152.58227848101265</v>
      </c>
      <c r="R35">
        <f>K35*82/F35</f>
        <v>24.911392405063292</v>
      </c>
      <c r="S35">
        <f>L35*82/F35</f>
        <v>9283.6455696202538</v>
      </c>
      <c r="U35" s="10">
        <f>SUM(V35:X35)</f>
        <v>11.897517701047935</v>
      </c>
      <c r="V35">
        <f>N35/MAX(N:N)*OFF_D</f>
        <v>4.7938041305796135</v>
      </c>
      <c r="W35">
        <f>O35/MAX(O:O)*PUN_D</f>
        <v>0.4487917146144994</v>
      </c>
      <c r="X35">
        <f>SUM(Z35:AC35)</f>
        <v>6.6549218558538232</v>
      </c>
      <c r="Y35">
        <f>X35/DEF_D*10</f>
        <v>8.3186523198172786</v>
      </c>
      <c r="Z35">
        <f>(0.7*(HIT_D*DEF_D))+(P35/(MAX(P:P))*(0.3*(HIT_D*DEF_D)))</f>
        <v>1.2496981499513145</v>
      </c>
      <c r="AA35">
        <f>(0.7*(BkS_D*DEF_D))+(Q35/(MAX(Q:Q))*(0.3*(BkS_D*DEF_D)))</f>
        <v>1.8969413442681404</v>
      </c>
      <c r="AB35">
        <f>(0.7*(TkA_D*DEF_D))+(R35/(MAX(R:R))*(0.3*(TkA_D*DEF_D)))</f>
        <v>1.2640658837883176</v>
      </c>
      <c r="AC35">
        <f>(0.7*(SH_D*DEF_D))+(S35/(MAX(S:S))*(0.3*(SH_D*DEF_D)))</f>
        <v>2.2442164778460501</v>
      </c>
    </row>
    <row r="36" spans="1:29" x14ac:dyDescent="0.25">
      <c r="A36" s="9">
        <v>34</v>
      </c>
      <c r="B36" s="46" t="s">
        <v>155</v>
      </c>
      <c r="C36" s="47" t="s">
        <v>39</v>
      </c>
      <c r="D36" s="47" t="s">
        <v>396</v>
      </c>
      <c r="E36" s="47" t="s">
        <v>4</v>
      </c>
      <c r="F36" s="48">
        <v>82</v>
      </c>
      <c r="G36" s="48">
        <v>43</v>
      </c>
      <c r="H36" s="48">
        <v>34</v>
      </c>
      <c r="I36" s="48">
        <v>69</v>
      </c>
      <c r="J36" s="48">
        <v>83</v>
      </c>
      <c r="K36" s="48">
        <v>44</v>
      </c>
      <c r="L36" s="48">
        <v>1556</v>
      </c>
      <c r="M36" s="52">
        <v>1766</v>
      </c>
      <c r="N36">
        <f>G36*82/F36</f>
        <v>43</v>
      </c>
      <c r="O36">
        <f>H36*82/F36</f>
        <v>34</v>
      </c>
      <c r="P36">
        <f>I36*82/F36</f>
        <v>69</v>
      </c>
      <c r="Q36">
        <f>J36*82/F36</f>
        <v>83</v>
      </c>
      <c r="R36">
        <f>K36*82/F36</f>
        <v>44</v>
      </c>
      <c r="S36">
        <f>L36*82/F36</f>
        <v>1556</v>
      </c>
      <c r="U36" s="10">
        <f>SUM(V36:X36)</f>
        <v>11.865451409038485</v>
      </c>
      <c r="V36">
        <f>N36/MAX(N:N)*OFF_D</f>
        <v>5.0921052631578947</v>
      </c>
      <c r="W36">
        <f>O36/MAX(O:O)*PUN_D</f>
        <v>0.56541019955654104</v>
      </c>
      <c r="X36">
        <f>SUM(Z36:AC36)</f>
        <v>6.2079359463240484</v>
      </c>
      <c r="Y36">
        <f>X36/DEF_D*10</f>
        <v>7.7599199329050608</v>
      </c>
      <c r="Z36">
        <f>(0.7*(HIT_D*DEF_D))+(P36/(MAX(P:P))*(0.3*(HIT_D*DEF_D)))</f>
        <v>1.1976735459662289</v>
      </c>
      <c r="AA36">
        <f>(0.7*(BkS_D*DEF_D))+(Q36/(MAX(Q:Q))*(0.3*(BkS_D*DEF_D)))</f>
        <v>1.7213960838199931</v>
      </c>
      <c r="AB36">
        <f>(0.7*(TkA_D*DEF_D))+(R36/(MAX(R:R))*(0.3*(TkA_D*DEF_D)))</f>
        <v>1.3744578313253011</v>
      </c>
      <c r="AC36">
        <f>(0.7*(SH_D*DEF_D))+(S36/(MAX(S:S))*(0.3*(SH_D*DEF_D)))</f>
        <v>1.9144084852125254</v>
      </c>
    </row>
    <row r="37" spans="1:29" x14ac:dyDescent="0.25">
      <c r="A37" s="9">
        <v>35</v>
      </c>
      <c r="B37" s="46" t="s">
        <v>627</v>
      </c>
      <c r="C37" s="47" t="s">
        <v>395</v>
      </c>
      <c r="D37" s="47" t="s">
        <v>396</v>
      </c>
      <c r="E37" s="47" t="s">
        <v>4</v>
      </c>
      <c r="F37" s="48">
        <v>76</v>
      </c>
      <c r="G37" s="48">
        <v>38</v>
      </c>
      <c r="H37" s="48">
        <v>20</v>
      </c>
      <c r="I37" s="48">
        <v>49</v>
      </c>
      <c r="J37" s="48">
        <v>140</v>
      </c>
      <c r="K37" s="48">
        <v>23</v>
      </c>
      <c r="L37" s="48">
        <v>9880</v>
      </c>
      <c r="M37" s="52">
        <v>1827</v>
      </c>
      <c r="N37">
        <f>G37*82/F37</f>
        <v>41</v>
      </c>
      <c r="O37">
        <f>H37*82/F37</f>
        <v>21.578947368421051</v>
      </c>
      <c r="P37">
        <f>I37*82/F37</f>
        <v>52.868421052631582</v>
      </c>
      <c r="Q37">
        <f>J37*82/F37</f>
        <v>151.05263157894737</v>
      </c>
      <c r="R37">
        <f>K37*82/F37</f>
        <v>24.815789473684209</v>
      </c>
      <c r="S37">
        <f>L37*82/F37</f>
        <v>10660</v>
      </c>
      <c r="U37" s="10">
        <f>SUM(V37:X37)</f>
        <v>11.853182159385877</v>
      </c>
      <c r="V37">
        <f>N37/MAX(N:N)*OFF_D</f>
        <v>4.8552631578947372</v>
      </c>
      <c r="W37">
        <f>O37/MAX(O:O)*PUN_D</f>
        <v>0.35885167464114831</v>
      </c>
      <c r="X37">
        <f>SUM(Z37:AC37)</f>
        <v>6.6390673268499913</v>
      </c>
      <c r="Y37">
        <f>X37/DEF_D*10</f>
        <v>8.2988341585624887</v>
      </c>
      <c r="Z37">
        <f>(0.7*(HIT_D*DEF_D))+(P37/(MAX(P:P))*(0.3*(HIT_D*DEF_D)))</f>
        <v>1.1795141700404856</v>
      </c>
      <c r="AA37">
        <f>(0.7*(BkS_D*DEF_D))+(Q37/(MAX(Q:Q))*(0.3*(BkS_D*DEF_D)))</f>
        <v>1.8930822831727205</v>
      </c>
      <c r="AB37">
        <f>(0.7*(TkA_D*DEF_D))+(R37/(MAX(R:R))*(0.3*(TkA_D*DEF_D)))</f>
        <v>1.2635129993658845</v>
      </c>
      <c r="AC37">
        <f>(0.7*(SH_D*DEF_D))+(S37/(MAX(S:S))*(0.3*(SH_D*DEF_D)))</f>
        <v>2.3029578742709007</v>
      </c>
    </row>
    <row r="38" spans="1:29" x14ac:dyDescent="0.25">
      <c r="A38" s="9">
        <v>36</v>
      </c>
      <c r="B38" s="43" t="s">
        <v>134</v>
      </c>
      <c r="C38" s="44" t="s">
        <v>37</v>
      </c>
      <c r="D38" s="44" t="s">
        <v>396</v>
      </c>
      <c r="E38" s="44" t="s">
        <v>4</v>
      </c>
      <c r="F38" s="45">
        <v>72</v>
      </c>
      <c r="G38" s="45">
        <v>36</v>
      </c>
      <c r="H38" s="45">
        <v>40</v>
      </c>
      <c r="I38" s="45">
        <v>67</v>
      </c>
      <c r="J38" s="45">
        <v>92</v>
      </c>
      <c r="K38" s="45">
        <v>24</v>
      </c>
      <c r="L38" s="45">
        <v>2540</v>
      </c>
      <c r="M38" s="51">
        <v>1696</v>
      </c>
      <c r="N38">
        <f>G38*82/F38</f>
        <v>41</v>
      </c>
      <c r="O38">
        <f>H38*82/F38</f>
        <v>45.555555555555557</v>
      </c>
      <c r="P38">
        <f>I38*82/F38</f>
        <v>76.305555555555557</v>
      </c>
      <c r="Q38">
        <f>J38*82/F38</f>
        <v>104.77777777777777</v>
      </c>
      <c r="R38">
        <f>K38*82/F38</f>
        <v>27.333333333333332</v>
      </c>
      <c r="S38">
        <f>L38*82/F38</f>
        <v>2892.7777777777778</v>
      </c>
      <c r="U38" s="10">
        <f>SUM(V38:X38)</f>
        <v>11.8446074593611</v>
      </c>
      <c r="V38">
        <f>N38/MAX(N:N)*OFF_D</f>
        <v>4.8552631578947372</v>
      </c>
      <c r="W38">
        <f>O38/MAX(O:O)*PUN_D</f>
        <v>0.75757575757575757</v>
      </c>
      <c r="X38">
        <f>SUM(Z38:AC38)</f>
        <v>6.2317685438906061</v>
      </c>
      <c r="Y38">
        <f>X38/DEF_D*10</f>
        <v>7.7897106798632576</v>
      </c>
      <c r="Z38">
        <f>(0.7*(HIT_D*DEF_D))+(P38/(MAX(P:P))*(0.3*(HIT_D*DEF_D)))</f>
        <v>1.2058974358974357</v>
      </c>
      <c r="AA38">
        <f>(0.7*(BkS_D*DEF_D))+(Q38/(MAX(Q:Q))*(0.3*(BkS_D*DEF_D)))</f>
        <v>1.7763380281690142</v>
      </c>
      <c r="AB38">
        <f>(0.7*(TkA_D*DEF_D))+(R38/(MAX(R:R))*(0.3*(TkA_D*DEF_D)))</f>
        <v>1.2780722891566263</v>
      </c>
      <c r="AC38">
        <f>(0.7*(SH_D*DEF_D))+(S38/(MAX(S:S))*(0.3*(SH_D*DEF_D)))</f>
        <v>1.9714607906675305</v>
      </c>
    </row>
    <row r="39" spans="1:29" x14ac:dyDescent="0.25">
      <c r="A39" s="9">
        <v>37</v>
      </c>
      <c r="B39" s="43" t="s">
        <v>156</v>
      </c>
      <c r="C39" s="44" t="s">
        <v>39</v>
      </c>
      <c r="D39" s="44" t="s">
        <v>396</v>
      </c>
      <c r="E39" s="44" t="s">
        <v>4</v>
      </c>
      <c r="F39" s="45">
        <v>75</v>
      </c>
      <c r="G39" s="45">
        <v>37</v>
      </c>
      <c r="H39" s="45">
        <v>32</v>
      </c>
      <c r="I39" s="45">
        <v>117</v>
      </c>
      <c r="J39" s="45">
        <v>84</v>
      </c>
      <c r="K39" s="45">
        <v>53</v>
      </c>
      <c r="L39" s="45">
        <v>3180</v>
      </c>
      <c r="M39" s="51">
        <v>1736</v>
      </c>
      <c r="N39">
        <f>G39*82/F39</f>
        <v>40.453333333333333</v>
      </c>
      <c r="O39">
        <f>H39*82/F39</f>
        <v>34.986666666666665</v>
      </c>
      <c r="P39">
        <f>I39*82/F39</f>
        <v>127.92</v>
      </c>
      <c r="Q39">
        <f>J39*82/F39</f>
        <v>91.84</v>
      </c>
      <c r="R39">
        <f>K39*82/F39</f>
        <v>57.946666666666665</v>
      </c>
      <c r="S39">
        <f>L39*82/F39</f>
        <v>3476.8</v>
      </c>
      <c r="U39" s="10">
        <f>SUM(V39:X39)</f>
        <v>11.83154203932015</v>
      </c>
      <c r="V39">
        <f>N39/MAX(N:N)*OFF_D</f>
        <v>4.7905263157894735</v>
      </c>
      <c r="W39">
        <f>O39/MAX(O:O)*PUN_D</f>
        <v>0.58181818181818179</v>
      </c>
      <c r="X39">
        <f>SUM(Z39:AC39)</f>
        <v>6.4591975417124941</v>
      </c>
      <c r="Y39">
        <f>X39/DEF_D*10</f>
        <v>8.0739969271406178</v>
      </c>
      <c r="Z39">
        <f>(0.7*(HIT_D*DEF_D))+(P39/(MAX(P:P))*(0.3*(HIT_D*DEF_D)))</f>
        <v>1.2639999999999998</v>
      </c>
      <c r="AA39">
        <f>(0.7*(BkS_D*DEF_D))+(Q39/(MAX(Q:Q))*(0.3*(BkS_D*DEF_D)))</f>
        <v>1.743698028169014</v>
      </c>
      <c r="AB39">
        <f>(0.7*(TkA_D*DEF_D))+(R39/(MAX(R:R))*(0.3*(TkA_D*DEF_D)))</f>
        <v>1.4551132530120481</v>
      </c>
      <c r="AC39">
        <f>(0.7*(SH_D*DEF_D))+(S39/(MAX(S:S))*(0.3*(SH_D*DEF_D)))</f>
        <v>1.9963862605314322</v>
      </c>
    </row>
    <row r="40" spans="1:29" x14ac:dyDescent="0.25">
      <c r="A40" s="9">
        <v>38</v>
      </c>
      <c r="B40" s="43" t="s">
        <v>122</v>
      </c>
      <c r="C40" s="44" t="s">
        <v>37</v>
      </c>
      <c r="D40" s="44" t="s">
        <v>396</v>
      </c>
      <c r="E40" s="44" t="s">
        <v>4</v>
      </c>
      <c r="F40" s="45">
        <v>82</v>
      </c>
      <c r="G40" s="45">
        <v>41</v>
      </c>
      <c r="H40" s="45">
        <v>39</v>
      </c>
      <c r="I40" s="45">
        <v>28</v>
      </c>
      <c r="J40" s="45">
        <v>76</v>
      </c>
      <c r="K40" s="45">
        <v>24</v>
      </c>
      <c r="L40" s="45">
        <v>8354</v>
      </c>
      <c r="M40" s="51">
        <v>1807</v>
      </c>
      <c r="N40">
        <f>G40*82/F40</f>
        <v>41</v>
      </c>
      <c r="O40">
        <f>H40*82/F40</f>
        <v>39</v>
      </c>
      <c r="P40">
        <f>I40*82/F40</f>
        <v>28</v>
      </c>
      <c r="Q40">
        <f>J40*82/F40</f>
        <v>76</v>
      </c>
      <c r="R40">
        <f>K40*82/F40</f>
        <v>24</v>
      </c>
      <c r="S40">
        <f>L40*82/F40</f>
        <v>8354</v>
      </c>
      <c r="U40" s="10">
        <f>SUM(V40:X40)</f>
        <v>11.822413127635384</v>
      </c>
      <c r="V40">
        <f>N40/MAX(N:N)*OFF_D</f>
        <v>4.8552631578947372</v>
      </c>
      <c r="W40">
        <f>O40/MAX(O:O)*PUN_D</f>
        <v>0.64855875831485588</v>
      </c>
      <c r="X40">
        <f>SUM(Z40:AC40)</f>
        <v>6.3185912114257912</v>
      </c>
      <c r="Y40">
        <f>X40/DEF_D*10</f>
        <v>7.8982390142822387</v>
      </c>
      <c r="Z40">
        <f>(0.7*(HIT_D*DEF_D))+(P40/(MAX(P:P))*(0.3*(HIT_D*DEF_D)))</f>
        <v>1.1515196998123827</v>
      </c>
      <c r="AA40">
        <f>(0.7*(BkS_D*DEF_D))+(Q40/(MAX(Q:Q))*(0.3*(BkS_D*DEF_D)))</f>
        <v>1.7037361731363792</v>
      </c>
      <c r="AB40">
        <f>(0.7*(TkA_D*DEF_D))+(R40/(MAX(R:R))*(0.3*(TkA_D*DEF_D)))</f>
        <v>1.2587951807228914</v>
      </c>
      <c r="AC40">
        <f>(0.7*(SH_D*DEF_D))+(S40/(MAX(S:S))*(0.3*(SH_D*DEF_D)))</f>
        <v>2.2045401577541375</v>
      </c>
    </row>
    <row r="41" spans="1:29" x14ac:dyDescent="0.25">
      <c r="A41" s="9">
        <v>39</v>
      </c>
      <c r="B41" s="46" t="s">
        <v>125</v>
      </c>
      <c r="C41" s="47" t="s">
        <v>31</v>
      </c>
      <c r="D41" s="47" t="s">
        <v>396</v>
      </c>
      <c r="E41" s="47" t="s">
        <v>4</v>
      </c>
      <c r="F41" s="48">
        <v>80</v>
      </c>
      <c r="G41" s="48">
        <v>39</v>
      </c>
      <c r="H41" s="48">
        <v>20</v>
      </c>
      <c r="I41" s="48">
        <v>29</v>
      </c>
      <c r="J41" s="48">
        <v>134</v>
      </c>
      <c r="K41" s="48">
        <v>30</v>
      </c>
      <c r="L41" s="48">
        <v>13232</v>
      </c>
      <c r="M41" s="52">
        <v>1988</v>
      </c>
      <c r="N41">
        <f>G41*82/F41</f>
        <v>39.975000000000001</v>
      </c>
      <c r="O41">
        <f>H41*82/F41</f>
        <v>20.5</v>
      </c>
      <c r="P41">
        <f>I41*82/F41</f>
        <v>29.725000000000001</v>
      </c>
      <c r="Q41">
        <f>J41*82/F41</f>
        <v>137.35</v>
      </c>
      <c r="R41">
        <f>K41*82/F41</f>
        <v>30.75</v>
      </c>
      <c r="S41">
        <f>L41*82/F41</f>
        <v>13562.8</v>
      </c>
      <c r="U41" s="10">
        <f>SUM(V41:X41)</f>
        <v>11.811442612786362</v>
      </c>
      <c r="V41">
        <f>N41/MAX(N:N)*OFF_D</f>
        <v>4.7338815789473685</v>
      </c>
      <c r="W41">
        <f>O41/MAX(O:O)*PUN_D</f>
        <v>0.34090909090909088</v>
      </c>
      <c r="X41">
        <f>SUM(Z41:AC41)</f>
        <v>6.7366519429299032</v>
      </c>
      <c r="Y41">
        <f>X41/DEF_D*10</f>
        <v>8.420814928662379</v>
      </c>
      <c r="Z41">
        <f>(0.7*(HIT_D*DEF_D))+(P41/(MAX(P:P))*(0.3*(HIT_D*DEF_D)))</f>
        <v>1.1534615384615383</v>
      </c>
      <c r="AA41">
        <f>(0.7*(BkS_D*DEF_D))+(Q41/(MAX(Q:Q))*(0.3*(BkS_D*DEF_D)))</f>
        <v>1.858512676056338</v>
      </c>
      <c r="AB41">
        <f>(0.7*(TkA_D*DEF_D))+(R41/(MAX(R:R))*(0.3*(TkA_D*DEF_D)))</f>
        <v>1.2978313253012046</v>
      </c>
      <c r="AC41">
        <f>(0.7*(SH_D*DEF_D))+(S41/(MAX(S:S))*(0.3*(SH_D*DEF_D)))</f>
        <v>2.4268464031108228</v>
      </c>
    </row>
    <row r="42" spans="1:29" x14ac:dyDescent="0.25">
      <c r="A42" s="9">
        <v>40</v>
      </c>
      <c r="B42" s="46" t="s">
        <v>508</v>
      </c>
      <c r="C42" s="47" t="s">
        <v>395</v>
      </c>
      <c r="D42" s="47" t="s">
        <v>396</v>
      </c>
      <c r="E42" s="47" t="s">
        <v>4</v>
      </c>
      <c r="F42" s="48">
        <v>82</v>
      </c>
      <c r="G42" s="48">
        <v>39</v>
      </c>
      <c r="H42" s="48">
        <v>24</v>
      </c>
      <c r="I42" s="48">
        <v>137</v>
      </c>
      <c r="J42" s="48">
        <v>167</v>
      </c>
      <c r="K42" s="48">
        <v>5</v>
      </c>
      <c r="L42" s="48">
        <v>10973</v>
      </c>
      <c r="M42" s="52">
        <v>1775</v>
      </c>
      <c r="N42">
        <f>G42*82/F42</f>
        <v>39</v>
      </c>
      <c r="O42">
        <f>H42*82/F42</f>
        <v>24</v>
      </c>
      <c r="P42">
        <f>I42*82/F42</f>
        <v>137</v>
      </c>
      <c r="Q42">
        <f>J42*82/F42</f>
        <v>167</v>
      </c>
      <c r="R42">
        <f>K42*82/F42</f>
        <v>5</v>
      </c>
      <c r="S42">
        <f>L42*82/F42</f>
        <v>10973</v>
      </c>
      <c r="U42" s="10">
        <f>SUM(V42:X42)</f>
        <v>11.69030259118172</v>
      </c>
      <c r="V42">
        <f>N42/MAX(N:N)*OFF_D</f>
        <v>4.6184210526315796</v>
      </c>
      <c r="W42">
        <f>O42/MAX(O:O)*PUN_D</f>
        <v>0.39911308203991125</v>
      </c>
      <c r="X42">
        <f>SUM(Z42:AC42)</f>
        <v>6.6727684565102283</v>
      </c>
      <c r="Y42">
        <f>X42/DEF_D*10</f>
        <v>8.340960570637785</v>
      </c>
      <c r="Z42">
        <f>(0.7*(HIT_D*DEF_D))+(P42/(MAX(P:P))*(0.3*(HIT_D*DEF_D)))</f>
        <v>1.2742213883677298</v>
      </c>
      <c r="AA42">
        <f>(0.7*(BkS_D*DEF_D))+(Q42/(MAX(Q:Q))*(0.3*(BkS_D*DEF_D)))</f>
        <v>1.9333150120233595</v>
      </c>
      <c r="AB42">
        <f>(0.7*(TkA_D*DEF_D))+(R42/(MAX(R:R))*(0.3*(TkA_D*DEF_D)))</f>
        <v>1.1489156626506023</v>
      </c>
      <c r="AC42">
        <f>(0.7*(SH_D*DEF_D))+(S42/(MAX(S:S))*(0.3*(SH_D*DEF_D)))</f>
        <v>2.316316393468536</v>
      </c>
    </row>
    <row r="43" spans="1:29" x14ac:dyDescent="0.25">
      <c r="A43" s="9">
        <v>41</v>
      </c>
      <c r="B43" s="43" t="s">
        <v>982</v>
      </c>
      <c r="C43" s="44" t="s">
        <v>395</v>
      </c>
      <c r="D43" s="44" t="s">
        <v>396</v>
      </c>
      <c r="E43" s="44" t="s">
        <v>4</v>
      </c>
      <c r="F43" s="45">
        <v>25</v>
      </c>
      <c r="G43" s="45">
        <v>9</v>
      </c>
      <c r="H43" s="45">
        <v>35</v>
      </c>
      <c r="I43" s="45">
        <v>37</v>
      </c>
      <c r="J43" s="45">
        <v>36</v>
      </c>
      <c r="K43" s="45">
        <v>8</v>
      </c>
      <c r="L43" s="45">
        <v>31</v>
      </c>
      <c r="M43" s="51">
        <v>354</v>
      </c>
      <c r="N43">
        <f>G43*82/F43</f>
        <v>29.52</v>
      </c>
      <c r="O43">
        <f>H43*82/F43</f>
        <v>114.8</v>
      </c>
      <c r="P43">
        <f>I43*82/F43</f>
        <v>121.36</v>
      </c>
      <c r="Q43">
        <f>J43*82/F43</f>
        <v>118.08</v>
      </c>
      <c r="R43">
        <f>K43*82/F43</f>
        <v>26.24</v>
      </c>
      <c r="S43">
        <f>L43*82/F43</f>
        <v>101.68</v>
      </c>
      <c r="U43" s="10">
        <f>SUM(V43:X43)</f>
        <v>11.59548222795495</v>
      </c>
      <c r="V43">
        <f>N43/MAX(N:N)*OFF_D</f>
        <v>3.4957894736842103</v>
      </c>
      <c r="W43">
        <f>O43/MAX(O:O)*PUN_D</f>
        <v>1.9090909090909092</v>
      </c>
      <c r="X43">
        <f>SUM(Z43:AC43)</f>
        <v>6.190601845179831</v>
      </c>
      <c r="Y43">
        <f>X43/DEF_D*10</f>
        <v>7.7382523064747888</v>
      </c>
      <c r="Z43">
        <f>(0.7*(HIT_D*DEF_D))+(P43/(MAX(P:P))*(0.3*(HIT_D*DEF_D)))</f>
        <v>1.2566153846153845</v>
      </c>
      <c r="AA43">
        <f>(0.7*(BkS_D*DEF_D))+(Q43/(MAX(Q:Q))*(0.3*(BkS_D*DEF_D)))</f>
        <v>1.8098974647887325</v>
      </c>
      <c r="AB43">
        <f>(0.7*(TkA_D*DEF_D))+(R43/(MAX(R:R))*(0.3*(TkA_D*DEF_D)))</f>
        <v>1.2717493975903613</v>
      </c>
      <c r="AC43">
        <f>(0.7*(SH_D*DEF_D))+(S43/(MAX(S:S))*(0.3*(SH_D*DEF_D)))</f>
        <v>1.852339598185353</v>
      </c>
    </row>
    <row r="44" spans="1:29" x14ac:dyDescent="0.25">
      <c r="A44" s="9">
        <v>42</v>
      </c>
      <c r="B44" s="46" t="s">
        <v>269</v>
      </c>
      <c r="C44" s="47" t="s">
        <v>39</v>
      </c>
      <c r="D44" s="47" t="s">
        <v>396</v>
      </c>
      <c r="E44" s="47" t="s">
        <v>4</v>
      </c>
      <c r="F44" s="48">
        <v>76</v>
      </c>
      <c r="G44" s="48">
        <v>39</v>
      </c>
      <c r="H44" s="48">
        <v>32</v>
      </c>
      <c r="I44" s="48">
        <v>43</v>
      </c>
      <c r="J44" s="48">
        <v>94</v>
      </c>
      <c r="K44" s="48">
        <v>18</v>
      </c>
      <c r="L44" s="48">
        <v>328</v>
      </c>
      <c r="M44" s="52">
        <v>1489</v>
      </c>
      <c r="N44">
        <f>G44*82/F44</f>
        <v>42.078947368421055</v>
      </c>
      <c r="O44">
        <f>H44*82/F44</f>
        <v>34.526315789473685</v>
      </c>
      <c r="P44">
        <f>I44*82/F44</f>
        <v>46.39473684210526</v>
      </c>
      <c r="Q44">
        <f>J44*82/F44</f>
        <v>101.42105263157895</v>
      </c>
      <c r="R44">
        <f>K44*82/F44</f>
        <v>19.421052631578949</v>
      </c>
      <c r="S44">
        <f>L44*82/F44</f>
        <v>353.89473684210526</v>
      </c>
      <c r="U44" s="10">
        <f>SUM(V44:X44)</f>
        <v>11.592710559953014</v>
      </c>
      <c r="V44">
        <f>N44/MAX(N:N)*OFF_D</f>
        <v>4.9830332409972309</v>
      </c>
      <c r="W44">
        <f>O44/MAX(O:O)*PUN_D</f>
        <v>0.57416267942583732</v>
      </c>
      <c r="X44">
        <f>SUM(Z44:AC44)</f>
        <v>6.0355146395299455</v>
      </c>
      <c r="Y44">
        <f>X44/DEF_D*10</f>
        <v>7.5443932994124321</v>
      </c>
      <c r="Z44">
        <f>(0.7*(HIT_D*DEF_D))+(P44/(MAX(P:P))*(0.3*(HIT_D*DEF_D)))</f>
        <v>1.1722267206477732</v>
      </c>
      <c r="AA44">
        <f>(0.7*(BkS_D*DEF_D))+(Q44/(MAX(Q:Q))*(0.3*(BkS_D*DEF_D)))</f>
        <v>1.7678695329873981</v>
      </c>
      <c r="AB44">
        <f>(0.7*(TkA_D*DEF_D))+(R44/(MAX(R:R))*(0.3*(TkA_D*DEF_D)))</f>
        <v>1.2323145212428661</v>
      </c>
      <c r="AC44">
        <f>(0.7*(SH_D*DEF_D))+(S44/(MAX(S:S))*(0.3*(SH_D*DEF_D)))</f>
        <v>1.8631038646519082</v>
      </c>
    </row>
    <row r="45" spans="1:29" x14ac:dyDescent="0.25">
      <c r="A45" s="9">
        <v>43</v>
      </c>
      <c r="B45" s="43" t="s">
        <v>348</v>
      </c>
      <c r="C45" s="44" t="s">
        <v>43</v>
      </c>
      <c r="D45" s="44" t="s">
        <v>396</v>
      </c>
      <c r="E45" s="44" t="s">
        <v>4</v>
      </c>
      <c r="F45" s="45">
        <v>82</v>
      </c>
      <c r="G45" s="45">
        <v>36</v>
      </c>
      <c r="H45" s="45">
        <v>38</v>
      </c>
      <c r="I45" s="45">
        <v>176</v>
      </c>
      <c r="J45" s="45">
        <v>136</v>
      </c>
      <c r="K45" s="45">
        <v>33</v>
      </c>
      <c r="L45" s="45">
        <v>8460</v>
      </c>
      <c r="M45" s="51">
        <v>1806</v>
      </c>
      <c r="N45">
        <f>G45*82/F45</f>
        <v>36</v>
      </c>
      <c r="O45">
        <f>H45*82/F45</f>
        <v>38</v>
      </c>
      <c r="P45">
        <f>I45*82/F45</f>
        <v>176</v>
      </c>
      <c r="Q45">
        <f>J45*82/F45</f>
        <v>136</v>
      </c>
      <c r="R45">
        <f>K45*82/F45</f>
        <v>33</v>
      </c>
      <c r="S45">
        <f>L45*82/F45</f>
        <v>8460</v>
      </c>
      <c r="U45" s="10">
        <f>SUM(V45:X45)</f>
        <v>11.588225107436717</v>
      </c>
      <c r="V45">
        <f>N45/MAX(N:N)*OFF_D</f>
        <v>4.2631578947368416</v>
      </c>
      <c r="W45">
        <f>O45/MAX(O:O)*PUN_D</f>
        <v>0.63192904656319282</v>
      </c>
      <c r="X45">
        <f>SUM(Z45:AC45)</f>
        <v>6.6931381661366824</v>
      </c>
      <c r="Y45">
        <f>X45/DEF_D*10</f>
        <v>8.3664227076708535</v>
      </c>
      <c r="Z45">
        <f>(0.7*(HIT_D*DEF_D))+(P45/(MAX(P:P))*(0.3*(HIT_D*DEF_D)))</f>
        <v>1.3181238273921201</v>
      </c>
      <c r="AA45">
        <f>(0.7*(BkS_D*DEF_D))+(Q45/(MAX(Q:Q))*(0.3*(BkS_D*DEF_D)))</f>
        <v>1.8551068361387839</v>
      </c>
      <c r="AB45">
        <f>(0.7*(TkA_D*DEF_D))+(R45/(MAX(R:R))*(0.3*(TkA_D*DEF_D)))</f>
        <v>1.3108433734939757</v>
      </c>
      <c r="AC45">
        <f>(0.7*(SH_D*DEF_D))+(S45/(MAX(S:S))*(0.3*(SH_D*DEF_D)))</f>
        <v>2.2090641291118027</v>
      </c>
    </row>
    <row r="46" spans="1:29" x14ac:dyDescent="0.25">
      <c r="A46" s="9">
        <v>44</v>
      </c>
      <c r="B46" s="46" t="s">
        <v>406</v>
      </c>
      <c r="C46" s="47" t="s">
        <v>31</v>
      </c>
      <c r="D46" s="47" t="s">
        <v>396</v>
      </c>
      <c r="E46" s="47" t="s">
        <v>4</v>
      </c>
      <c r="F46" s="48">
        <v>80</v>
      </c>
      <c r="G46" s="48">
        <v>39</v>
      </c>
      <c r="H46" s="48">
        <v>42</v>
      </c>
      <c r="I46" s="48">
        <v>147</v>
      </c>
      <c r="J46" s="48">
        <v>69</v>
      </c>
      <c r="K46" s="48">
        <v>17</v>
      </c>
      <c r="L46" s="48">
        <v>1411</v>
      </c>
      <c r="M46" s="52">
        <v>1397</v>
      </c>
      <c r="N46">
        <f>G46*82/F46</f>
        <v>39.975000000000001</v>
      </c>
      <c r="O46">
        <f>H46*82/F46</f>
        <v>43.05</v>
      </c>
      <c r="P46">
        <f>I46*82/F46</f>
        <v>150.67500000000001</v>
      </c>
      <c r="Q46">
        <f>J46*82/F46</f>
        <v>70.724999999999994</v>
      </c>
      <c r="R46">
        <f>K46*82/F46</f>
        <v>17.425000000000001</v>
      </c>
      <c r="S46">
        <f>L46*82/F46</f>
        <v>1446.2750000000001</v>
      </c>
      <c r="U46" s="10">
        <f>SUM(V46:X46)</f>
        <v>11.560330842495993</v>
      </c>
      <c r="V46">
        <f>N46/MAX(N:N)*OFF_D</f>
        <v>4.7338815789473685</v>
      </c>
      <c r="W46">
        <f>O46/MAX(O:O)*PUN_D</f>
        <v>0.71590909090909083</v>
      </c>
      <c r="X46">
        <f>SUM(Z46:AC46)</f>
        <v>6.1105401726395332</v>
      </c>
      <c r="Y46">
        <f>X46/DEF_D*10</f>
        <v>7.6381752157994161</v>
      </c>
      <c r="Z46">
        <f>(0.7*(HIT_D*DEF_D))+(P46/(MAX(P:P))*(0.3*(HIT_D*DEF_D)))</f>
        <v>1.2896153846153844</v>
      </c>
      <c r="AA46">
        <f>(0.7*(BkS_D*DEF_D))+(Q46/(MAX(Q:Q))*(0.3*(BkS_D*DEF_D)))</f>
        <v>1.6904281690140845</v>
      </c>
      <c r="AB46">
        <f>(0.7*(TkA_D*DEF_D))+(R46/(MAX(R:R))*(0.3*(TkA_D*DEF_D)))</f>
        <v>1.2207710843373494</v>
      </c>
      <c r="AC46">
        <f>(0.7*(SH_D*DEF_D))+(S46/(MAX(S:S))*(0.3*(SH_D*DEF_D)))</f>
        <v>1.9097255346727153</v>
      </c>
    </row>
    <row r="47" spans="1:29" x14ac:dyDescent="0.25">
      <c r="A47" s="9">
        <v>45</v>
      </c>
      <c r="B47" s="46" t="s">
        <v>349</v>
      </c>
      <c r="C47" s="47" t="s">
        <v>39</v>
      </c>
      <c r="D47" s="47" t="s">
        <v>396</v>
      </c>
      <c r="E47" s="47" t="s">
        <v>4</v>
      </c>
      <c r="F47" s="48">
        <v>76</v>
      </c>
      <c r="G47" s="48">
        <v>34</v>
      </c>
      <c r="H47" s="48">
        <v>59</v>
      </c>
      <c r="I47" s="48">
        <v>96</v>
      </c>
      <c r="J47" s="48">
        <v>71</v>
      </c>
      <c r="K47" s="48">
        <v>18</v>
      </c>
      <c r="L47" s="48">
        <v>2785</v>
      </c>
      <c r="M47" s="52">
        <v>1545</v>
      </c>
      <c r="N47">
        <f>G47*82/F47</f>
        <v>36.684210526315788</v>
      </c>
      <c r="O47">
        <f>H47*82/F47</f>
        <v>63.657894736842103</v>
      </c>
      <c r="P47">
        <f>I47*82/F47</f>
        <v>103.57894736842105</v>
      </c>
      <c r="Q47">
        <f>J47*82/F47</f>
        <v>76.60526315789474</v>
      </c>
      <c r="R47">
        <f>K47*82/F47</f>
        <v>19.421052631578949</v>
      </c>
      <c r="S47">
        <f>L47*82/F47</f>
        <v>3004.8684210526317</v>
      </c>
      <c r="U47" s="10">
        <f>SUM(V47:X47)</f>
        <v>11.553216839534855</v>
      </c>
      <c r="V47">
        <f>N47/MAX(N:N)*OFF_D</f>
        <v>4.344182825484765</v>
      </c>
      <c r="W47">
        <f>O47/MAX(O:O)*PUN_D</f>
        <v>1.0586124401913874</v>
      </c>
      <c r="X47">
        <f>SUM(Z47:AC47)</f>
        <v>6.1504215738587016</v>
      </c>
      <c r="Y47">
        <f>X47/DEF_D*10</f>
        <v>7.6880269673233768</v>
      </c>
      <c r="Z47">
        <f>(0.7*(HIT_D*DEF_D))+(P47/(MAX(P:P))*(0.3*(HIT_D*DEF_D)))</f>
        <v>1.2365991902834006</v>
      </c>
      <c r="AA47">
        <f>(0.7*(BkS_D*DEF_D))+(Q47/(MAX(Q:Q))*(0.3*(BkS_D*DEF_D)))</f>
        <v>1.7052631578947368</v>
      </c>
      <c r="AB47">
        <f>(0.7*(TkA_D*DEF_D))+(R47/(MAX(R:R))*(0.3*(TkA_D*DEF_D)))</f>
        <v>1.2323145212428661</v>
      </c>
      <c r="AC47">
        <f>(0.7*(SH_D*DEF_D))+(S47/(MAX(S:S))*(0.3*(SH_D*DEF_D)))</f>
        <v>1.9762447044376981</v>
      </c>
    </row>
    <row r="48" spans="1:29" x14ac:dyDescent="0.25">
      <c r="A48" s="9">
        <v>46</v>
      </c>
      <c r="B48" s="43" t="s">
        <v>133</v>
      </c>
      <c r="C48" s="44" t="s">
        <v>43</v>
      </c>
      <c r="D48" s="44" t="s">
        <v>396</v>
      </c>
      <c r="E48" s="44" t="s">
        <v>4</v>
      </c>
      <c r="F48" s="45">
        <v>82</v>
      </c>
      <c r="G48" s="45">
        <v>36</v>
      </c>
      <c r="H48" s="45">
        <v>28</v>
      </c>
      <c r="I48" s="45">
        <v>137</v>
      </c>
      <c r="J48" s="45">
        <v>143</v>
      </c>
      <c r="K48" s="45">
        <v>15</v>
      </c>
      <c r="L48" s="45">
        <v>12122</v>
      </c>
      <c r="M48" s="51">
        <v>1913</v>
      </c>
      <c r="N48">
        <f>G48*82/F48</f>
        <v>36</v>
      </c>
      <c r="O48">
        <f>H48*82/F48</f>
        <v>28</v>
      </c>
      <c r="P48">
        <f>I48*82/F48</f>
        <v>137</v>
      </c>
      <c r="Q48">
        <f>J48*82/F48</f>
        <v>143</v>
      </c>
      <c r="R48">
        <f>K48*82/F48</f>
        <v>15</v>
      </c>
      <c r="S48">
        <f>L48*82/F48</f>
        <v>12122</v>
      </c>
      <c r="U48" s="10">
        <f>SUM(V48:X48)</f>
        <v>11.447879482751969</v>
      </c>
      <c r="V48">
        <f>N48/MAX(N:N)*OFF_D</f>
        <v>4.2631578947368416</v>
      </c>
      <c r="W48">
        <f>O48/MAX(O:O)*PUN_D</f>
        <v>0.4656319290465632</v>
      </c>
      <c r="X48">
        <f>SUM(Z48:AC48)</f>
        <v>6.7190896589685636</v>
      </c>
      <c r="Y48">
        <f>X48/DEF_D*10</f>
        <v>8.3988620737107045</v>
      </c>
      <c r="Z48">
        <f>(0.7*(HIT_D*DEF_D))+(P48/(MAX(P:P))*(0.3*(HIT_D*DEF_D)))</f>
        <v>1.2742213883677298</v>
      </c>
      <c r="AA48">
        <f>(0.7*(BkS_D*DEF_D))+(Q48/(MAX(Q:Q))*(0.3*(BkS_D*DEF_D)))</f>
        <v>1.8727667468223979</v>
      </c>
      <c r="AB48">
        <f>(0.7*(TkA_D*DEF_D))+(R48/(MAX(R:R))*(0.3*(TkA_D*DEF_D)))</f>
        <v>1.2067469879518071</v>
      </c>
      <c r="AC48">
        <f>(0.7*(SH_D*DEF_D))+(S48/(MAX(S:S))*(0.3*(SH_D*DEF_D)))</f>
        <v>2.3653545358266284</v>
      </c>
    </row>
    <row r="49" spans="1:29" x14ac:dyDescent="0.25">
      <c r="A49" s="9">
        <v>47</v>
      </c>
      <c r="B49" s="43" t="s">
        <v>742</v>
      </c>
      <c r="C49" s="44" t="s">
        <v>395</v>
      </c>
      <c r="D49" s="44" t="s">
        <v>396</v>
      </c>
      <c r="E49" s="44" t="s">
        <v>4</v>
      </c>
      <c r="F49" s="45">
        <v>49</v>
      </c>
      <c r="G49" s="45">
        <v>14</v>
      </c>
      <c r="H49" s="45">
        <v>79</v>
      </c>
      <c r="I49" s="45">
        <v>106</v>
      </c>
      <c r="J49" s="45">
        <v>55</v>
      </c>
      <c r="K49" s="45">
        <v>16</v>
      </c>
      <c r="L49" s="45">
        <v>3865</v>
      </c>
      <c r="M49" s="51">
        <v>889</v>
      </c>
      <c r="N49">
        <f>G49*82/F49</f>
        <v>23.428571428571427</v>
      </c>
      <c r="O49">
        <f>H49*82/F49</f>
        <v>132.20408163265307</v>
      </c>
      <c r="P49">
        <f>I49*82/F49</f>
        <v>177.38775510204081</v>
      </c>
      <c r="Q49">
        <f>J49*82/F49</f>
        <v>92.040816326530617</v>
      </c>
      <c r="R49">
        <f>K49*82/F49</f>
        <v>26.775510204081634</v>
      </c>
      <c r="S49">
        <f>L49*82/F49</f>
        <v>6467.9591836734689</v>
      </c>
      <c r="U49" s="10">
        <f>SUM(V49:X49)</f>
        <v>11.435734737778416</v>
      </c>
      <c r="V49">
        <f>N49/MAX(N:N)*OFF_D</f>
        <v>2.7744360902255636</v>
      </c>
      <c r="W49">
        <f>O49/MAX(O:O)*PUN_D</f>
        <v>2.1985157699443416</v>
      </c>
      <c r="X49">
        <f>SUM(Z49:AC49)</f>
        <v>6.462782877608511</v>
      </c>
      <c r="Y49">
        <f>X49/DEF_D*10</f>
        <v>8.0784785970106388</v>
      </c>
      <c r="Z49">
        <f>(0.7*(HIT_D*DEF_D))+(P49/(MAX(P:P))*(0.3*(HIT_D*DEF_D)))</f>
        <v>1.3196860282574567</v>
      </c>
      <c r="AA49">
        <f>(0.7*(BkS_D*DEF_D))+(Q49/(MAX(Q:Q))*(0.3*(BkS_D*DEF_D)))</f>
        <v>1.7442046565104916</v>
      </c>
      <c r="AB49">
        <f>(0.7*(TkA_D*DEF_D))+(R49/(MAX(R:R))*(0.3*(TkA_D*DEF_D)))</f>
        <v>1.2748463240717973</v>
      </c>
      <c r="AC49">
        <f>(0.7*(SH_D*DEF_D))+(S49/(MAX(S:S))*(0.3*(SH_D*DEF_D)))</f>
        <v>2.1240458687687647</v>
      </c>
    </row>
    <row r="50" spans="1:29" x14ac:dyDescent="0.25">
      <c r="A50" s="9">
        <v>48</v>
      </c>
      <c r="B50" s="46" t="s">
        <v>161</v>
      </c>
      <c r="C50" s="47" t="s">
        <v>31</v>
      </c>
      <c r="D50" s="47" t="s">
        <v>396</v>
      </c>
      <c r="E50" s="47" t="s">
        <v>4</v>
      </c>
      <c r="F50" s="48">
        <v>74</v>
      </c>
      <c r="G50" s="48">
        <v>38</v>
      </c>
      <c r="H50" s="48">
        <v>18</v>
      </c>
      <c r="I50" s="48">
        <v>32</v>
      </c>
      <c r="J50" s="48">
        <v>75</v>
      </c>
      <c r="K50" s="48">
        <v>22</v>
      </c>
      <c r="L50" s="48">
        <v>2414</v>
      </c>
      <c r="M50" s="52">
        <v>1725</v>
      </c>
      <c r="N50">
        <f>G50*82/F50</f>
        <v>42.108108108108105</v>
      </c>
      <c r="O50">
        <f>H50*82/F50</f>
        <v>19.945945945945947</v>
      </c>
      <c r="P50">
        <f>I50*82/F50</f>
        <v>35.45945945945946</v>
      </c>
      <c r="Q50">
        <f>J50*82/F50</f>
        <v>83.108108108108112</v>
      </c>
      <c r="R50">
        <f>K50*82/F50</f>
        <v>24.378378378378379</v>
      </c>
      <c r="S50">
        <f>L50*82/F50</f>
        <v>2674.9729729729729</v>
      </c>
      <c r="U50" s="10">
        <f>SUM(V50:X50)</f>
        <v>11.42291597971621</v>
      </c>
      <c r="V50">
        <f>N50/MAX(N:N)*OFF_D</f>
        <v>4.9864864864864868</v>
      </c>
      <c r="W50">
        <f>O50/MAX(O:O)*PUN_D</f>
        <v>0.33169533169533172</v>
      </c>
      <c r="X50">
        <f>SUM(Z50:AC50)</f>
        <v>6.1047341615343917</v>
      </c>
      <c r="Y50">
        <f>X50/DEF_D*10</f>
        <v>7.6309177019179897</v>
      </c>
      <c r="Z50">
        <f>(0.7*(HIT_D*DEF_D))+(P50/(MAX(P:P))*(0.3*(HIT_D*DEF_D)))</f>
        <v>1.1599168399168398</v>
      </c>
      <c r="AA50">
        <f>(0.7*(BkS_D*DEF_D))+(Q50/(MAX(Q:Q))*(0.3*(BkS_D*DEF_D)))</f>
        <v>1.7216688237533309</v>
      </c>
      <c r="AB50">
        <f>(0.7*(TkA_D*DEF_D))+(R50/(MAX(R:R))*(0.3*(TkA_D*DEF_D)))</f>
        <v>1.2609833930315857</v>
      </c>
      <c r="AC50">
        <f>(0.7*(SH_D*DEF_D))+(S50/(MAX(S:S))*(0.3*(SH_D*DEF_D)))</f>
        <v>1.9621651048326354</v>
      </c>
    </row>
    <row r="51" spans="1:29" x14ac:dyDescent="0.25">
      <c r="A51" s="9">
        <v>49</v>
      </c>
      <c r="B51" s="43" t="s">
        <v>358</v>
      </c>
      <c r="C51" s="44" t="s">
        <v>34</v>
      </c>
      <c r="D51" s="44" t="s">
        <v>396</v>
      </c>
      <c r="E51" s="44" t="s">
        <v>4</v>
      </c>
      <c r="F51" s="45">
        <v>82</v>
      </c>
      <c r="G51" s="45">
        <v>34</v>
      </c>
      <c r="H51" s="45">
        <v>12</v>
      </c>
      <c r="I51" s="45">
        <v>35</v>
      </c>
      <c r="J51" s="45">
        <v>161</v>
      </c>
      <c r="K51" s="45">
        <v>83</v>
      </c>
      <c r="L51" s="45">
        <v>15349</v>
      </c>
      <c r="M51" s="51">
        <v>1922</v>
      </c>
      <c r="N51">
        <f>G51*82/F51</f>
        <v>34</v>
      </c>
      <c r="O51">
        <f>H51*82/F51</f>
        <v>12</v>
      </c>
      <c r="P51">
        <f>I51*82/F51</f>
        <v>35</v>
      </c>
      <c r="Q51">
        <f>J51*82/F51</f>
        <v>161</v>
      </c>
      <c r="R51">
        <f>K51*82/F51</f>
        <v>83</v>
      </c>
      <c r="S51">
        <f>L51*82/F51</f>
        <v>15349</v>
      </c>
      <c r="U51" s="10">
        <f>SUM(V51:X51)</f>
        <v>11.406529489367234</v>
      </c>
      <c r="V51">
        <f>N51/MAX(N:N)*OFF_D</f>
        <v>4.0263157894736841</v>
      </c>
      <c r="W51">
        <f>O51/MAX(O:O)*PUN_D</f>
        <v>0.19955654101995562</v>
      </c>
      <c r="X51">
        <f>SUM(Z51:AC51)</f>
        <v>7.1806571588735935</v>
      </c>
      <c r="Y51">
        <f>X51/DEF_D*10</f>
        <v>8.9758214485919918</v>
      </c>
      <c r="Z51">
        <f>(0.7*(HIT_D*DEF_D))+(P51/(MAX(P:P))*(0.3*(HIT_D*DEF_D)))</f>
        <v>1.1593996247654783</v>
      </c>
      <c r="AA51">
        <f>(0.7*(BkS_D*DEF_D))+(Q51/(MAX(Q:Q))*(0.3*(BkS_D*DEF_D)))</f>
        <v>1.9181779457231192</v>
      </c>
      <c r="AB51">
        <f>(0.7*(TkA_D*DEF_D))+(R51/(MAX(R:R))*(0.3*(TkA_D*DEF_D)))</f>
        <v>1.5999999999999999</v>
      </c>
      <c r="AC51">
        <f>(0.7*(SH_D*DEF_D))+(S51/(MAX(S:S))*(0.3*(SH_D*DEF_D)))</f>
        <v>2.5030795883849959</v>
      </c>
    </row>
    <row r="52" spans="1:29" x14ac:dyDescent="0.25">
      <c r="A52" s="9">
        <v>50</v>
      </c>
      <c r="B52" s="43" t="s">
        <v>140</v>
      </c>
      <c r="C52" s="44" t="s">
        <v>31</v>
      </c>
      <c r="D52" s="44" t="s">
        <v>396</v>
      </c>
      <c r="E52" s="44" t="s">
        <v>4</v>
      </c>
      <c r="F52" s="45">
        <v>82</v>
      </c>
      <c r="G52" s="45">
        <v>36</v>
      </c>
      <c r="H52" s="45">
        <v>24</v>
      </c>
      <c r="I52" s="45">
        <v>30</v>
      </c>
      <c r="J52" s="45">
        <v>115</v>
      </c>
      <c r="K52" s="45">
        <v>57</v>
      </c>
      <c r="L52" s="45">
        <v>11481</v>
      </c>
      <c r="M52" s="51">
        <v>1934</v>
      </c>
      <c r="N52">
        <f>G52*82/F52</f>
        <v>36</v>
      </c>
      <c r="O52">
        <f>H52*82/F52</f>
        <v>24</v>
      </c>
      <c r="P52">
        <f>I52*82/F52</f>
        <v>30</v>
      </c>
      <c r="Q52">
        <f>J52*82/F52</f>
        <v>115</v>
      </c>
      <c r="R52">
        <f>K52*82/F52</f>
        <v>57</v>
      </c>
      <c r="S52">
        <f>L52*82/F52</f>
        <v>11481</v>
      </c>
      <c r="U52" s="10">
        <f>SUM(V52:X52)</f>
        <v>11.405805054828674</v>
      </c>
      <c r="V52">
        <f>N52/MAX(N:N)*OFF_D</f>
        <v>4.2631578947368416</v>
      </c>
      <c r="W52">
        <f>O52/MAX(O:O)*PUN_D</f>
        <v>0.39911308203991125</v>
      </c>
      <c r="X52">
        <f>SUM(Z52:AC52)</f>
        <v>6.7435340780519208</v>
      </c>
      <c r="Y52">
        <f>X52/DEF_D*10</f>
        <v>8.4294175975649015</v>
      </c>
      <c r="Z52">
        <f>(0.7*(HIT_D*DEF_D))+(P52/(MAX(P:P))*(0.3*(HIT_D*DEF_D)))</f>
        <v>1.1537711069418386</v>
      </c>
      <c r="AA52">
        <f>(0.7*(BkS_D*DEF_D))+(Q52/(MAX(Q:Q))*(0.3*(BkS_D*DEF_D)))</f>
        <v>1.8021271040879423</v>
      </c>
      <c r="AB52">
        <f>(0.7*(TkA_D*DEF_D))+(R52/(MAX(R:R))*(0.3*(TkA_D*DEF_D)))</f>
        <v>1.4496385542168673</v>
      </c>
      <c r="AC52">
        <f>(0.7*(SH_D*DEF_D))+(S52/(MAX(S:S))*(0.3*(SH_D*DEF_D)))</f>
        <v>2.3379973128052729</v>
      </c>
    </row>
    <row r="53" spans="1:29" x14ac:dyDescent="0.25">
      <c r="A53" s="9">
        <v>51</v>
      </c>
      <c r="B53" s="43" t="s">
        <v>308</v>
      </c>
      <c r="C53" s="44" t="s">
        <v>31</v>
      </c>
      <c r="D53" s="44" t="s">
        <v>396</v>
      </c>
      <c r="E53" s="44" t="s">
        <v>4</v>
      </c>
      <c r="F53" s="45">
        <v>81</v>
      </c>
      <c r="G53" s="45">
        <v>35</v>
      </c>
      <c r="H53" s="45">
        <v>32</v>
      </c>
      <c r="I53" s="45">
        <v>80</v>
      </c>
      <c r="J53" s="45">
        <v>117</v>
      </c>
      <c r="K53" s="45">
        <v>38</v>
      </c>
      <c r="L53" s="45">
        <v>10262</v>
      </c>
      <c r="M53" s="51">
        <v>1717</v>
      </c>
      <c r="N53">
        <f>G53*82/F53</f>
        <v>35.432098765432102</v>
      </c>
      <c r="O53">
        <f>H53*82/F53</f>
        <v>32.395061728395063</v>
      </c>
      <c r="P53">
        <f>I53*82/F53</f>
        <v>80.987654320987659</v>
      </c>
      <c r="Q53">
        <f>J53*82/F53</f>
        <v>118.44444444444444</v>
      </c>
      <c r="R53">
        <f>K53*82/F53</f>
        <v>38.469135802469133</v>
      </c>
      <c r="S53">
        <f>L53*82/F53</f>
        <v>10388.691358024691</v>
      </c>
      <c r="U53" s="10">
        <f>SUM(V53:X53)</f>
        <v>11.390462774213631</v>
      </c>
      <c r="V53">
        <f>N53/MAX(N:N)*OFF_D</f>
        <v>4.1959064327485383</v>
      </c>
      <c r="W53">
        <f>O53/MAX(O:O)*PUN_D</f>
        <v>0.53872053872053871</v>
      </c>
      <c r="X53">
        <f>SUM(Z53:AC53)</f>
        <v>6.655835802744555</v>
      </c>
      <c r="Y53">
        <f>X53/DEF_D*10</f>
        <v>8.3197947534306937</v>
      </c>
      <c r="Z53">
        <f>(0.7*(HIT_D*DEF_D))+(P53/(MAX(P:P))*(0.3*(HIT_D*DEF_D)))</f>
        <v>1.2111680911680911</v>
      </c>
      <c r="AA53">
        <f>(0.7*(BkS_D*DEF_D))+(Q53/(MAX(Q:Q))*(0.3*(BkS_D*DEF_D)))</f>
        <v>1.8108169014084508</v>
      </c>
      <c r="AB53">
        <f>(0.7*(TkA_D*DEF_D))+(R53/(MAX(R:R))*(0.3*(TkA_D*DEF_D)))</f>
        <v>1.3424721106648816</v>
      </c>
      <c r="AC53">
        <f>(0.7*(SH_D*DEF_D))+(S53/(MAX(S:S))*(0.3*(SH_D*DEF_D)))</f>
        <v>2.2913786995031322</v>
      </c>
    </row>
    <row r="54" spans="1:29" x14ac:dyDescent="0.25">
      <c r="A54" s="9">
        <v>52</v>
      </c>
      <c r="B54" s="46" t="s">
        <v>900</v>
      </c>
      <c r="C54" s="47" t="s">
        <v>395</v>
      </c>
      <c r="D54" s="47" t="s">
        <v>396</v>
      </c>
      <c r="E54" s="47" t="s">
        <v>4</v>
      </c>
      <c r="F54" s="48">
        <v>81</v>
      </c>
      <c r="G54" s="48">
        <v>26</v>
      </c>
      <c r="H54" s="48">
        <v>72</v>
      </c>
      <c r="I54" s="48">
        <v>164</v>
      </c>
      <c r="J54" s="48">
        <v>194</v>
      </c>
      <c r="K54" s="48">
        <v>32</v>
      </c>
      <c r="L54" s="48">
        <v>11703</v>
      </c>
      <c r="M54" s="52">
        <v>1605</v>
      </c>
      <c r="N54">
        <f>G54*82/F54</f>
        <v>26.320987654320987</v>
      </c>
      <c r="O54">
        <f>H54*82/F54</f>
        <v>72.888888888888886</v>
      </c>
      <c r="P54">
        <f>I54*82/F54</f>
        <v>166.02469135802468</v>
      </c>
      <c r="Q54">
        <f>J54*82/F54</f>
        <v>196.39506172839506</v>
      </c>
      <c r="R54">
        <f>K54*82/F54</f>
        <v>32.395061728395063</v>
      </c>
      <c r="S54">
        <f>L54*82/F54</f>
        <v>11847.481481481482</v>
      </c>
      <c r="U54" s="10">
        <f>SUM(V54:X54)</f>
        <v>11.30443234386167</v>
      </c>
      <c r="V54">
        <f>N54/MAX(N:N)*OFF_D</f>
        <v>3.1169590643274852</v>
      </c>
      <c r="W54">
        <f>O54/MAX(O:O)*PUN_D</f>
        <v>1.2121212121212122</v>
      </c>
      <c r="X54">
        <f>SUM(Z54:AC54)</f>
        <v>6.975352067412973</v>
      </c>
      <c r="Y54">
        <f>X54/DEF_D*10</f>
        <v>8.7191900842662164</v>
      </c>
      <c r="Z54">
        <f>(0.7*(HIT_D*DEF_D))+(P54/(MAX(P:P))*(0.3*(HIT_D*DEF_D)))</f>
        <v>1.3068945868945867</v>
      </c>
      <c r="AA54">
        <f>(0.7*(BkS_D*DEF_D))+(Q54/(MAX(Q:Q))*(0.3*(BkS_D*DEF_D)))</f>
        <v>2.007474178403756</v>
      </c>
      <c r="AB54">
        <f>(0.7*(TkA_D*DEF_D))+(R54/(MAX(R:R))*(0.3*(TkA_D*DEF_D)))</f>
        <v>1.3073449352967423</v>
      </c>
      <c r="AC54">
        <f>(0.7*(SH_D*DEF_D))+(S54/(MAX(S:S))*(0.3*(SH_D*DEF_D)))</f>
        <v>2.3536383668178873</v>
      </c>
    </row>
    <row r="55" spans="1:29" x14ac:dyDescent="0.25">
      <c r="A55" s="9">
        <v>53</v>
      </c>
      <c r="B55" s="46" t="s">
        <v>702</v>
      </c>
      <c r="C55" s="47" t="s">
        <v>395</v>
      </c>
      <c r="D55" s="47" t="s">
        <v>396</v>
      </c>
      <c r="E55" s="47" t="s">
        <v>4</v>
      </c>
      <c r="F55" s="48">
        <v>80</v>
      </c>
      <c r="G55" s="48">
        <v>35</v>
      </c>
      <c r="H55" s="48">
        <v>18</v>
      </c>
      <c r="I55" s="48">
        <v>55</v>
      </c>
      <c r="J55" s="48">
        <v>166</v>
      </c>
      <c r="K55" s="48">
        <v>38</v>
      </c>
      <c r="L55" s="48">
        <v>9681</v>
      </c>
      <c r="M55" s="52">
        <v>1719</v>
      </c>
      <c r="N55">
        <f>G55*82/F55</f>
        <v>35.875</v>
      </c>
      <c r="O55">
        <f>H55*82/F55</f>
        <v>18.45</v>
      </c>
      <c r="P55">
        <f>I55*82/F55</f>
        <v>56.375</v>
      </c>
      <c r="Q55">
        <f>J55*82/F55</f>
        <v>170.15</v>
      </c>
      <c r="R55">
        <f>K55*82/F55</f>
        <v>38.950000000000003</v>
      </c>
      <c r="S55">
        <f>L55*82/F55</f>
        <v>9923.0249999999996</v>
      </c>
      <c r="U55" s="10">
        <f>SUM(V55:X55)</f>
        <v>11.296654503933773</v>
      </c>
      <c r="V55">
        <f>N55/MAX(N:N)*OFF_D</f>
        <v>4.2483552631578947</v>
      </c>
      <c r="W55">
        <f>O55/MAX(O:O)*PUN_D</f>
        <v>0.30681818181818177</v>
      </c>
      <c r="X55">
        <f>SUM(Z55:AC55)</f>
        <v>6.7414810589576977</v>
      </c>
      <c r="Y55">
        <f>X55/DEF_D*10</f>
        <v>8.4268513236971216</v>
      </c>
      <c r="Z55">
        <f>(0.7*(HIT_D*DEF_D))+(P55/(MAX(P:P))*(0.3*(HIT_D*DEF_D)))</f>
        <v>1.1834615384615383</v>
      </c>
      <c r="AA55">
        <f>(0.7*(BkS_D*DEF_D))+(Q55/(MAX(Q:Q))*(0.3*(BkS_D*DEF_D)))</f>
        <v>1.9412619718309858</v>
      </c>
      <c r="AB55">
        <f>(0.7*(TkA_D*DEF_D))+(R55/(MAX(R:R))*(0.3*(TkA_D*DEF_D)))</f>
        <v>1.3452530120481927</v>
      </c>
      <c r="AC55">
        <f>(0.7*(SH_D*DEF_D))+(S55/(MAX(S:S))*(0.3*(SH_D*DEF_D)))</f>
        <v>2.2715045366169799</v>
      </c>
    </row>
    <row r="56" spans="1:29" x14ac:dyDescent="0.25">
      <c r="A56" s="9">
        <v>54</v>
      </c>
      <c r="B56" s="46" t="s">
        <v>679</v>
      </c>
      <c r="C56" s="47" t="s">
        <v>395</v>
      </c>
      <c r="D56" s="47" t="s">
        <v>396</v>
      </c>
      <c r="E56" s="47" t="s">
        <v>4</v>
      </c>
      <c r="F56" s="48">
        <v>80</v>
      </c>
      <c r="G56" s="48">
        <v>34</v>
      </c>
      <c r="H56" s="48">
        <v>35</v>
      </c>
      <c r="I56" s="48">
        <v>164</v>
      </c>
      <c r="J56" s="48">
        <v>88</v>
      </c>
      <c r="K56" s="48">
        <v>23</v>
      </c>
      <c r="L56" s="48">
        <v>8172</v>
      </c>
      <c r="M56" s="52">
        <v>1649</v>
      </c>
      <c r="N56">
        <f>G56*82/F56</f>
        <v>34.85</v>
      </c>
      <c r="O56">
        <f>H56*82/F56</f>
        <v>35.875</v>
      </c>
      <c r="P56">
        <f>I56*82/F56</f>
        <v>168.1</v>
      </c>
      <c r="Q56">
        <f>J56*82/F56</f>
        <v>90.2</v>
      </c>
      <c r="R56">
        <f>K56*82/F56</f>
        <v>23.574999999999999</v>
      </c>
      <c r="S56">
        <f>L56*82/F56</f>
        <v>8376.2999999999993</v>
      </c>
      <c r="U56" s="10">
        <f>SUM(V56:X56)</f>
        <v>11.234185174208328</v>
      </c>
      <c r="V56">
        <f>N56/MAX(N:N)*OFF_D</f>
        <v>4.126973684210526</v>
      </c>
      <c r="W56">
        <f>O56/MAX(O:O)*PUN_D</f>
        <v>0.59659090909090906</v>
      </c>
      <c r="X56">
        <f>SUM(Z56:AC56)</f>
        <v>6.5106205809068918</v>
      </c>
      <c r="Y56">
        <f>X56/DEF_D*10</f>
        <v>8.1382757261336138</v>
      </c>
      <c r="Z56">
        <f>(0.7*(HIT_D*DEF_D))+(P56/(MAX(P:P))*(0.3*(HIT_D*DEF_D)))</f>
        <v>1.3092307692307692</v>
      </c>
      <c r="AA56">
        <f>(0.7*(BkS_D*DEF_D))+(Q56/(MAX(Q:Q))*(0.3*(BkS_D*DEF_D)))</f>
        <v>1.7395605633802818</v>
      </c>
      <c r="AB56">
        <f>(0.7*(TkA_D*DEF_D))+(R56/(MAX(R:R))*(0.3*(TkA_D*DEF_D)))</f>
        <v>1.2563373493975902</v>
      </c>
      <c r="AC56">
        <f>(0.7*(SH_D*DEF_D))+(S56/(MAX(S:S))*(0.3*(SH_D*DEF_D)))</f>
        <v>2.2054918988982499</v>
      </c>
    </row>
    <row r="57" spans="1:29" x14ac:dyDescent="0.25">
      <c r="A57" s="9">
        <v>55</v>
      </c>
      <c r="B57" s="46" t="s">
        <v>139</v>
      </c>
      <c r="C57" s="47" t="s">
        <v>43</v>
      </c>
      <c r="D57" s="47" t="s">
        <v>396</v>
      </c>
      <c r="E57" s="47" t="s">
        <v>4</v>
      </c>
      <c r="F57" s="48">
        <v>49</v>
      </c>
      <c r="G57" s="48">
        <v>14</v>
      </c>
      <c r="H57" s="48">
        <v>60</v>
      </c>
      <c r="I57" s="48">
        <v>58</v>
      </c>
      <c r="J57" s="48">
        <v>108</v>
      </c>
      <c r="K57" s="48">
        <v>14</v>
      </c>
      <c r="L57" s="48">
        <v>6791</v>
      </c>
      <c r="M57" s="52">
        <v>1002</v>
      </c>
      <c r="N57">
        <f>G57*82/F57</f>
        <v>23.428571428571427</v>
      </c>
      <c r="O57">
        <f>H57*82/F57</f>
        <v>100.40816326530613</v>
      </c>
      <c r="P57">
        <f>I57*82/F57</f>
        <v>97.061224489795919</v>
      </c>
      <c r="Q57">
        <f>J57*82/F57</f>
        <v>180.73469387755102</v>
      </c>
      <c r="R57">
        <f>K57*82/F57</f>
        <v>23.428571428571427</v>
      </c>
      <c r="S57">
        <f>L57*82/F57</f>
        <v>11364.530612244898</v>
      </c>
      <c r="U57" s="10">
        <f>SUM(V57:X57)</f>
        <v>11.229939628847642</v>
      </c>
      <c r="V57">
        <f>N57/MAX(N:N)*OFF_D</f>
        <v>2.7744360902255636</v>
      </c>
      <c r="W57">
        <f>O57/MAX(O:O)*PUN_D</f>
        <v>1.6697588126159557</v>
      </c>
      <c r="X57">
        <f>SUM(Z57:AC57)</f>
        <v>6.7857447260061239</v>
      </c>
      <c r="Y57">
        <f>X57/DEF_D*10</f>
        <v>8.4821809075076544</v>
      </c>
      <c r="Z57">
        <f>(0.7*(HIT_D*DEF_D))+(P57/(MAX(P:P))*(0.3*(HIT_D*DEF_D)))</f>
        <v>1.2292621664050234</v>
      </c>
      <c r="AA57">
        <f>(0.7*(BkS_D*DEF_D))+(Q57/(MAX(Q:Q))*(0.3*(BkS_D*DEF_D)))</f>
        <v>1.9679655073296924</v>
      </c>
      <c r="AB57">
        <f>(0.7*(TkA_D*DEF_D))+(R57/(MAX(R:R))*(0.3*(TkA_D*DEF_D)))</f>
        <v>1.2554905335628226</v>
      </c>
      <c r="AC57">
        <f>(0.7*(SH_D*DEF_D))+(S57/(MAX(S:S))*(0.3*(SH_D*DEF_D)))</f>
        <v>2.3330265187085852</v>
      </c>
    </row>
    <row r="58" spans="1:29" x14ac:dyDescent="0.25">
      <c r="A58" s="9">
        <v>56</v>
      </c>
      <c r="B58" s="43" t="s">
        <v>272</v>
      </c>
      <c r="C58" s="44" t="s">
        <v>31</v>
      </c>
      <c r="D58" s="44" t="s">
        <v>396</v>
      </c>
      <c r="E58" s="44" t="s">
        <v>4</v>
      </c>
      <c r="F58" s="45">
        <v>82</v>
      </c>
      <c r="G58" s="45">
        <v>38</v>
      </c>
      <c r="H58" s="45">
        <v>6</v>
      </c>
      <c r="I58" s="45">
        <v>43</v>
      </c>
      <c r="J58" s="45">
        <v>146</v>
      </c>
      <c r="K58" s="45">
        <v>29</v>
      </c>
      <c r="L58" s="45">
        <v>8250</v>
      </c>
      <c r="M58" s="51">
        <v>1834</v>
      </c>
      <c r="N58">
        <f>G58*82/F58</f>
        <v>38</v>
      </c>
      <c r="O58">
        <f>H58*82/F58</f>
        <v>6</v>
      </c>
      <c r="P58">
        <f>I58*82/F58</f>
        <v>43</v>
      </c>
      <c r="Q58">
        <f>J58*82/F58</f>
        <v>146</v>
      </c>
      <c r="R58">
        <f>K58*82/F58</f>
        <v>29</v>
      </c>
      <c r="S58">
        <f>L58*82/F58</f>
        <v>8250</v>
      </c>
      <c r="U58" s="10">
        <f>SUM(V58:X58)</f>
        <v>11.136331191485908</v>
      </c>
      <c r="V58">
        <f>N58/MAX(N:N)*OFF_D</f>
        <v>4.5</v>
      </c>
      <c r="W58">
        <f>O58/MAX(O:O)*PUN_D</f>
        <v>9.9778270509977812E-2</v>
      </c>
      <c r="X58">
        <f>SUM(Z58:AC58)</f>
        <v>6.5365529209759305</v>
      </c>
      <c r="Y58">
        <f>X58/DEF_D*10</f>
        <v>8.1706911512199127</v>
      </c>
      <c r="Z58">
        <f>(0.7*(HIT_D*DEF_D))+(P58/(MAX(P:P))*(0.3*(HIT_D*DEF_D)))</f>
        <v>1.168405253283302</v>
      </c>
      <c r="AA58">
        <f>(0.7*(BkS_D*DEF_D))+(Q58/(MAX(Q:Q))*(0.3*(BkS_D*DEF_D)))</f>
        <v>1.8803352799725181</v>
      </c>
      <c r="AB58">
        <f>(0.7*(TkA_D*DEF_D))+(R58/(MAX(R:R))*(0.3*(TkA_D*DEF_D)))</f>
        <v>1.2877108433734938</v>
      </c>
      <c r="AC58">
        <f>(0.7*(SH_D*DEF_D))+(S58/(MAX(S:S))*(0.3*(SH_D*DEF_D)))</f>
        <v>2.2001015443466163</v>
      </c>
    </row>
    <row r="59" spans="1:29" x14ac:dyDescent="0.25">
      <c r="A59" s="9">
        <v>57</v>
      </c>
      <c r="B59" s="46" t="s">
        <v>326</v>
      </c>
      <c r="C59" s="47" t="s">
        <v>37</v>
      </c>
      <c r="D59" s="47" t="s">
        <v>396</v>
      </c>
      <c r="E59" s="47" t="s">
        <v>4</v>
      </c>
      <c r="F59" s="48">
        <v>82</v>
      </c>
      <c r="G59" s="48">
        <v>30</v>
      </c>
      <c r="H59" s="48">
        <v>34</v>
      </c>
      <c r="I59" s="48">
        <v>111</v>
      </c>
      <c r="J59" s="48">
        <v>166</v>
      </c>
      <c r="K59" s="48">
        <v>23</v>
      </c>
      <c r="L59" s="48">
        <v>13939</v>
      </c>
      <c r="M59" s="52">
        <v>1802</v>
      </c>
      <c r="N59">
        <f>G59*82/F59</f>
        <v>30</v>
      </c>
      <c r="O59">
        <f>H59*82/F59</f>
        <v>34</v>
      </c>
      <c r="P59">
        <f>I59*82/F59</f>
        <v>111</v>
      </c>
      <c r="Q59">
        <f>J59*82/F59</f>
        <v>166</v>
      </c>
      <c r="R59">
        <f>K59*82/F59</f>
        <v>23</v>
      </c>
      <c r="S59">
        <f>L59*82/F59</f>
        <v>13939</v>
      </c>
      <c r="U59" s="10">
        <f>SUM(V59:X59)</f>
        <v>10.989701323554499</v>
      </c>
      <c r="V59">
        <f>N59/MAX(N:N)*OFF_D</f>
        <v>3.5526315789473686</v>
      </c>
      <c r="W59">
        <f>O59/MAX(O:O)*PUN_D</f>
        <v>0.56541019955654104</v>
      </c>
      <c r="X59">
        <f>SUM(Z59:AC59)</f>
        <v>6.8716595450505888</v>
      </c>
      <c r="Y59">
        <f>X59/DEF_D*10</f>
        <v>8.5895744313132365</v>
      </c>
      <c r="Z59">
        <f>(0.7*(HIT_D*DEF_D))+(P59/(MAX(P:P))*(0.3*(HIT_D*DEF_D)))</f>
        <v>1.2449530956848029</v>
      </c>
      <c r="AA59">
        <f>(0.7*(BkS_D*DEF_D))+(Q59/(MAX(Q:Q))*(0.3*(BkS_D*DEF_D)))</f>
        <v>1.9307921676399862</v>
      </c>
      <c r="AB59">
        <f>(0.7*(TkA_D*DEF_D))+(R59/(MAX(R:R))*(0.3*(TkA_D*DEF_D)))</f>
        <v>1.2530120481927709</v>
      </c>
      <c r="AC59">
        <f>(0.7*(SH_D*DEF_D))+(S59/(MAX(S:S))*(0.3*(SH_D*DEF_D)))</f>
        <v>2.4429022335330286</v>
      </c>
    </row>
    <row r="60" spans="1:29" x14ac:dyDescent="0.25">
      <c r="A60" s="9">
        <v>58</v>
      </c>
      <c r="B60" s="46" t="s">
        <v>510</v>
      </c>
      <c r="C60" s="47" t="s">
        <v>395</v>
      </c>
      <c r="D60" s="47" t="s">
        <v>396</v>
      </c>
      <c r="E60" s="47" t="s">
        <v>4</v>
      </c>
      <c r="F60" s="48">
        <v>82</v>
      </c>
      <c r="G60" s="48">
        <v>33</v>
      </c>
      <c r="H60" s="48">
        <v>51</v>
      </c>
      <c r="I60" s="48">
        <v>122</v>
      </c>
      <c r="J60" s="48">
        <v>94</v>
      </c>
      <c r="K60" s="48">
        <v>34</v>
      </c>
      <c r="L60" s="48">
        <v>1188</v>
      </c>
      <c r="M60" s="52">
        <v>1602</v>
      </c>
      <c r="N60">
        <f>G60*82/F60</f>
        <v>33</v>
      </c>
      <c r="O60">
        <f>H60*82/F60</f>
        <v>51</v>
      </c>
      <c r="P60">
        <f>I60*82/F60</f>
        <v>122</v>
      </c>
      <c r="Q60">
        <f>J60*82/F60</f>
        <v>94</v>
      </c>
      <c r="R60">
        <f>K60*82/F60</f>
        <v>34</v>
      </c>
      <c r="S60">
        <f>L60*82/F60</f>
        <v>1188</v>
      </c>
      <c r="U60" s="10">
        <f>SUM(V60:X60)</f>
        <v>10.977822371520837</v>
      </c>
      <c r="V60">
        <f>N60/MAX(N:N)*OFF_D</f>
        <v>3.9078947368421053</v>
      </c>
      <c r="W60">
        <f>O60/MAX(O:O)*PUN_D</f>
        <v>0.84811529933481156</v>
      </c>
      <c r="X60">
        <f>SUM(Z60:AC60)</f>
        <v>6.2218123353439205</v>
      </c>
      <c r="Y60">
        <f>X60/DEF_D*10</f>
        <v>7.7772654191799004</v>
      </c>
      <c r="Z60">
        <f>(0.7*(HIT_D*DEF_D))+(P60/(MAX(P:P))*(0.3*(HIT_D*DEF_D)))</f>
        <v>1.2573358348968104</v>
      </c>
      <c r="AA60">
        <f>(0.7*(BkS_D*DEF_D))+(Q60/(MAX(Q:Q))*(0.3*(BkS_D*DEF_D)))</f>
        <v>1.7491473720371007</v>
      </c>
      <c r="AB60">
        <f>(0.7*(TkA_D*DEF_D))+(R60/(MAX(R:R))*(0.3*(TkA_D*DEF_D)))</f>
        <v>1.3166265060240963</v>
      </c>
      <c r="AC60">
        <f>(0.7*(SH_D*DEF_D))+(S60/(MAX(S:S))*(0.3*(SH_D*DEF_D)))</f>
        <v>1.8987026223859127</v>
      </c>
    </row>
    <row r="61" spans="1:29" x14ac:dyDescent="0.25">
      <c r="A61" s="9">
        <v>59</v>
      </c>
      <c r="B61" s="43" t="s">
        <v>241</v>
      </c>
      <c r="C61" s="44" t="s">
        <v>37</v>
      </c>
      <c r="D61" s="44" t="s">
        <v>396</v>
      </c>
      <c r="E61" s="44" t="s">
        <v>4</v>
      </c>
      <c r="F61" s="45">
        <v>75</v>
      </c>
      <c r="G61" s="45">
        <v>28</v>
      </c>
      <c r="H61" s="45">
        <v>35</v>
      </c>
      <c r="I61" s="45">
        <v>18</v>
      </c>
      <c r="J61" s="45">
        <v>146</v>
      </c>
      <c r="K61" s="45">
        <v>23</v>
      </c>
      <c r="L61" s="45">
        <v>9351</v>
      </c>
      <c r="M61" s="51">
        <v>1593</v>
      </c>
      <c r="N61">
        <f>G61*82/F61</f>
        <v>30.613333333333333</v>
      </c>
      <c r="O61">
        <f>H61*82/F61</f>
        <v>38.266666666666666</v>
      </c>
      <c r="P61">
        <f>I61*82/F61</f>
        <v>19.68</v>
      </c>
      <c r="Q61">
        <f>J61*82/F61</f>
        <v>159.62666666666667</v>
      </c>
      <c r="R61">
        <f>K61*82/F61</f>
        <v>25.146666666666668</v>
      </c>
      <c r="S61">
        <f>L61*82/F61</f>
        <v>10223.76</v>
      </c>
      <c r="U61" s="10">
        <f>SUM(V61:X61)</f>
        <v>10.868259984058287</v>
      </c>
      <c r="V61">
        <f>N61/MAX(N:N)*OFF_D</f>
        <v>3.6252631578947372</v>
      </c>
      <c r="W61">
        <f>O61/MAX(O:O)*PUN_D</f>
        <v>0.63636363636363624</v>
      </c>
      <c r="X61">
        <f>SUM(Z61:AC61)</f>
        <v>6.6066331897999149</v>
      </c>
      <c r="Y61">
        <f>X61/DEF_D*10</f>
        <v>8.2582914872498936</v>
      </c>
      <c r="Z61">
        <f>(0.7*(HIT_D*DEF_D))+(P61/(MAX(P:P))*(0.3*(HIT_D*DEF_D)))</f>
        <v>1.1421538461538461</v>
      </c>
      <c r="AA61">
        <f>(0.7*(BkS_D*DEF_D))+(Q61/(MAX(Q:Q))*(0.3*(BkS_D*DEF_D)))</f>
        <v>1.9147132394366198</v>
      </c>
      <c r="AB61">
        <f>(0.7*(TkA_D*DEF_D))+(R61/(MAX(R:R))*(0.3*(TkA_D*DEF_D)))</f>
        <v>1.2654265060240963</v>
      </c>
      <c r="AC61">
        <f>(0.7*(SH_D*DEF_D))+(S61/(MAX(S:S))*(0.3*(SH_D*DEF_D)))</f>
        <v>2.2843395981853529</v>
      </c>
    </row>
    <row r="62" spans="1:29" x14ac:dyDescent="0.25">
      <c r="A62" s="9">
        <v>60</v>
      </c>
      <c r="B62" s="46" t="s">
        <v>123</v>
      </c>
      <c r="C62" s="47" t="s">
        <v>39</v>
      </c>
      <c r="D62" s="47" t="s">
        <v>396</v>
      </c>
      <c r="E62" s="47" t="s">
        <v>4</v>
      </c>
      <c r="F62" s="48">
        <v>46</v>
      </c>
      <c r="G62" s="48">
        <v>17</v>
      </c>
      <c r="H62" s="48">
        <v>9</v>
      </c>
      <c r="I62" s="48">
        <v>87</v>
      </c>
      <c r="J62" s="48">
        <v>98</v>
      </c>
      <c r="K62" s="48">
        <v>18</v>
      </c>
      <c r="L62" s="48">
        <v>7812</v>
      </c>
      <c r="M62" s="52">
        <v>1016</v>
      </c>
      <c r="N62">
        <f>G62*82/F62</f>
        <v>30.304347826086957</v>
      </c>
      <c r="O62">
        <f>H62*82/F62</f>
        <v>16.043478260869566</v>
      </c>
      <c r="P62">
        <f>I62*82/F62</f>
        <v>155.08695652173913</v>
      </c>
      <c r="Q62">
        <f>J62*82/F62</f>
        <v>174.69565217391303</v>
      </c>
      <c r="R62">
        <f>K62*82/F62</f>
        <v>32.086956521739133</v>
      </c>
      <c r="S62">
        <f>L62*82/F62</f>
        <v>13925.739130434782</v>
      </c>
      <c r="U62" s="10">
        <f>SUM(V62:X62)</f>
        <v>10.850682467801942</v>
      </c>
      <c r="V62">
        <f>N62/MAX(N:N)*OFF_D</f>
        <v>3.5886727688787188</v>
      </c>
      <c r="W62">
        <f>O62/MAX(O:O)*PUN_D</f>
        <v>0.26679841897233203</v>
      </c>
      <c r="X62">
        <f>SUM(Z62:AC62)</f>
        <v>6.9952112799508903</v>
      </c>
      <c r="Y62">
        <f>X62/DEF_D*10</f>
        <v>8.7440140999386138</v>
      </c>
      <c r="Z62">
        <f>(0.7*(HIT_D*DEF_D))+(P62/(MAX(P:P))*(0.3*(HIT_D*DEF_D)))</f>
        <v>1.294581939799331</v>
      </c>
      <c r="AA62">
        <f>(0.7*(BkS_D*DEF_D))+(Q62/(MAX(Q:Q))*(0.3*(BkS_D*DEF_D)))</f>
        <v>1.9527299448867115</v>
      </c>
      <c r="AB62">
        <f>(0.7*(TkA_D*DEF_D))+(R62/(MAX(R:R))*(0.3*(TkA_D*DEF_D)))</f>
        <v>1.3055631220534309</v>
      </c>
      <c r="AC62">
        <f>(0.7*(SH_D*DEF_D))+(S62/(MAX(S:S))*(0.3*(SH_D*DEF_D)))</f>
        <v>2.4423362732114176</v>
      </c>
    </row>
    <row r="63" spans="1:29" x14ac:dyDescent="0.25">
      <c r="A63" s="9">
        <v>61</v>
      </c>
      <c r="B63" s="46" t="s">
        <v>286</v>
      </c>
      <c r="C63" s="47" t="s">
        <v>31</v>
      </c>
      <c r="D63" s="47" t="s">
        <v>396</v>
      </c>
      <c r="E63" s="47" t="s">
        <v>4</v>
      </c>
      <c r="F63" s="48">
        <v>80</v>
      </c>
      <c r="G63" s="48">
        <v>31</v>
      </c>
      <c r="H63" s="48">
        <v>58</v>
      </c>
      <c r="I63" s="48">
        <v>79</v>
      </c>
      <c r="J63" s="48">
        <v>73</v>
      </c>
      <c r="K63" s="48">
        <v>24</v>
      </c>
      <c r="L63" s="48">
        <v>1514</v>
      </c>
      <c r="M63" s="52">
        <v>1628</v>
      </c>
      <c r="N63">
        <f>G63*82/F63</f>
        <v>31.774999999999999</v>
      </c>
      <c r="O63">
        <f>H63*82/F63</f>
        <v>59.45</v>
      </c>
      <c r="P63">
        <f>I63*82/F63</f>
        <v>80.974999999999994</v>
      </c>
      <c r="Q63">
        <f>J63*82/F63</f>
        <v>74.825000000000003</v>
      </c>
      <c r="R63">
        <f>K63*82/F63</f>
        <v>24.6</v>
      </c>
      <c r="S63">
        <f>L63*82/F63</f>
        <v>1551.85</v>
      </c>
      <c r="U63" s="10">
        <f>SUM(V63:X63)</f>
        <v>10.839887415851484</v>
      </c>
      <c r="V63">
        <f>N63/MAX(N:N)*OFF_D</f>
        <v>3.7628289473684209</v>
      </c>
      <c r="W63">
        <f>O63/MAX(O:O)*PUN_D</f>
        <v>0.98863636363636354</v>
      </c>
      <c r="X63">
        <f>SUM(Z63:AC63)</f>
        <v>6.0884221048466998</v>
      </c>
      <c r="Y63">
        <f>X63/DEF_D*10</f>
        <v>7.6105276310583747</v>
      </c>
      <c r="Z63">
        <f>(0.7*(HIT_D*DEF_D))+(P63/(MAX(P:P))*(0.3*(HIT_D*DEF_D)))</f>
        <v>1.211153846153846</v>
      </c>
      <c r="AA63">
        <f>(0.7*(BkS_D*DEF_D))+(Q63/(MAX(Q:Q))*(0.3*(BkS_D*DEF_D)))</f>
        <v>1.7007718309859154</v>
      </c>
      <c r="AB63">
        <f>(0.7*(TkA_D*DEF_D))+(R63/(MAX(R:R))*(0.3*(TkA_D*DEF_D)))</f>
        <v>1.2622650602409637</v>
      </c>
      <c r="AC63">
        <f>(0.7*(SH_D*DEF_D))+(S63/(MAX(S:S))*(0.3*(SH_D*DEF_D)))</f>
        <v>1.9142313674659752</v>
      </c>
    </row>
    <row r="64" spans="1:29" x14ac:dyDescent="0.25">
      <c r="A64" s="9">
        <v>62</v>
      </c>
      <c r="B64" s="46" t="s">
        <v>249</v>
      </c>
      <c r="C64" s="47" t="s">
        <v>34</v>
      </c>
      <c r="D64" s="47" t="s">
        <v>396</v>
      </c>
      <c r="E64" s="47" t="s">
        <v>4</v>
      </c>
      <c r="F64" s="48">
        <v>56</v>
      </c>
      <c r="G64" s="48">
        <v>19</v>
      </c>
      <c r="H64" s="48">
        <v>37</v>
      </c>
      <c r="I64" s="48">
        <v>29</v>
      </c>
      <c r="J64" s="48">
        <v>83</v>
      </c>
      <c r="K64" s="48">
        <v>20</v>
      </c>
      <c r="L64" s="48">
        <v>7982</v>
      </c>
      <c r="M64" s="52">
        <v>1141</v>
      </c>
      <c r="N64">
        <f>G64*82/F64</f>
        <v>27.821428571428573</v>
      </c>
      <c r="O64">
        <f>H64*82/F64</f>
        <v>54.178571428571431</v>
      </c>
      <c r="P64">
        <f>I64*82/F64</f>
        <v>42.464285714285715</v>
      </c>
      <c r="Q64">
        <f>J64*82/F64</f>
        <v>121.53571428571429</v>
      </c>
      <c r="R64">
        <f>K64*82/F64</f>
        <v>29.285714285714285</v>
      </c>
      <c r="S64">
        <f>L64*82/F64</f>
        <v>11687.928571428571</v>
      </c>
      <c r="U64" s="10">
        <f>SUM(V64:X64)</f>
        <v>10.818226754184623</v>
      </c>
      <c r="V64">
        <f>N64/MAX(N:N)*OFF_D</f>
        <v>3.2946428571428577</v>
      </c>
      <c r="W64">
        <f>O64/MAX(O:O)*PUN_D</f>
        <v>0.90097402597402598</v>
      </c>
      <c r="X64">
        <f>SUM(Z64:AC64)</f>
        <v>6.6226098710677395</v>
      </c>
      <c r="Y64">
        <f>X64/DEF_D*10</f>
        <v>8.2782623388346739</v>
      </c>
      <c r="Z64">
        <f>(0.7*(HIT_D*DEF_D))+(P64/(MAX(P:P))*(0.3*(HIT_D*DEF_D)))</f>
        <v>1.1678021978021977</v>
      </c>
      <c r="AA64">
        <f>(0.7*(BkS_D*DEF_D))+(Q64/(MAX(Q:Q))*(0.3*(BkS_D*DEF_D)))</f>
        <v>1.81861569416499</v>
      </c>
      <c r="AB64">
        <f>(0.7*(TkA_D*DEF_D))+(R64/(MAX(R:R))*(0.3*(TkA_D*DEF_D)))</f>
        <v>1.2893631669535282</v>
      </c>
      <c r="AC64">
        <f>(0.7*(SH_D*DEF_D))+(S64/(MAX(S:S))*(0.3*(SH_D*DEF_D)))</f>
        <v>2.3468288121470233</v>
      </c>
    </row>
    <row r="65" spans="1:29" x14ac:dyDescent="0.25">
      <c r="A65" s="9">
        <v>63</v>
      </c>
      <c r="B65" s="43" t="s">
        <v>653</v>
      </c>
      <c r="C65" s="44" t="s">
        <v>395</v>
      </c>
      <c r="D65" s="44" t="s">
        <v>396</v>
      </c>
      <c r="E65" s="44" t="s">
        <v>4</v>
      </c>
      <c r="F65" s="45">
        <v>51</v>
      </c>
      <c r="G65" s="45">
        <v>18</v>
      </c>
      <c r="H65" s="45">
        <v>28</v>
      </c>
      <c r="I65" s="45">
        <v>173</v>
      </c>
      <c r="J65" s="45">
        <v>85</v>
      </c>
      <c r="K65" s="45">
        <v>9</v>
      </c>
      <c r="L65" s="45">
        <v>3916</v>
      </c>
      <c r="M65" s="51">
        <v>995</v>
      </c>
      <c r="N65">
        <f>G65*82/F65</f>
        <v>28.941176470588236</v>
      </c>
      <c r="O65">
        <f>H65*82/F65</f>
        <v>45.019607843137258</v>
      </c>
      <c r="P65">
        <f>I65*82/F65</f>
        <v>278.15686274509807</v>
      </c>
      <c r="Q65">
        <f>J65*82/F65</f>
        <v>136.66666666666666</v>
      </c>
      <c r="R65">
        <f>K65*82/F65</f>
        <v>14.470588235294118</v>
      </c>
      <c r="S65">
        <f>L65*82/F65</f>
        <v>6296.3137254901958</v>
      </c>
      <c r="U65" s="10">
        <f>SUM(V65:X65)</f>
        <v>10.786224134078882</v>
      </c>
      <c r="V65">
        <f>N65/MAX(N:N)*OFF_D</f>
        <v>3.4272445820433437</v>
      </c>
      <c r="W65">
        <f>O65/MAX(O:O)*PUN_D</f>
        <v>0.74866310160427818</v>
      </c>
      <c r="X65">
        <f>SUM(Z65:AC65)</f>
        <v>6.6103164504312595</v>
      </c>
      <c r="Y65">
        <f>X65/DEF_D*10</f>
        <v>8.2628955630390735</v>
      </c>
      <c r="Z65">
        <f>(0.7*(HIT_D*DEF_D))+(P65/(MAX(P:P))*(0.3*(HIT_D*DEF_D)))</f>
        <v>1.4331221719457012</v>
      </c>
      <c r="AA65">
        <f>(0.7*(BkS_D*DEF_D))+(Q65/(MAX(Q:Q))*(0.3*(BkS_D*DEF_D)))</f>
        <v>1.8567887323943661</v>
      </c>
      <c r="AB65">
        <f>(0.7*(TkA_D*DEF_D))+(R65/(MAX(R:R))*(0.3*(TkA_D*DEF_D)))</f>
        <v>1.2036853295535079</v>
      </c>
      <c r="AC65">
        <f>(0.7*(SH_D*DEF_D))+(S65/(MAX(S:S))*(0.3*(SH_D*DEF_D)))</f>
        <v>2.1167202165376842</v>
      </c>
    </row>
    <row r="66" spans="1:29" x14ac:dyDescent="0.25">
      <c r="A66" s="9">
        <v>64</v>
      </c>
      <c r="B66" s="43" t="s">
        <v>409</v>
      </c>
      <c r="C66" s="44" t="s">
        <v>37</v>
      </c>
      <c r="D66" s="44" t="s">
        <v>396</v>
      </c>
      <c r="E66" s="44" t="s">
        <v>4</v>
      </c>
      <c r="F66" s="45">
        <v>39</v>
      </c>
      <c r="G66" s="45">
        <v>14</v>
      </c>
      <c r="H66" s="45">
        <v>37</v>
      </c>
      <c r="I66" s="45">
        <v>31</v>
      </c>
      <c r="J66" s="45">
        <v>48</v>
      </c>
      <c r="K66" s="45">
        <v>4</v>
      </c>
      <c r="L66" s="45">
        <v>128</v>
      </c>
      <c r="M66" s="51">
        <v>667</v>
      </c>
      <c r="N66">
        <f>G66*82/F66</f>
        <v>29.435897435897434</v>
      </c>
      <c r="O66">
        <f>H66*82/F66</f>
        <v>77.794871794871796</v>
      </c>
      <c r="P66">
        <f>I66*82/F66</f>
        <v>65.179487179487182</v>
      </c>
      <c r="Q66">
        <f>J66*82/F66</f>
        <v>100.92307692307692</v>
      </c>
      <c r="R66">
        <f>K66*82/F66</f>
        <v>8.4102564102564106</v>
      </c>
      <c r="S66">
        <f>L66*82/F66</f>
        <v>269.12820512820514</v>
      </c>
      <c r="U66" s="10">
        <f>SUM(V66:X66)</f>
        <v>10.767645995444433</v>
      </c>
      <c r="V66">
        <f>N66/MAX(N:N)*OFF_D</f>
        <v>3.4858299595141702</v>
      </c>
      <c r="W66">
        <f>O66/MAX(O:O)*PUN_D</f>
        <v>1.2937062937062938</v>
      </c>
      <c r="X66">
        <f>SUM(Z66:AC66)</f>
        <v>5.9881097422239682</v>
      </c>
      <c r="Y66">
        <f>X66/DEF_D*10</f>
        <v>7.4851371777799605</v>
      </c>
      <c r="Z66">
        <f>(0.7*(HIT_D*DEF_D))+(P66/(MAX(P:P))*(0.3*(HIT_D*DEF_D)))</f>
        <v>1.1933727810650887</v>
      </c>
      <c r="AA66">
        <f>(0.7*(BkS_D*DEF_D))+(Q66/(MAX(Q:Q))*(0.3*(BkS_D*DEF_D)))</f>
        <v>1.7666132177681473</v>
      </c>
      <c r="AB66">
        <f>(0.7*(TkA_D*DEF_D))+(R66/(MAX(R:R))*(0.3*(TkA_D*DEF_D)))</f>
        <v>1.1686376274328081</v>
      </c>
      <c r="AC66">
        <f>(0.7*(SH_D*DEF_D))+(S66/(MAX(S:S))*(0.3*(SH_D*DEF_D)))</f>
        <v>1.8594861159579239</v>
      </c>
    </row>
    <row r="67" spans="1:29" x14ac:dyDescent="0.25">
      <c r="A67" s="9">
        <v>65</v>
      </c>
      <c r="B67" s="46" t="s">
        <v>183</v>
      </c>
      <c r="C67" s="47" t="s">
        <v>37</v>
      </c>
      <c r="D67" s="47" t="s">
        <v>396</v>
      </c>
      <c r="E67" s="47" t="s">
        <v>4</v>
      </c>
      <c r="F67" s="48">
        <v>74</v>
      </c>
      <c r="G67" s="48">
        <v>28</v>
      </c>
      <c r="H67" s="48">
        <v>44</v>
      </c>
      <c r="I67" s="48">
        <v>65</v>
      </c>
      <c r="J67" s="48">
        <v>102</v>
      </c>
      <c r="K67" s="48">
        <v>16</v>
      </c>
      <c r="L67" s="48">
        <v>4317</v>
      </c>
      <c r="M67" s="52">
        <v>1442</v>
      </c>
      <c r="N67">
        <f>G67*82/F67</f>
        <v>31.027027027027028</v>
      </c>
      <c r="O67">
        <f>H67*82/F67</f>
        <v>48.756756756756758</v>
      </c>
      <c r="P67">
        <f>I67*82/F67</f>
        <v>72.027027027027032</v>
      </c>
      <c r="Q67">
        <f>J67*82/F67</f>
        <v>113.02702702702703</v>
      </c>
      <c r="R67">
        <f>K67*82/F67</f>
        <v>17.72972972972973</v>
      </c>
      <c r="S67">
        <f>L67*82/F67</f>
        <v>4783.7027027027025</v>
      </c>
      <c r="U67" s="10">
        <f>SUM(V67:X67)</f>
        <v>10.75799159791768</v>
      </c>
      <c r="V67">
        <f>N67/MAX(N:N)*OFF_D</f>
        <v>3.6742532005689905</v>
      </c>
      <c r="W67">
        <f>O67/MAX(O:O)*PUN_D</f>
        <v>0.81081081081081086</v>
      </c>
      <c r="X67">
        <f>SUM(Z67:AC67)</f>
        <v>6.2729275865378789</v>
      </c>
      <c r="Y67">
        <f>X67/DEF_D*10</f>
        <v>7.8411594831723486</v>
      </c>
      <c r="Z67">
        <f>(0.7*(HIT_D*DEF_D))+(P67/(MAX(P:P))*(0.3*(HIT_D*DEF_D)))</f>
        <v>1.201081081081081</v>
      </c>
      <c r="AA67">
        <f>(0.7*(BkS_D*DEF_D))+(Q67/(MAX(Q:Q))*(0.3*(BkS_D*DEF_D)))</f>
        <v>1.7971496003045297</v>
      </c>
      <c r="AB67">
        <f>(0.7*(TkA_D*DEF_D))+(R67/(MAX(R:R))*(0.3*(TkA_D*DEF_D)))</f>
        <v>1.2225333767502442</v>
      </c>
      <c r="AC67">
        <f>(0.7*(SH_D*DEF_D))+(S67/(MAX(S:S))*(0.3*(SH_D*DEF_D)))</f>
        <v>2.0521635284020245</v>
      </c>
    </row>
    <row r="68" spans="1:29" x14ac:dyDescent="0.25">
      <c r="A68" s="9">
        <v>66</v>
      </c>
      <c r="B68" s="43" t="s">
        <v>242</v>
      </c>
      <c r="C68" s="44" t="s">
        <v>31</v>
      </c>
      <c r="D68" s="44" t="s">
        <v>396</v>
      </c>
      <c r="E68" s="44" t="s">
        <v>4</v>
      </c>
      <c r="F68" s="45">
        <v>82</v>
      </c>
      <c r="G68" s="45">
        <v>28</v>
      </c>
      <c r="H68" s="45">
        <v>46</v>
      </c>
      <c r="I68" s="45">
        <v>162</v>
      </c>
      <c r="J68" s="45">
        <v>122</v>
      </c>
      <c r="K68" s="45">
        <v>15</v>
      </c>
      <c r="L68" s="45">
        <v>10599</v>
      </c>
      <c r="M68" s="51">
        <v>1828</v>
      </c>
      <c r="N68">
        <f>G68*82/F68</f>
        <v>28</v>
      </c>
      <c r="O68">
        <f>H68*82/F68</f>
        <v>46</v>
      </c>
      <c r="P68">
        <f>I68*82/F68</f>
        <v>162</v>
      </c>
      <c r="Q68">
        <f>J68*82/F68</f>
        <v>122</v>
      </c>
      <c r="R68">
        <f>K68*82/F68</f>
        <v>15</v>
      </c>
      <c r="S68">
        <f>L68*82/F68</f>
        <v>10599</v>
      </c>
      <c r="U68" s="10">
        <f>SUM(V68:X68)</f>
        <v>10.710008651261489</v>
      </c>
      <c r="V68">
        <f>N68/MAX(N:N)*OFF_D</f>
        <v>3.3157894736842102</v>
      </c>
      <c r="W68">
        <f>O68/MAX(O:O)*PUN_D</f>
        <v>0.76496674057649672</v>
      </c>
      <c r="X68">
        <f>SUM(Z68:AC68)</f>
        <v>6.6292524370007815</v>
      </c>
      <c r="Y68">
        <f>X68/DEF_D*10</f>
        <v>8.2865655462509764</v>
      </c>
      <c r="Z68">
        <f>(0.7*(HIT_D*DEF_D))+(P68/(MAX(P:P))*(0.3*(HIT_D*DEF_D)))</f>
        <v>1.3023639774859286</v>
      </c>
      <c r="AA68">
        <f>(0.7*(BkS_D*DEF_D))+(Q68/(MAX(Q:Q))*(0.3*(BkS_D*DEF_D)))</f>
        <v>1.8197870147715562</v>
      </c>
      <c r="AB68">
        <f>(0.7*(TkA_D*DEF_D))+(R68/(MAX(R:R))*(0.3*(TkA_D*DEF_D)))</f>
        <v>1.2067469879518071</v>
      </c>
      <c r="AC68">
        <f>(0.7*(SH_D*DEF_D))+(S68/(MAX(S:S))*(0.3*(SH_D*DEF_D)))</f>
        <v>2.3003544567914895</v>
      </c>
    </row>
    <row r="69" spans="1:29" x14ac:dyDescent="0.25">
      <c r="A69" s="9">
        <v>67</v>
      </c>
      <c r="B69" s="43" t="s">
        <v>830</v>
      </c>
      <c r="C69" s="44" t="s">
        <v>395</v>
      </c>
      <c r="D69" s="44" t="s">
        <v>396</v>
      </c>
      <c r="E69" s="44" t="s">
        <v>4</v>
      </c>
      <c r="F69" s="45">
        <v>81</v>
      </c>
      <c r="G69" s="45">
        <v>28</v>
      </c>
      <c r="H69" s="45">
        <v>53</v>
      </c>
      <c r="I69" s="45">
        <v>106</v>
      </c>
      <c r="J69" s="45">
        <v>90</v>
      </c>
      <c r="K69" s="45">
        <v>19</v>
      </c>
      <c r="L69" s="45">
        <v>8536</v>
      </c>
      <c r="M69" s="51">
        <v>1588</v>
      </c>
      <c r="N69">
        <f>G69*82/F69</f>
        <v>28.345679012345681</v>
      </c>
      <c r="O69">
        <f>H69*82/F69</f>
        <v>53.654320987654323</v>
      </c>
      <c r="P69">
        <f>I69*82/F69</f>
        <v>107.30864197530865</v>
      </c>
      <c r="Q69">
        <f>J69*82/F69</f>
        <v>91.111111111111114</v>
      </c>
      <c r="R69">
        <f>K69*82/F69</f>
        <v>19.234567901234566</v>
      </c>
      <c r="S69">
        <f>L69*82/F69</f>
        <v>8641.382716049382</v>
      </c>
      <c r="U69" s="10">
        <f>SUM(V69:X69)</f>
        <v>10.679679327043086</v>
      </c>
      <c r="V69">
        <f>N69/MAX(N:N)*OFF_D</f>
        <v>3.3567251461988308</v>
      </c>
      <c r="W69">
        <f>O69/MAX(O:O)*PUN_D</f>
        <v>0.89225589225589219</v>
      </c>
      <c r="X69">
        <f>SUM(Z69:AC69)</f>
        <v>6.4306982885883626</v>
      </c>
      <c r="Y69">
        <f>X69/DEF_D*10</f>
        <v>8.0383728607354534</v>
      </c>
      <c r="Z69">
        <f>(0.7*(HIT_D*DEF_D))+(P69/(MAX(P:P))*(0.3*(HIT_D*DEF_D)))</f>
        <v>1.2407977207977208</v>
      </c>
      <c r="AA69">
        <f>(0.7*(BkS_D*DEF_D))+(Q69/(MAX(Q:Q))*(0.3*(BkS_D*DEF_D)))</f>
        <v>1.7418591549295774</v>
      </c>
      <c r="AB69">
        <f>(0.7*(TkA_D*DEF_D))+(R69/(MAX(R:R))*(0.3*(TkA_D*DEF_D)))</f>
        <v>1.2312360553324408</v>
      </c>
      <c r="AC69">
        <f>(0.7*(SH_D*DEF_D))+(S69/(MAX(S:S))*(0.3*(SH_D*DEF_D)))</f>
        <v>2.2168053575286235</v>
      </c>
    </row>
    <row r="70" spans="1:29" x14ac:dyDescent="0.25">
      <c r="A70" s="9">
        <v>68</v>
      </c>
      <c r="B70" s="43" t="s">
        <v>157</v>
      </c>
      <c r="C70" s="44" t="s">
        <v>43</v>
      </c>
      <c r="D70" s="44" t="s">
        <v>396</v>
      </c>
      <c r="E70" s="44" t="s">
        <v>4</v>
      </c>
      <c r="F70" s="45">
        <v>74</v>
      </c>
      <c r="G70" s="45">
        <v>23</v>
      </c>
      <c r="H70" s="45">
        <v>44</v>
      </c>
      <c r="I70" s="45">
        <v>127</v>
      </c>
      <c r="J70" s="45">
        <v>126</v>
      </c>
      <c r="K70" s="45">
        <v>22</v>
      </c>
      <c r="L70" s="45">
        <v>10900</v>
      </c>
      <c r="M70" s="51">
        <v>1616</v>
      </c>
      <c r="N70">
        <f>G70*82/F70</f>
        <v>25.486486486486488</v>
      </c>
      <c r="O70">
        <f>H70*82/F70</f>
        <v>48.756756756756758</v>
      </c>
      <c r="P70">
        <f>I70*82/F70</f>
        <v>140.72972972972974</v>
      </c>
      <c r="Q70">
        <f>J70*82/F70</f>
        <v>139.62162162162161</v>
      </c>
      <c r="R70">
        <f>K70*82/F70</f>
        <v>24.378378378378379</v>
      </c>
      <c r="S70">
        <f>L70*82/F70</f>
        <v>12078.378378378378</v>
      </c>
      <c r="U70" s="10">
        <f>SUM(V70:X70)</f>
        <v>10.596087153503017</v>
      </c>
      <c r="V70">
        <f>N70/MAX(N:N)*OFF_D</f>
        <v>3.0181365576102421</v>
      </c>
      <c r="W70">
        <f>O70/MAX(O:O)*PUN_D</f>
        <v>0.81081081081081086</v>
      </c>
      <c r="X70">
        <f>SUM(Z70:AC70)</f>
        <v>6.7671397850819641</v>
      </c>
      <c r="Y70">
        <f>X70/DEF_D*10</f>
        <v>8.4589247313524556</v>
      </c>
      <c r="Z70">
        <f>(0.7*(HIT_D*DEF_D))+(P70/(MAX(P:P))*(0.3*(HIT_D*DEF_D)))</f>
        <v>1.2784199584199583</v>
      </c>
      <c r="AA70">
        <f>(0.7*(BkS_D*DEF_D))+(Q70/(MAX(Q:Q))*(0.3*(BkS_D*DEF_D)))</f>
        <v>1.8642436239055957</v>
      </c>
      <c r="AB70">
        <f>(0.7*(TkA_D*DEF_D))+(R70/(MAX(R:R))*(0.3*(TkA_D*DEF_D)))</f>
        <v>1.2609833930315857</v>
      </c>
      <c r="AC70">
        <f>(0.7*(SH_D*DEF_D))+(S70/(MAX(S:S))*(0.3*(SH_D*DEF_D)))</f>
        <v>2.3634928097248249</v>
      </c>
    </row>
    <row r="71" spans="1:29" x14ac:dyDescent="0.25">
      <c r="A71" s="9">
        <v>69</v>
      </c>
      <c r="B71" s="43" t="s">
        <v>594</v>
      </c>
      <c r="C71" s="44" t="s">
        <v>395</v>
      </c>
      <c r="D71" s="44" t="s">
        <v>396</v>
      </c>
      <c r="E71" s="44" t="s">
        <v>4</v>
      </c>
      <c r="F71" s="45">
        <v>68</v>
      </c>
      <c r="G71" s="45">
        <v>27</v>
      </c>
      <c r="H71" s="45">
        <v>28</v>
      </c>
      <c r="I71" s="45">
        <v>38</v>
      </c>
      <c r="J71" s="45">
        <v>92</v>
      </c>
      <c r="K71" s="45">
        <v>16</v>
      </c>
      <c r="L71" s="45">
        <v>2271</v>
      </c>
      <c r="M71" s="51">
        <v>1275</v>
      </c>
      <c r="N71">
        <f>G71*82/F71</f>
        <v>32.558823529411768</v>
      </c>
      <c r="O71">
        <f>H71*82/F71</f>
        <v>33.764705882352942</v>
      </c>
      <c r="P71">
        <f>I71*82/F71</f>
        <v>45.823529411764703</v>
      </c>
      <c r="Q71">
        <f>J71*82/F71</f>
        <v>110.94117647058823</v>
      </c>
      <c r="R71">
        <f>K71*82/F71</f>
        <v>19.294117647058822</v>
      </c>
      <c r="S71">
        <f>L71*82/F71</f>
        <v>2738.5588235294117</v>
      </c>
      <c r="U71" s="10">
        <f>SUM(V71:X71)</f>
        <v>10.577077838521035</v>
      </c>
      <c r="V71">
        <f>N71/MAX(N:N)*OFF_D</f>
        <v>3.8556501547987621</v>
      </c>
      <c r="W71">
        <f>O71/MAX(O:O)*PUN_D</f>
        <v>0.56149732620320858</v>
      </c>
      <c r="X71">
        <f>SUM(Z71:AC71)</f>
        <v>6.1599303575190651</v>
      </c>
      <c r="Y71">
        <f>X71/DEF_D*10</f>
        <v>7.6999129468988317</v>
      </c>
      <c r="Z71">
        <f>(0.7*(HIT_D*DEF_D))+(P71/(MAX(P:P))*(0.3*(HIT_D*DEF_D)))</f>
        <v>1.1715837104072397</v>
      </c>
      <c r="AA71">
        <f>(0.7*(BkS_D*DEF_D))+(Q71/(MAX(Q:Q))*(0.3*(BkS_D*DEF_D)))</f>
        <v>1.7918873239436619</v>
      </c>
      <c r="AB71">
        <f>(0.7*(TkA_D*DEF_D))+(R71/(MAX(R:R))*(0.3*(TkA_D*DEF_D)))</f>
        <v>1.2315804394046774</v>
      </c>
      <c r="AC71">
        <f>(0.7*(SH_D*DEF_D))+(S71/(MAX(S:S))*(0.3*(SH_D*DEF_D)))</f>
        <v>1.9648788837634859</v>
      </c>
    </row>
    <row r="72" spans="1:29" x14ac:dyDescent="0.25">
      <c r="A72" s="9">
        <v>70</v>
      </c>
      <c r="B72" s="43" t="s">
        <v>636</v>
      </c>
      <c r="C72" s="44" t="s">
        <v>395</v>
      </c>
      <c r="D72" s="44" t="s">
        <v>396</v>
      </c>
      <c r="E72" s="44" t="s">
        <v>4</v>
      </c>
      <c r="F72" s="45">
        <v>63</v>
      </c>
      <c r="G72" s="45">
        <v>22</v>
      </c>
      <c r="H72" s="45">
        <v>39</v>
      </c>
      <c r="I72" s="45">
        <v>68</v>
      </c>
      <c r="J72" s="45">
        <v>61</v>
      </c>
      <c r="K72" s="45">
        <v>7</v>
      </c>
      <c r="L72" s="45">
        <v>6897</v>
      </c>
      <c r="M72" s="51">
        <v>1196</v>
      </c>
      <c r="N72">
        <f>G72*82/F72</f>
        <v>28.634920634920636</v>
      </c>
      <c r="O72">
        <f>H72*82/F72</f>
        <v>50.761904761904759</v>
      </c>
      <c r="P72">
        <f>I72*82/F72</f>
        <v>88.507936507936506</v>
      </c>
      <c r="Q72">
        <f>J72*82/F72</f>
        <v>79.396825396825392</v>
      </c>
      <c r="R72">
        <f>K72*82/F72</f>
        <v>9.1111111111111107</v>
      </c>
      <c r="S72">
        <f>L72*82/F72</f>
        <v>8977.0476190476184</v>
      </c>
      <c r="U72" s="10">
        <f>SUM(V72:X72)</f>
        <v>10.570894777017173</v>
      </c>
      <c r="V72">
        <f>N72/MAX(N:N)*OFF_D</f>
        <v>3.3909774436090228</v>
      </c>
      <c r="W72">
        <f>O72/MAX(O:O)*PUN_D</f>
        <v>0.8441558441558441</v>
      </c>
      <c r="X72">
        <f>SUM(Z72:AC72)</f>
        <v>6.3357614892523069</v>
      </c>
      <c r="Y72">
        <f>X72/DEF_D*10</f>
        <v>7.9197018615653834</v>
      </c>
      <c r="Z72">
        <f>(0.7*(HIT_D*DEF_D))+(P72/(MAX(P:P))*(0.3*(HIT_D*DEF_D)))</f>
        <v>1.2196336996336996</v>
      </c>
      <c r="AA72">
        <f>(0.7*(BkS_D*DEF_D))+(Q72/(MAX(Q:Q))*(0.3*(BkS_D*DEF_D)))</f>
        <v>1.7123058350100604</v>
      </c>
      <c r="AB72">
        <f>(0.7*(TkA_D*DEF_D))+(R72/(MAX(R:R))*(0.3*(TkA_D*DEF_D)))</f>
        <v>1.1726907630522088</v>
      </c>
      <c r="AC72">
        <f>(0.7*(SH_D*DEF_D))+(S72/(MAX(S:S))*(0.3*(SH_D*DEF_D)))</f>
        <v>2.2311311915563374</v>
      </c>
    </row>
    <row r="73" spans="1:29" x14ac:dyDescent="0.25">
      <c r="A73" s="9">
        <v>71</v>
      </c>
      <c r="B73" s="46" t="s">
        <v>800</v>
      </c>
      <c r="C73" s="47" t="s">
        <v>395</v>
      </c>
      <c r="D73" s="47" t="s">
        <v>396</v>
      </c>
      <c r="E73" s="47" t="s">
        <v>4</v>
      </c>
      <c r="F73" s="48">
        <v>66</v>
      </c>
      <c r="G73" s="48">
        <v>23</v>
      </c>
      <c r="H73" s="48">
        <v>19</v>
      </c>
      <c r="I73" s="48">
        <v>160</v>
      </c>
      <c r="J73" s="48">
        <v>133</v>
      </c>
      <c r="K73" s="48">
        <v>13</v>
      </c>
      <c r="L73" s="48">
        <v>8308</v>
      </c>
      <c r="M73" s="52">
        <v>1368</v>
      </c>
      <c r="N73">
        <f>G73*82/F73</f>
        <v>28.575757575757574</v>
      </c>
      <c r="O73">
        <f>H73*82/F73</f>
        <v>23.606060606060606</v>
      </c>
      <c r="P73">
        <f>I73*82/F73</f>
        <v>198.78787878787878</v>
      </c>
      <c r="Q73">
        <f>J73*82/F73</f>
        <v>165.24242424242425</v>
      </c>
      <c r="R73">
        <f>K73*82/F73</f>
        <v>16.151515151515152</v>
      </c>
      <c r="S73">
        <f>L73*82/F73</f>
        <v>10322.060606060606</v>
      </c>
      <c r="U73" s="10">
        <f>SUM(V73:X73)</f>
        <v>10.551131740992801</v>
      </c>
      <c r="V73">
        <f>N73/MAX(N:N)*OFF_D</f>
        <v>3.3839712918660285</v>
      </c>
      <c r="W73">
        <f>O73/MAX(O:O)*PUN_D</f>
        <v>0.39256198347107435</v>
      </c>
      <c r="X73">
        <f>SUM(Z73:AC73)</f>
        <v>6.7745984656556981</v>
      </c>
      <c r="Y73">
        <f>X73/DEF_D*10</f>
        <v>8.4682480820696231</v>
      </c>
      <c r="Z73">
        <f>(0.7*(HIT_D*DEF_D))+(P73/(MAX(P:P))*(0.3*(HIT_D*DEF_D)))</f>
        <v>1.3437762237762236</v>
      </c>
      <c r="AA73">
        <f>(0.7*(BkS_D*DEF_D))+(Q73/(MAX(Q:Q))*(0.3*(BkS_D*DEF_D)))</f>
        <v>1.9288809218950065</v>
      </c>
      <c r="AB73">
        <f>(0.7*(TkA_D*DEF_D))+(R73/(MAX(R:R))*(0.3*(TkA_D*DEF_D)))</f>
        <v>1.2134063526834611</v>
      </c>
      <c r="AC73">
        <f>(0.7*(SH_D*DEF_D))+(S73/(MAX(S:S))*(0.3*(SH_D*DEF_D)))</f>
        <v>2.2885349673010071</v>
      </c>
    </row>
    <row r="74" spans="1:29" x14ac:dyDescent="0.25">
      <c r="A74" s="9">
        <v>72</v>
      </c>
      <c r="B74" s="46" t="s">
        <v>110</v>
      </c>
      <c r="C74" s="47" t="s">
        <v>37</v>
      </c>
      <c r="D74" s="47" t="s">
        <v>396</v>
      </c>
      <c r="E74" s="47" t="s">
        <v>4</v>
      </c>
      <c r="F74" s="48">
        <v>68</v>
      </c>
      <c r="G74" s="48">
        <v>21</v>
      </c>
      <c r="H74" s="48">
        <v>36</v>
      </c>
      <c r="I74" s="48">
        <v>106</v>
      </c>
      <c r="J74" s="48">
        <v>138</v>
      </c>
      <c r="K74" s="48">
        <v>17</v>
      </c>
      <c r="L74" s="48">
        <v>10528</v>
      </c>
      <c r="M74" s="52">
        <v>1653</v>
      </c>
      <c r="N74">
        <f>G74*82/F74</f>
        <v>25.323529411764707</v>
      </c>
      <c r="O74">
        <f>H74*82/F74</f>
        <v>43.411764705882355</v>
      </c>
      <c r="P74">
        <f>I74*82/F74</f>
        <v>127.82352941176471</v>
      </c>
      <c r="Q74">
        <f>J74*82/F74</f>
        <v>166.41176470588235</v>
      </c>
      <c r="R74">
        <f>K74*82/F74</f>
        <v>20.5</v>
      </c>
      <c r="S74">
        <f>L74*82/F74</f>
        <v>12695.529411764706</v>
      </c>
      <c r="U74" s="10">
        <f>SUM(V74:X74)</f>
        <v>10.544872931770236</v>
      </c>
      <c r="V74">
        <f>N74/MAX(N:N)*OFF_D</f>
        <v>2.9988390092879258</v>
      </c>
      <c r="W74">
        <f>O74/MAX(O:O)*PUN_D</f>
        <v>0.72192513368983957</v>
      </c>
      <c r="X74">
        <f>SUM(Z74:AC74)</f>
        <v>6.8241087887924694</v>
      </c>
      <c r="Y74">
        <f>X74/DEF_D*10</f>
        <v>8.5301359859905865</v>
      </c>
      <c r="Z74">
        <f>(0.7*(HIT_D*DEF_D))+(P74/(MAX(P:P))*(0.3*(HIT_D*DEF_D)))</f>
        <v>1.2638914027149319</v>
      </c>
      <c r="AA74">
        <f>(0.7*(BkS_D*DEF_D))+(Q74/(MAX(Q:Q))*(0.3*(BkS_D*DEF_D)))</f>
        <v>1.931830985915493</v>
      </c>
      <c r="AB74">
        <f>(0.7*(TkA_D*DEF_D))+(R74/(MAX(R:R))*(0.3*(TkA_D*DEF_D)))</f>
        <v>1.2385542168674697</v>
      </c>
      <c r="AC74">
        <f>(0.7*(SH_D*DEF_D))+(S74/(MAX(S:S))*(0.3*(SH_D*DEF_D)))</f>
        <v>2.3898321832945753</v>
      </c>
    </row>
    <row r="75" spans="1:29" x14ac:dyDescent="0.25">
      <c r="A75" s="9">
        <v>73</v>
      </c>
      <c r="B75" s="43" t="s">
        <v>202</v>
      </c>
      <c r="C75" s="44" t="s">
        <v>43</v>
      </c>
      <c r="D75" s="44" t="s">
        <v>396</v>
      </c>
      <c r="E75" s="44" t="s">
        <v>4</v>
      </c>
      <c r="F75" s="45">
        <v>76</v>
      </c>
      <c r="G75" s="45">
        <v>27</v>
      </c>
      <c r="H75" s="45">
        <v>21</v>
      </c>
      <c r="I75" s="45">
        <v>46</v>
      </c>
      <c r="J75" s="45">
        <v>120</v>
      </c>
      <c r="K75" s="45">
        <v>34</v>
      </c>
      <c r="L75" s="45">
        <v>10811</v>
      </c>
      <c r="M75" s="51">
        <v>1685</v>
      </c>
      <c r="N75">
        <f>G75*82/F75</f>
        <v>29.131578947368421</v>
      </c>
      <c r="O75">
        <f>H75*82/F75</f>
        <v>22.657894736842106</v>
      </c>
      <c r="P75">
        <f>I75*82/F75</f>
        <v>49.631578947368418</v>
      </c>
      <c r="Q75">
        <f>J75*82/F75</f>
        <v>129.47368421052633</v>
      </c>
      <c r="R75">
        <f>K75*82/F75</f>
        <v>36.684210526315788</v>
      </c>
      <c r="S75">
        <f>L75*82/F75</f>
        <v>11664.5</v>
      </c>
      <c r="U75" s="10">
        <f>SUM(V75:X75)</f>
        <v>10.519077460457405</v>
      </c>
      <c r="V75">
        <f>N75/MAX(N:N)*OFF_D</f>
        <v>3.449792243767313</v>
      </c>
      <c r="W75">
        <f>O75/MAX(O:O)*PUN_D</f>
        <v>0.37679425837320568</v>
      </c>
      <c r="X75">
        <f>SUM(Z75:AC75)</f>
        <v>6.6924909583168866</v>
      </c>
      <c r="Y75">
        <f>X75/DEF_D*10</f>
        <v>8.3656136978961086</v>
      </c>
      <c r="Z75">
        <f>(0.7*(HIT_D*DEF_D))+(P75/(MAX(P:P))*(0.3*(HIT_D*DEF_D)))</f>
        <v>1.1758704453441295</v>
      </c>
      <c r="AA75">
        <f>(0.7*(BkS_D*DEF_D))+(Q75/(MAX(Q:Q))*(0.3*(BkS_D*DEF_D)))</f>
        <v>1.8386419570051891</v>
      </c>
      <c r="AB75">
        <f>(0.7*(TkA_D*DEF_D))+(R75/(MAX(R:R))*(0.3*(TkA_D*DEF_D)))</f>
        <v>1.332149651236525</v>
      </c>
      <c r="AC75">
        <f>(0.7*(SH_D*DEF_D))+(S75/(MAX(S:S))*(0.3*(SH_D*DEF_D)))</f>
        <v>2.3458289047310434</v>
      </c>
    </row>
    <row r="76" spans="1:29" x14ac:dyDescent="0.25">
      <c r="A76" s="9">
        <v>74</v>
      </c>
      <c r="B76" s="43" t="s">
        <v>206</v>
      </c>
      <c r="C76" s="44" t="s">
        <v>34</v>
      </c>
      <c r="D76" s="44" t="s">
        <v>396</v>
      </c>
      <c r="E76" s="44" t="s">
        <v>4</v>
      </c>
      <c r="F76" s="45">
        <v>71</v>
      </c>
      <c r="G76" s="45">
        <v>24</v>
      </c>
      <c r="H76" s="45">
        <v>30</v>
      </c>
      <c r="I76" s="45">
        <v>75</v>
      </c>
      <c r="J76" s="45">
        <v>128</v>
      </c>
      <c r="K76" s="45">
        <v>15</v>
      </c>
      <c r="L76" s="45">
        <v>9202</v>
      </c>
      <c r="M76" s="51">
        <v>1538</v>
      </c>
      <c r="N76">
        <f>G76*82/F76</f>
        <v>27.718309859154928</v>
      </c>
      <c r="O76">
        <f>H76*82/F76</f>
        <v>34.647887323943664</v>
      </c>
      <c r="P76">
        <f>I76*82/F76</f>
        <v>86.619718309859152</v>
      </c>
      <c r="Q76">
        <f>J76*82/F76</f>
        <v>147.83098591549296</v>
      </c>
      <c r="R76">
        <f>K76*82/F76</f>
        <v>17.323943661971832</v>
      </c>
      <c r="S76">
        <f>L76*82/F76</f>
        <v>10627.661971830987</v>
      </c>
      <c r="U76" s="10">
        <f>SUM(V76:X76)</f>
        <v>10.482842890387587</v>
      </c>
      <c r="V76">
        <f>N76/MAX(N:N)*OFF_D</f>
        <v>3.2824314306893996</v>
      </c>
      <c r="W76">
        <f>O76/MAX(O:O)*PUN_D</f>
        <v>0.57618437900128039</v>
      </c>
      <c r="X76">
        <f>SUM(Z76:AC76)</f>
        <v>6.6242270806969064</v>
      </c>
      <c r="Y76">
        <f>X76/DEF_D*10</f>
        <v>8.2802838508711325</v>
      </c>
      <c r="Z76">
        <f>(0.7*(HIT_D*DEF_D))+(P76/(MAX(P:P))*(0.3*(HIT_D*DEF_D)))</f>
        <v>1.2175081256771396</v>
      </c>
      <c r="AA76">
        <f>(0.7*(BkS_D*DEF_D))+(Q76/(MAX(Q:Q))*(0.3*(BkS_D*DEF_D)))</f>
        <v>1.8849545725054553</v>
      </c>
      <c r="AB76">
        <f>(0.7*(TkA_D*DEF_D))+(R76/(MAX(R:R))*(0.3*(TkA_D*DEF_D)))</f>
        <v>1.2201866621415238</v>
      </c>
      <c r="AC76">
        <f>(0.7*(SH_D*DEF_D))+(S76/(MAX(S:S))*(0.3*(SH_D*DEF_D)))</f>
        <v>2.3015777203727876</v>
      </c>
    </row>
    <row r="77" spans="1:29" x14ac:dyDescent="0.25">
      <c r="A77" s="9">
        <v>75</v>
      </c>
      <c r="B77" s="43" t="s">
        <v>696</v>
      </c>
      <c r="C77" s="44" t="s">
        <v>395</v>
      </c>
      <c r="D77" s="44" t="s">
        <v>396</v>
      </c>
      <c r="E77" s="44" t="s">
        <v>4</v>
      </c>
      <c r="F77" s="45">
        <v>80</v>
      </c>
      <c r="G77" s="45">
        <v>28</v>
      </c>
      <c r="H77" s="45">
        <v>22</v>
      </c>
      <c r="I77" s="45">
        <v>171</v>
      </c>
      <c r="J77" s="45">
        <v>145</v>
      </c>
      <c r="K77" s="45">
        <v>19</v>
      </c>
      <c r="L77" s="45">
        <v>8664</v>
      </c>
      <c r="M77" s="51">
        <v>1769</v>
      </c>
      <c r="N77">
        <f>G77*82/F77</f>
        <v>28.7</v>
      </c>
      <c r="O77">
        <f>H77*82/F77</f>
        <v>22.55</v>
      </c>
      <c r="P77">
        <f>I77*82/F77</f>
        <v>175.27500000000001</v>
      </c>
      <c r="Q77">
        <f>J77*82/F77</f>
        <v>148.625</v>
      </c>
      <c r="R77">
        <f>K77*82/F77</f>
        <v>19.475000000000001</v>
      </c>
      <c r="S77">
        <f>L77*82/F77</f>
        <v>8880.6</v>
      </c>
      <c r="U77" s="10">
        <f>SUM(V77:X77)</f>
        <v>10.437591061364197</v>
      </c>
      <c r="V77">
        <f>N77/MAX(N:N)*OFF_D</f>
        <v>3.3986842105263158</v>
      </c>
      <c r="W77">
        <f>O77/MAX(O:O)*PUN_D</f>
        <v>0.375</v>
      </c>
      <c r="X77">
        <f>SUM(Z77:AC77)</f>
        <v>6.6639068508378809</v>
      </c>
      <c r="Y77">
        <f>X77/DEF_D*10</f>
        <v>8.3298835635473516</v>
      </c>
      <c r="Z77">
        <f>(0.7*(HIT_D*DEF_D))+(P77/(MAX(P:P))*(0.3*(HIT_D*DEF_D)))</f>
        <v>1.3173076923076923</v>
      </c>
      <c r="AA77">
        <f>(0.7*(BkS_D*DEF_D))+(Q77/(MAX(Q:Q))*(0.3*(BkS_D*DEF_D)))</f>
        <v>1.8869577464788732</v>
      </c>
      <c r="AB77">
        <f>(0.7*(TkA_D*DEF_D))+(R77/(MAX(R:R))*(0.3*(TkA_D*DEF_D)))</f>
        <v>1.2326265060240962</v>
      </c>
      <c r="AC77">
        <f>(0.7*(SH_D*DEF_D))+(S77/(MAX(S:S))*(0.3*(SH_D*DEF_D)))</f>
        <v>2.2270149060272195</v>
      </c>
    </row>
    <row r="78" spans="1:29" x14ac:dyDescent="0.25">
      <c r="A78" s="9">
        <v>76</v>
      </c>
      <c r="B78" s="46" t="s">
        <v>608</v>
      </c>
      <c r="C78" s="47" t="s">
        <v>395</v>
      </c>
      <c r="D78" s="47" t="s">
        <v>396</v>
      </c>
      <c r="E78" s="47" t="s">
        <v>4</v>
      </c>
      <c r="F78" s="48">
        <v>35</v>
      </c>
      <c r="G78" s="48">
        <v>11</v>
      </c>
      <c r="H78" s="48">
        <v>35</v>
      </c>
      <c r="I78" s="48">
        <v>85</v>
      </c>
      <c r="J78" s="48">
        <v>19</v>
      </c>
      <c r="K78" s="48">
        <v>4</v>
      </c>
      <c r="L78" s="48">
        <v>306</v>
      </c>
      <c r="M78" s="52">
        <v>645</v>
      </c>
      <c r="N78">
        <f>G78*82/F78</f>
        <v>25.771428571428572</v>
      </c>
      <c r="O78">
        <f>H78*82/F78</f>
        <v>82</v>
      </c>
      <c r="P78">
        <f>I78*82/F78</f>
        <v>199.14285714285714</v>
      </c>
      <c r="Q78">
        <f>J78*82/F78</f>
        <v>44.514285714285712</v>
      </c>
      <c r="R78">
        <f>K78*82/F78</f>
        <v>9.3714285714285719</v>
      </c>
      <c r="S78">
        <f>L78*82/F78</f>
        <v>716.91428571428571</v>
      </c>
      <c r="U78" s="10">
        <f>SUM(V78:X78)</f>
        <v>10.43678788310859</v>
      </c>
      <c r="V78">
        <f>N78/MAX(N:N)*OFF_D</f>
        <v>3.0518796992481207</v>
      </c>
      <c r="W78">
        <f>O78/MAX(O:O)*PUN_D</f>
        <v>1.3636363636363635</v>
      </c>
      <c r="X78">
        <f>SUM(Z78:AC78)</f>
        <v>6.021271820224106</v>
      </c>
      <c r="Y78">
        <f>X78/DEF_D*10</f>
        <v>7.526589775280133</v>
      </c>
      <c r="Z78">
        <f>(0.7*(HIT_D*DEF_D))+(P78/(MAX(P:P))*(0.3*(HIT_D*DEF_D)))</f>
        <v>1.3441758241758242</v>
      </c>
      <c r="AA78">
        <f>(0.7*(BkS_D*DEF_D))+(Q78/(MAX(Q:Q))*(0.3*(BkS_D*DEF_D)))</f>
        <v>1.6243026156941649</v>
      </c>
      <c r="AB78">
        <f>(0.7*(TkA_D*DEF_D))+(R78/(MAX(R:R))*(0.3*(TkA_D*DEF_D)))</f>
        <v>1.1741962134251289</v>
      </c>
      <c r="AC78">
        <f>(0.7*(SH_D*DEF_D))+(S78/(MAX(S:S))*(0.3*(SH_D*DEF_D)))</f>
        <v>1.8785971669289878</v>
      </c>
    </row>
    <row r="79" spans="1:29" x14ac:dyDescent="0.25">
      <c r="A79" s="9">
        <v>77</v>
      </c>
      <c r="B79" s="46" t="s">
        <v>695</v>
      </c>
      <c r="C79" s="47" t="s">
        <v>395</v>
      </c>
      <c r="D79" s="47" t="s">
        <v>396</v>
      </c>
      <c r="E79" s="47" t="s">
        <v>4</v>
      </c>
      <c r="F79" s="48">
        <v>57</v>
      </c>
      <c r="G79" s="48">
        <v>18</v>
      </c>
      <c r="H79" s="48">
        <v>32</v>
      </c>
      <c r="I79" s="48">
        <v>61</v>
      </c>
      <c r="J79" s="48">
        <v>74</v>
      </c>
      <c r="K79" s="48">
        <v>21</v>
      </c>
      <c r="L79" s="48">
        <v>7398</v>
      </c>
      <c r="M79" s="52">
        <v>1153</v>
      </c>
      <c r="N79">
        <f>G79*82/F79</f>
        <v>25.894736842105264</v>
      </c>
      <c r="O79">
        <f>H79*82/F79</f>
        <v>46.035087719298247</v>
      </c>
      <c r="P79">
        <f>I79*82/F79</f>
        <v>87.754385964912274</v>
      </c>
      <c r="Q79">
        <f>J79*82/F79</f>
        <v>106.45614035087719</v>
      </c>
      <c r="R79">
        <f>K79*82/F79</f>
        <v>30.210526315789473</v>
      </c>
      <c r="S79">
        <f>L79*82/F79</f>
        <v>10642.736842105263</v>
      </c>
      <c r="U79" s="10">
        <f>SUM(V79:X79)</f>
        <v>10.428322512429665</v>
      </c>
      <c r="V79">
        <f>N79/MAX(N:N)*OFF_D</f>
        <v>3.066481994459834</v>
      </c>
      <c r="W79">
        <f>O79/MAX(O:O)*PUN_D</f>
        <v>0.76555023923444976</v>
      </c>
      <c r="X79">
        <f>SUM(Z79:AC79)</f>
        <v>6.5962902787353812</v>
      </c>
      <c r="Y79">
        <f>X79/DEF_D*10</f>
        <v>8.2453628484192265</v>
      </c>
      <c r="Z79">
        <f>(0.7*(HIT_D*DEF_D))+(P79/(MAX(P:P))*(0.3*(HIT_D*DEF_D)))</f>
        <v>1.2187854251012145</v>
      </c>
      <c r="AA79">
        <f>(0.7*(BkS_D*DEF_D))+(Q79/(MAX(Q:Q))*(0.3*(BkS_D*DEF_D)))</f>
        <v>1.7805722757598221</v>
      </c>
      <c r="AB79">
        <f>(0.7*(TkA_D*DEF_D))+(R79/(MAX(R:R))*(0.3*(TkA_D*DEF_D)))</f>
        <v>1.2947114774889028</v>
      </c>
      <c r="AC79">
        <f>(0.7*(SH_D*DEF_D))+(S79/(MAX(S:S))*(0.3*(SH_D*DEF_D)))</f>
        <v>2.3022211003854416</v>
      </c>
    </row>
    <row r="80" spans="1:29" x14ac:dyDescent="0.25">
      <c r="A80" s="9">
        <v>78</v>
      </c>
      <c r="B80" s="46" t="s">
        <v>267</v>
      </c>
      <c r="C80" s="47" t="s">
        <v>37</v>
      </c>
      <c r="D80" s="47" t="s">
        <v>396</v>
      </c>
      <c r="E80" s="47" t="s">
        <v>4</v>
      </c>
      <c r="F80" s="48">
        <v>68</v>
      </c>
      <c r="G80" s="48">
        <v>21</v>
      </c>
      <c r="H80" s="48">
        <v>58</v>
      </c>
      <c r="I80" s="48">
        <v>88</v>
      </c>
      <c r="J80" s="48">
        <v>62</v>
      </c>
      <c r="K80" s="48">
        <v>25</v>
      </c>
      <c r="L80" s="48">
        <v>3310</v>
      </c>
      <c r="M80" s="52">
        <v>1459</v>
      </c>
      <c r="N80">
        <f>G80*82/F80</f>
        <v>25.323529411764707</v>
      </c>
      <c r="O80">
        <f>H80*82/F80</f>
        <v>69.941176470588232</v>
      </c>
      <c r="P80">
        <f>I80*82/F80</f>
        <v>106.11764705882354</v>
      </c>
      <c r="Q80">
        <f>J80*82/F80</f>
        <v>74.764705882352942</v>
      </c>
      <c r="R80">
        <f>K80*82/F80</f>
        <v>30.147058823529413</v>
      </c>
      <c r="S80">
        <f>L80*82/F80</f>
        <v>3991.4705882352941</v>
      </c>
      <c r="U80" s="10">
        <f>SUM(V80:X80)</f>
        <v>10.41471365575751</v>
      </c>
      <c r="V80">
        <f>N80/MAX(N:N)*OFF_D</f>
        <v>2.9988390092879258</v>
      </c>
      <c r="W80">
        <f>O80/MAX(O:O)*PUN_D</f>
        <v>1.1631016042780749</v>
      </c>
      <c r="X80">
        <f>SUM(Z80:AC80)</f>
        <v>6.2527730421915093</v>
      </c>
      <c r="Y80">
        <f>X80/DEF_D*10</f>
        <v>7.8159663027393869</v>
      </c>
      <c r="Z80">
        <f>(0.7*(HIT_D*DEF_D))+(P80/(MAX(P:P))*(0.3*(HIT_D*DEF_D)))</f>
        <v>1.2394570135746605</v>
      </c>
      <c r="AA80">
        <f>(0.7*(BkS_D*DEF_D))+(Q80/(MAX(Q:Q))*(0.3*(BkS_D*DEF_D)))</f>
        <v>1.7006197183098593</v>
      </c>
      <c r="AB80">
        <f>(0.7*(TkA_D*DEF_D))+(R80/(MAX(R:R))*(0.3*(TkA_D*DEF_D)))</f>
        <v>1.2943444365698085</v>
      </c>
      <c r="AC80">
        <f>(0.7*(SH_D*DEF_D))+(S80/(MAX(S:S))*(0.3*(SH_D*DEF_D)))</f>
        <v>2.0183518737371813</v>
      </c>
    </row>
    <row r="81" spans="1:29" x14ac:dyDescent="0.25">
      <c r="A81" s="9">
        <v>79</v>
      </c>
      <c r="B81" s="43" t="s">
        <v>692</v>
      </c>
      <c r="C81" s="44" t="s">
        <v>395</v>
      </c>
      <c r="D81" s="44" t="s">
        <v>396</v>
      </c>
      <c r="E81" s="44" t="s">
        <v>4</v>
      </c>
      <c r="F81" s="45">
        <v>68</v>
      </c>
      <c r="G81" s="45">
        <v>25</v>
      </c>
      <c r="H81" s="45">
        <v>20</v>
      </c>
      <c r="I81" s="45">
        <v>20</v>
      </c>
      <c r="J81" s="45">
        <v>89</v>
      </c>
      <c r="K81" s="45">
        <v>16</v>
      </c>
      <c r="L81" s="45">
        <v>7530</v>
      </c>
      <c r="M81" s="51">
        <v>1331</v>
      </c>
      <c r="N81">
        <f>G81*82/F81</f>
        <v>30.147058823529413</v>
      </c>
      <c r="O81">
        <f>H81*82/F81</f>
        <v>24.117647058823529</v>
      </c>
      <c r="P81">
        <f>I81*82/F81</f>
        <v>24.117647058823529</v>
      </c>
      <c r="Q81">
        <f>J81*82/F81</f>
        <v>107.32352941176471</v>
      </c>
      <c r="R81">
        <f>K81*82/F81</f>
        <v>19.294117647058822</v>
      </c>
      <c r="S81">
        <f>L81*82/F81</f>
        <v>9080.2941176470595</v>
      </c>
      <c r="U81" s="10">
        <f>SUM(V81:X81)</f>
        <v>10.368143928693355</v>
      </c>
      <c r="V81">
        <f>N81/MAX(N:N)*OFF_D</f>
        <v>3.5700464396284834</v>
      </c>
      <c r="W81">
        <f>O81/MAX(O:O)*PUN_D</f>
        <v>0.40106951871657759</v>
      </c>
      <c r="X81">
        <f>SUM(Z81:AC81)</f>
        <v>6.3970279703482937</v>
      </c>
      <c r="Y81">
        <f>X81/DEF_D*10</f>
        <v>7.9962849629353672</v>
      </c>
      <c r="Z81">
        <f>(0.7*(HIT_D*DEF_D))+(P81/(MAX(P:P))*(0.3*(HIT_D*DEF_D)))</f>
        <v>1.1471493212669681</v>
      </c>
      <c r="AA81">
        <f>(0.7*(BkS_D*DEF_D))+(Q81/(MAX(Q:Q))*(0.3*(BkS_D*DEF_D)))</f>
        <v>1.7827605633802817</v>
      </c>
      <c r="AB81">
        <f>(0.7*(TkA_D*DEF_D))+(R81/(MAX(R:R))*(0.3*(TkA_D*DEF_D)))</f>
        <v>1.2315804394046774</v>
      </c>
      <c r="AC81">
        <f>(0.7*(SH_D*DEF_D))+(S81/(MAX(S:S))*(0.3*(SH_D*DEF_D)))</f>
        <v>2.235537646296367</v>
      </c>
    </row>
    <row r="82" spans="1:29" x14ac:dyDescent="0.25">
      <c r="A82" s="9">
        <v>80</v>
      </c>
      <c r="B82" s="46" t="s">
        <v>196</v>
      </c>
      <c r="C82" s="47" t="s">
        <v>37</v>
      </c>
      <c r="D82" s="47" t="s">
        <v>396</v>
      </c>
      <c r="E82" s="47" t="s">
        <v>4</v>
      </c>
      <c r="F82" s="48">
        <v>66</v>
      </c>
      <c r="G82" s="48">
        <v>20</v>
      </c>
      <c r="H82" s="48">
        <v>36</v>
      </c>
      <c r="I82" s="48">
        <v>98</v>
      </c>
      <c r="J82" s="48">
        <v>94</v>
      </c>
      <c r="K82" s="48">
        <v>18</v>
      </c>
      <c r="L82" s="48">
        <v>9616</v>
      </c>
      <c r="M82" s="52">
        <v>1482</v>
      </c>
      <c r="N82">
        <f>G82*82/F82</f>
        <v>24.848484848484848</v>
      </c>
      <c r="O82">
        <f>H82*82/F82</f>
        <v>44.727272727272727</v>
      </c>
      <c r="P82">
        <f>I82*82/F82</f>
        <v>121.75757575757575</v>
      </c>
      <c r="Q82">
        <f>J82*82/F82</f>
        <v>116.78787878787878</v>
      </c>
      <c r="R82">
        <f>K82*82/F82</f>
        <v>22.363636363636363</v>
      </c>
      <c r="S82">
        <f>L82*82/F82</f>
        <v>11947.151515151516</v>
      </c>
      <c r="U82" s="10">
        <f>SUM(V82:X82)</f>
        <v>10.35731002070569</v>
      </c>
      <c r="V82">
        <f>N82/MAX(N:N)*OFF_D</f>
        <v>2.942583732057416</v>
      </c>
      <c r="W82">
        <f>O82/MAX(O:O)*PUN_D</f>
        <v>0.74380165289256195</v>
      </c>
      <c r="X82">
        <f>SUM(Z82:AC82)</f>
        <v>6.6709246357557106</v>
      </c>
      <c r="Y82">
        <f>X82/DEF_D*10</f>
        <v>8.3386557946946382</v>
      </c>
      <c r="Z82">
        <f>(0.7*(HIT_D*DEF_D))+(P82/(MAX(P:P))*(0.3*(HIT_D*DEF_D)))</f>
        <v>1.2570629370629369</v>
      </c>
      <c r="AA82">
        <f>(0.7*(BkS_D*DEF_D))+(Q82/(MAX(Q:Q))*(0.3*(BkS_D*DEF_D)))</f>
        <v>1.8066376440460947</v>
      </c>
      <c r="AB82">
        <f>(0.7*(TkA_D*DEF_D))+(R82/(MAX(R:R))*(0.3*(TkA_D*DEF_D)))</f>
        <v>1.2493318729463307</v>
      </c>
      <c r="AC82">
        <f>(0.7*(SH_D*DEF_D))+(S82/(MAX(S:S))*(0.3*(SH_D*DEF_D)))</f>
        <v>2.3578921817003478</v>
      </c>
    </row>
    <row r="83" spans="1:29" x14ac:dyDescent="0.25">
      <c r="A83" s="9">
        <v>81</v>
      </c>
      <c r="B83" s="46" t="s">
        <v>263</v>
      </c>
      <c r="C83" s="47" t="s">
        <v>34</v>
      </c>
      <c r="D83" s="47" t="s">
        <v>396</v>
      </c>
      <c r="E83" s="47" t="s">
        <v>4</v>
      </c>
      <c r="F83" s="48">
        <v>82</v>
      </c>
      <c r="G83" s="48">
        <v>25</v>
      </c>
      <c r="H83" s="48">
        <v>36</v>
      </c>
      <c r="I83" s="48">
        <v>139</v>
      </c>
      <c r="J83" s="48">
        <v>190</v>
      </c>
      <c r="K83" s="48">
        <v>24</v>
      </c>
      <c r="L83" s="48">
        <v>9351</v>
      </c>
      <c r="M83" s="52">
        <v>1628</v>
      </c>
      <c r="N83">
        <f>G83*82/F83</f>
        <v>25</v>
      </c>
      <c r="O83">
        <f>H83*82/F83</f>
        <v>36</v>
      </c>
      <c r="P83">
        <f>I83*82/F83</f>
        <v>139</v>
      </c>
      <c r="Q83">
        <f>J83*82/F83</f>
        <v>190</v>
      </c>
      <c r="R83">
        <f>K83*82/F83</f>
        <v>24</v>
      </c>
      <c r="S83">
        <f>L83*82/F83</f>
        <v>9351</v>
      </c>
      <c r="U83" s="10">
        <f>SUM(V83:X83)</f>
        <v>10.332895443811603</v>
      </c>
      <c r="V83">
        <f>N83/MAX(N:N)*OFF_D</f>
        <v>2.9605263157894739</v>
      </c>
      <c r="W83">
        <f>O83/MAX(O:O)*PUN_D</f>
        <v>0.59866962305986693</v>
      </c>
      <c r="X83">
        <f>SUM(Z83:AC83)</f>
        <v>6.7736995049622619</v>
      </c>
      <c r="Y83">
        <f>X83/DEF_D*10</f>
        <v>8.4671243812028276</v>
      </c>
      <c r="Z83">
        <f>(0.7*(HIT_D*DEF_D))+(P83/(MAX(P:P))*(0.3*(HIT_D*DEF_D)))</f>
        <v>1.2764727954971857</v>
      </c>
      <c r="AA83">
        <f>(0.7*(BkS_D*DEF_D))+(Q83/(MAX(Q:Q))*(0.3*(BkS_D*DEF_D)))</f>
        <v>1.9913404328409481</v>
      </c>
      <c r="AB83">
        <f>(0.7*(TkA_D*DEF_D))+(R83/(MAX(R:R))*(0.3*(TkA_D*DEF_D)))</f>
        <v>1.2587951807228914</v>
      </c>
      <c r="AC83">
        <f>(0.7*(SH_D*DEF_D))+(S83/(MAX(S:S))*(0.3*(SH_D*DEF_D)))</f>
        <v>2.2470910959012373</v>
      </c>
    </row>
    <row r="84" spans="1:29" x14ac:dyDescent="0.25">
      <c r="A84" s="9">
        <v>82</v>
      </c>
      <c r="B84" s="43" t="s">
        <v>496</v>
      </c>
      <c r="C84" s="44" t="s">
        <v>395</v>
      </c>
      <c r="D84" s="44" t="s">
        <v>396</v>
      </c>
      <c r="E84" s="44" t="s">
        <v>4</v>
      </c>
      <c r="F84" s="45">
        <v>81</v>
      </c>
      <c r="G84" s="45">
        <v>16</v>
      </c>
      <c r="H84" s="45">
        <v>85</v>
      </c>
      <c r="I84" s="45">
        <v>135</v>
      </c>
      <c r="J84" s="45">
        <v>134</v>
      </c>
      <c r="K84" s="45">
        <v>19</v>
      </c>
      <c r="L84" s="45">
        <v>15674</v>
      </c>
      <c r="M84" s="51">
        <v>1485</v>
      </c>
      <c r="N84">
        <f>G84*82/F84</f>
        <v>16.197530864197532</v>
      </c>
      <c r="O84">
        <f>H84*82/F84</f>
        <v>86.049382716049379</v>
      </c>
      <c r="P84">
        <f>I84*82/F84</f>
        <v>136.66666666666666</v>
      </c>
      <c r="Q84">
        <f>J84*82/F84</f>
        <v>135.65432098765433</v>
      </c>
      <c r="R84">
        <f>K84*82/F84</f>
        <v>19.234567901234566</v>
      </c>
      <c r="S84">
        <f>L84*82/F84</f>
        <v>15867.506172839507</v>
      </c>
      <c r="U84" s="10">
        <f>SUM(V84:X84)</f>
        <v>10.233630937320278</v>
      </c>
      <c r="V84">
        <f>N84/MAX(N:N)*OFF_D</f>
        <v>1.9181286549707603</v>
      </c>
      <c r="W84">
        <f>O84/MAX(O:O)*PUN_D</f>
        <v>1.430976430976431</v>
      </c>
      <c r="X84">
        <f>SUM(Z84:AC84)</f>
        <v>6.8845258513730876</v>
      </c>
      <c r="Y84">
        <f>X84/DEF_D*10</f>
        <v>8.6056573142163586</v>
      </c>
      <c r="Z84">
        <f>(0.7*(HIT_D*DEF_D))+(P84/(MAX(P:P))*(0.3*(HIT_D*DEF_D)))</f>
        <v>1.2738461538461536</v>
      </c>
      <c r="AA84">
        <f>(0.7*(BkS_D*DEF_D))+(Q84/(MAX(Q:Q))*(0.3*(BkS_D*DEF_D)))</f>
        <v>1.8542347417840375</v>
      </c>
      <c r="AB84">
        <f>(0.7*(TkA_D*DEF_D))+(R84/(MAX(R:R))*(0.3*(TkA_D*DEF_D)))</f>
        <v>1.2312360553324408</v>
      </c>
      <c r="AC84">
        <f>(0.7*(SH_D*DEF_D))+(S84/(MAX(S:S))*(0.3*(SH_D*DEF_D)))</f>
        <v>2.5252089004104556</v>
      </c>
    </row>
    <row r="85" spans="1:29" x14ac:dyDescent="0.25">
      <c r="A85" s="9">
        <v>83</v>
      </c>
      <c r="B85" s="43" t="s">
        <v>559</v>
      </c>
      <c r="C85" s="44" t="s">
        <v>395</v>
      </c>
      <c r="D85" s="44" t="s">
        <v>396</v>
      </c>
      <c r="E85" s="44" t="s">
        <v>4</v>
      </c>
      <c r="F85" s="45">
        <v>25</v>
      </c>
      <c r="G85" s="45">
        <v>7</v>
      </c>
      <c r="H85" s="45">
        <v>16</v>
      </c>
      <c r="I85" s="45">
        <v>25</v>
      </c>
      <c r="J85" s="45">
        <v>27</v>
      </c>
      <c r="K85" s="45">
        <v>7</v>
      </c>
      <c r="L85" s="45">
        <v>4230</v>
      </c>
      <c r="M85" s="51">
        <v>451</v>
      </c>
      <c r="N85">
        <f>G85*82/F85</f>
        <v>22.96</v>
      </c>
      <c r="O85">
        <f>H85*82/F85</f>
        <v>52.48</v>
      </c>
      <c r="P85">
        <f>I85*82/F85</f>
        <v>82</v>
      </c>
      <c r="Q85">
        <f>J85*82/F85</f>
        <v>88.56</v>
      </c>
      <c r="R85">
        <f>K85*82/F85</f>
        <v>22.96</v>
      </c>
      <c r="S85">
        <f>L85*82/F85</f>
        <v>13874.4</v>
      </c>
      <c r="U85" s="10">
        <f>SUM(V85:X85)</f>
        <v>10.232331326682489</v>
      </c>
      <c r="V85">
        <f>N85/MAX(N:N)*OFF_D</f>
        <v>2.7189473684210528</v>
      </c>
      <c r="W85">
        <f>O85/MAX(O:O)*PUN_D</f>
        <v>0.87272727272727268</v>
      </c>
      <c r="X85">
        <f>SUM(Z85:AC85)</f>
        <v>6.6406566855341644</v>
      </c>
      <c r="Y85">
        <f>X85/DEF_D*10</f>
        <v>8.3008208569177064</v>
      </c>
      <c r="Z85">
        <f>(0.7*(HIT_D*DEF_D))+(P85/(MAX(P:P))*(0.3*(HIT_D*DEF_D)))</f>
        <v>1.2123076923076921</v>
      </c>
      <c r="AA85">
        <f>(0.7*(BkS_D*DEF_D))+(Q85/(MAX(Q:Q))*(0.3*(BkS_D*DEF_D)))</f>
        <v>1.7354230985915493</v>
      </c>
      <c r="AB85">
        <f>(0.7*(TkA_D*DEF_D))+(R85/(MAX(R:R))*(0.3*(TkA_D*DEF_D)))</f>
        <v>1.2527807228915662</v>
      </c>
      <c r="AC85">
        <f>(0.7*(SH_D*DEF_D))+(S85/(MAX(S:S))*(0.3*(SH_D*DEF_D)))</f>
        <v>2.4401451717433571</v>
      </c>
    </row>
    <row r="86" spans="1:29" x14ac:dyDescent="0.25">
      <c r="A86" s="9">
        <v>84</v>
      </c>
      <c r="B86" s="46" t="s">
        <v>913</v>
      </c>
      <c r="C86" s="47" t="s">
        <v>395</v>
      </c>
      <c r="D86" s="47" t="s">
        <v>396</v>
      </c>
      <c r="E86" s="47" t="s">
        <v>4</v>
      </c>
      <c r="F86" s="48">
        <v>29</v>
      </c>
      <c r="G86" s="48">
        <v>6</v>
      </c>
      <c r="H86" s="48">
        <v>44</v>
      </c>
      <c r="I86" s="48">
        <v>44</v>
      </c>
      <c r="J86" s="48">
        <v>24</v>
      </c>
      <c r="K86" s="48">
        <v>3</v>
      </c>
      <c r="L86" s="48">
        <v>1549</v>
      </c>
      <c r="M86" s="52">
        <v>405</v>
      </c>
      <c r="N86">
        <f>G86*82/F86</f>
        <v>16.96551724137931</v>
      </c>
      <c r="O86">
        <f>H86*82/F86</f>
        <v>124.41379310344827</v>
      </c>
      <c r="P86">
        <f>I86*82/F86</f>
        <v>124.41379310344827</v>
      </c>
      <c r="Q86">
        <f>J86*82/F86</f>
        <v>67.862068965517238</v>
      </c>
      <c r="R86">
        <f>K86*82/F86</f>
        <v>8.4827586206896548</v>
      </c>
      <c r="S86">
        <f>L86*82/F86</f>
        <v>4379.9310344827591</v>
      </c>
      <c r="U86" s="10">
        <f>SUM(V86:X86)</f>
        <v>10.225286302099979</v>
      </c>
      <c r="V86">
        <f>N86/MAX(N:N)*OFF_D</f>
        <v>2.0090744101633393</v>
      </c>
      <c r="W86">
        <f>O86/MAX(O:O)*PUN_D</f>
        <v>2.068965517241379</v>
      </c>
      <c r="X86">
        <f>SUM(Z86:AC86)</f>
        <v>6.1472463746952606</v>
      </c>
      <c r="Y86">
        <f>X86/DEF_D*10</f>
        <v>7.6840579683690757</v>
      </c>
      <c r="Z86">
        <f>(0.7*(HIT_D*DEF_D))+(P86/(MAX(P:P))*(0.3*(HIT_D*DEF_D)))</f>
        <v>1.260053050397878</v>
      </c>
      <c r="AA86">
        <f>(0.7*(BkS_D*DEF_D))+(Q86/(MAX(Q:Q))*(0.3*(BkS_D*DEF_D)))</f>
        <v>1.6832054395337543</v>
      </c>
      <c r="AB86">
        <f>(0.7*(TkA_D*DEF_D))+(R86/(MAX(R:R))*(0.3*(TkA_D*DEF_D)))</f>
        <v>1.1690569173244703</v>
      </c>
      <c r="AC86">
        <f>(0.7*(SH_D*DEF_D))+(S86/(MAX(S:S))*(0.3*(SH_D*DEF_D)))</f>
        <v>2.0349309674391578</v>
      </c>
    </row>
    <row r="87" spans="1:29" x14ac:dyDescent="0.25">
      <c r="A87" s="9">
        <v>85</v>
      </c>
      <c r="B87" s="46" t="s">
        <v>873</v>
      </c>
      <c r="C87" s="47" t="s">
        <v>395</v>
      </c>
      <c r="D87" s="47" t="s">
        <v>396</v>
      </c>
      <c r="E87" s="47" t="s">
        <v>4</v>
      </c>
      <c r="F87" s="48">
        <v>40</v>
      </c>
      <c r="G87" s="48">
        <v>6</v>
      </c>
      <c r="H87" s="48">
        <v>65</v>
      </c>
      <c r="I87" s="48">
        <v>145</v>
      </c>
      <c r="J87" s="48">
        <v>47</v>
      </c>
      <c r="K87" s="48">
        <v>6</v>
      </c>
      <c r="L87" s="48">
        <v>3146</v>
      </c>
      <c r="M87" s="52">
        <v>646</v>
      </c>
      <c r="N87">
        <f>G87*82/F87</f>
        <v>12.3</v>
      </c>
      <c r="O87">
        <f>H87*82/F87</f>
        <v>133.25</v>
      </c>
      <c r="P87">
        <f>I87*82/F87</f>
        <v>297.25</v>
      </c>
      <c r="Q87">
        <f>J87*82/F87</f>
        <v>96.35</v>
      </c>
      <c r="R87">
        <f>K87*82/F87</f>
        <v>12.3</v>
      </c>
      <c r="S87">
        <f>L87*82/F87</f>
        <v>6449.3</v>
      </c>
      <c r="U87" s="10">
        <f>SUM(V87:X87)</f>
        <v>10.1965615232853</v>
      </c>
      <c r="V87">
        <f>N87/MAX(N:N)*OFF_D</f>
        <v>1.456578947368421</v>
      </c>
      <c r="W87">
        <f>O87/MAX(O:O)*PUN_D</f>
        <v>2.2159090909090908</v>
      </c>
      <c r="X87">
        <f>SUM(Z87:AC87)</f>
        <v>6.5240734850077891</v>
      </c>
      <c r="Y87">
        <f>X87/DEF_D*10</f>
        <v>8.1550918562597356</v>
      </c>
      <c r="Z87">
        <f>(0.7*(HIT_D*DEF_D))+(P87/(MAX(P:P))*(0.3*(HIT_D*DEF_D)))</f>
        <v>1.4546153846153844</v>
      </c>
      <c r="AA87">
        <f>(0.7*(BkS_D*DEF_D))+(Q87/(MAX(Q:Q))*(0.3*(BkS_D*DEF_D)))</f>
        <v>1.7550760563380281</v>
      </c>
      <c r="AB87">
        <f>(0.7*(TkA_D*DEF_D))+(R87/(MAX(R:R))*(0.3*(TkA_D*DEF_D)))</f>
        <v>1.1911325301204818</v>
      </c>
      <c r="AC87">
        <f>(0.7*(SH_D*DEF_D))+(S87/(MAX(S:S))*(0.3*(SH_D*DEF_D)))</f>
        <v>2.1232495139338949</v>
      </c>
    </row>
    <row r="88" spans="1:29" x14ac:dyDescent="0.25">
      <c r="A88" s="9">
        <v>86</v>
      </c>
      <c r="B88" s="46" t="s">
        <v>995</v>
      </c>
      <c r="C88" s="47" t="s">
        <v>395</v>
      </c>
      <c r="D88" s="47" t="s">
        <v>396</v>
      </c>
      <c r="E88" s="47" t="s">
        <v>4</v>
      </c>
      <c r="F88" s="48">
        <v>73</v>
      </c>
      <c r="G88" s="48">
        <v>22</v>
      </c>
      <c r="H88" s="48">
        <v>32</v>
      </c>
      <c r="I88" s="48">
        <v>154</v>
      </c>
      <c r="J88" s="48">
        <v>146</v>
      </c>
      <c r="K88" s="48">
        <v>10</v>
      </c>
      <c r="L88" s="48">
        <v>8201</v>
      </c>
      <c r="M88" s="52">
        <v>1418</v>
      </c>
      <c r="N88">
        <f>G88*82/F88</f>
        <v>24.712328767123289</v>
      </c>
      <c r="O88">
        <f>H88*82/F88</f>
        <v>35.945205479452056</v>
      </c>
      <c r="P88">
        <f>I88*82/F88</f>
        <v>172.98630136986301</v>
      </c>
      <c r="Q88">
        <f>J88*82/F88</f>
        <v>164</v>
      </c>
      <c r="R88">
        <f>K88*82/F88</f>
        <v>11.232876712328768</v>
      </c>
      <c r="S88">
        <f>L88*82/F88</f>
        <v>9212.0821917808225</v>
      </c>
      <c r="U88" s="10">
        <f>SUM(V88:X88)</f>
        <v>10.190819607481423</v>
      </c>
      <c r="V88">
        <f>N88/MAX(N:N)*OFF_D</f>
        <v>2.9264599855803897</v>
      </c>
      <c r="W88">
        <f>O88/MAX(O:O)*PUN_D</f>
        <v>0.59775840597758401</v>
      </c>
      <c r="X88">
        <f>SUM(Z88:AC88)</f>
        <v>6.6666012159234498</v>
      </c>
      <c r="Y88">
        <f>X88/DEF_D*10</f>
        <v>8.3332515199043122</v>
      </c>
      <c r="Z88">
        <f>(0.7*(HIT_D*DEF_D))+(P88/(MAX(P:P))*(0.3*(HIT_D*DEF_D)))</f>
        <v>1.314731296101159</v>
      </c>
      <c r="AA88">
        <f>(0.7*(BkS_D*DEF_D))+(Q88/(MAX(Q:Q))*(0.3*(BkS_D*DEF_D)))</f>
        <v>1.9257464788732395</v>
      </c>
      <c r="AB88">
        <f>(0.7*(TkA_D*DEF_D))+(R88/(MAX(R:R))*(0.3*(TkA_D*DEF_D)))</f>
        <v>1.1849612147219011</v>
      </c>
      <c r="AC88">
        <f>(0.7*(SH_D*DEF_D))+(S88/(MAX(S:S))*(0.3*(SH_D*DEF_D)))</f>
        <v>2.2411622262271504</v>
      </c>
    </row>
    <row r="89" spans="1:29" x14ac:dyDescent="0.25">
      <c r="A89" s="9">
        <v>87</v>
      </c>
      <c r="B89" s="46" t="s">
        <v>361</v>
      </c>
      <c r="C89" s="47" t="s">
        <v>39</v>
      </c>
      <c r="D89" s="47" t="s">
        <v>396</v>
      </c>
      <c r="E89" s="47" t="s">
        <v>4</v>
      </c>
      <c r="F89" s="48">
        <v>68</v>
      </c>
      <c r="G89" s="48">
        <v>20</v>
      </c>
      <c r="H89" s="48">
        <v>47</v>
      </c>
      <c r="I89" s="48">
        <v>109</v>
      </c>
      <c r="J89" s="48">
        <v>99</v>
      </c>
      <c r="K89" s="48">
        <v>12</v>
      </c>
      <c r="L89" s="48">
        <v>4655</v>
      </c>
      <c r="M89" s="52">
        <v>1133</v>
      </c>
      <c r="N89">
        <f>G89*82/F89</f>
        <v>24.117647058823529</v>
      </c>
      <c r="O89">
        <f>H89*82/F89</f>
        <v>56.676470588235297</v>
      </c>
      <c r="P89">
        <f>I89*82/F89</f>
        <v>131.44117647058823</v>
      </c>
      <c r="Q89">
        <f>J89*82/F89</f>
        <v>119.38235294117646</v>
      </c>
      <c r="R89">
        <f>K89*82/F89</f>
        <v>14.470588235294118</v>
      </c>
      <c r="S89">
        <f>L89*82/F89</f>
        <v>5613.3823529411766</v>
      </c>
      <c r="U89" s="10">
        <f>SUM(V89:X89)</f>
        <v>10.170956155249339</v>
      </c>
      <c r="V89">
        <f>N89/MAX(N:N)*OFF_D</f>
        <v>2.8560371517027865</v>
      </c>
      <c r="W89">
        <f>O89/MAX(O:O)*PUN_D</f>
        <v>0.9425133689839571</v>
      </c>
      <c r="X89">
        <f>SUM(Z89:AC89)</f>
        <v>6.3724056345625959</v>
      </c>
      <c r="Y89">
        <f>X89/DEF_D*10</f>
        <v>7.9655070432032451</v>
      </c>
      <c r="Z89">
        <f>(0.7*(HIT_D*DEF_D))+(P89/(MAX(P:P))*(0.3*(HIT_D*DEF_D)))</f>
        <v>1.2679638009049772</v>
      </c>
      <c r="AA89">
        <f>(0.7*(BkS_D*DEF_D))+(Q89/(MAX(Q:Q))*(0.3*(BkS_D*DEF_D)))</f>
        <v>1.8131830985915491</v>
      </c>
      <c r="AB89">
        <f>(0.7*(TkA_D*DEF_D))+(R89/(MAX(R:R))*(0.3*(TkA_D*DEF_D)))</f>
        <v>1.2036853295535079</v>
      </c>
      <c r="AC89">
        <f>(0.7*(SH_D*DEF_D))+(S89/(MAX(S:S))*(0.3*(SH_D*DEF_D)))</f>
        <v>2.0875734055125612</v>
      </c>
    </row>
    <row r="90" spans="1:29" x14ac:dyDescent="0.25">
      <c r="A90" s="9">
        <v>88</v>
      </c>
      <c r="B90" s="43" t="s">
        <v>410</v>
      </c>
      <c r="C90" s="44" t="s">
        <v>43</v>
      </c>
      <c r="D90" s="44" t="s">
        <v>396</v>
      </c>
      <c r="E90" s="44" t="s">
        <v>4</v>
      </c>
      <c r="F90" s="45">
        <v>56</v>
      </c>
      <c r="G90" s="45">
        <v>10</v>
      </c>
      <c r="H90" s="45">
        <v>73</v>
      </c>
      <c r="I90" s="45">
        <v>153</v>
      </c>
      <c r="J90" s="45">
        <v>69</v>
      </c>
      <c r="K90" s="45">
        <v>12</v>
      </c>
      <c r="L90" s="45">
        <v>7186</v>
      </c>
      <c r="M90" s="51">
        <v>1066</v>
      </c>
      <c r="N90">
        <f>G90*82/F90</f>
        <v>14.642857142857142</v>
      </c>
      <c r="O90">
        <f>H90*82/F90</f>
        <v>106.89285714285714</v>
      </c>
      <c r="P90">
        <f>I90*82/F90</f>
        <v>224.03571428571428</v>
      </c>
      <c r="Q90">
        <f>J90*82/F90</f>
        <v>101.03571428571429</v>
      </c>
      <c r="R90">
        <f>K90*82/F90</f>
        <v>17.571428571428573</v>
      </c>
      <c r="S90">
        <f>L90*82/F90</f>
        <v>10522.357142857143</v>
      </c>
      <c r="U90" s="10">
        <f>SUM(V90:X90)</f>
        <v>10.169416463866151</v>
      </c>
      <c r="V90">
        <f>N90/MAX(N:N)*OFF_D</f>
        <v>1.7340225563909775</v>
      </c>
      <c r="W90">
        <f>O90/MAX(O:O)*PUN_D</f>
        <v>1.7775974025974024</v>
      </c>
      <c r="X90">
        <f>SUM(Z90:AC90)</f>
        <v>6.657796504877771</v>
      </c>
      <c r="Y90">
        <f>X90/DEF_D*10</f>
        <v>8.3222456310972142</v>
      </c>
      <c r="Z90">
        <f>(0.7*(HIT_D*DEF_D))+(P90/(MAX(P:P))*(0.3*(HIT_D*DEF_D)))</f>
        <v>1.3721978021978021</v>
      </c>
      <c r="AA90">
        <f>(0.7*(BkS_D*DEF_D))+(Q90/(MAX(Q:Q))*(0.3*(BkS_D*DEF_D)))</f>
        <v>1.7668973843058349</v>
      </c>
      <c r="AB90">
        <f>(0.7*(TkA_D*DEF_D))+(R90/(MAX(R:R))*(0.3*(TkA_D*DEF_D)))</f>
        <v>1.221617900172117</v>
      </c>
      <c r="AC90">
        <f>(0.7*(SH_D*DEF_D))+(S90/(MAX(S:S))*(0.3*(SH_D*DEF_D)))</f>
        <v>2.2970834182020181</v>
      </c>
    </row>
    <row r="91" spans="1:29" x14ac:dyDescent="0.25">
      <c r="A91" s="9">
        <v>89</v>
      </c>
      <c r="B91" s="46" t="s">
        <v>990</v>
      </c>
      <c r="C91" s="47" t="s">
        <v>395</v>
      </c>
      <c r="D91" s="47" t="s">
        <v>396</v>
      </c>
      <c r="E91" s="47" t="s">
        <v>4</v>
      </c>
      <c r="F91" s="48">
        <v>31</v>
      </c>
      <c r="G91" s="48">
        <v>11</v>
      </c>
      <c r="H91" s="48">
        <v>17</v>
      </c>
      <c r="I91" s="48">
        <v>22</v>
      </c>
      <c r="J91" s="48">
        <v>27</v>
      </c>
      <c r="K91" s="48">
        <v>7</v>
      </c>
      <c r="L91" s="48">
        <v>107</v>
      </c>
      <c r="M91" s="52">
        <v>490</v>
      </c>
      <c r="N91">
        <f>G91*82/F91</f>
        <v>29.096774193548388</v>
      </c>
      <c r="O91">
        <f>H91*82/F91</f>
        <v>44.967741935483872</v>
      </c>
      <c r="P91">
        <f>I91*82/F91</f>
        <v>58.193548387096776</v>
      </c>
      <c r="Q91">
        <f>J91*82/F91</f>
        <v>71.41935483870968</v>
      </c>
      <c r="R91">
        <f>K91*82/F91</f>
        <v>18.516129032258064</v>
      </c>
      <c r="S91">
        <f>L91*82/F91</f>
        <v>283.03225806451616</v>
      </c>
      <c r="U91" s="10">
        <f>SUM(V91:X91)</f>
        <v>10.158320572601097</v>
      </c>
      <c r="V91">
        <f>N91/MAX(N:N)*OFF_D</f>
        <v>3.4456706281833616</v>
      </c>
      <c r="W91">
        <f>O91/MAX(O:O)*PUN_D</f>
        <v>0.74780058651026393</v>
      </c>
      <c r="X91">
        <f>SUM(Z91:AC91)</f>
        <v>5.9648493579074717</v>
      </c>
      <c r="Y91">
        <f>X91/DEF_D*10</f>
        <v>7.4560616973843397</v>
      </c>
      <c r="Z91">
        <f>(0.7*(HIT_D*DEF_D))+(P91/(MAX(P:P))*(0.3*(HIT_D*DEF_D)))</f>
        <v>1.1855086848635235</v>
      </c>
      <c r="AA91">
        <f>(0.7*(BkS_D*DEF_D))+(Q91/(MAX(Q:Q))*(0.3*(BkS_D*DEF_D)))</f>
        <v>1.6921799182189914</v>
      </c>
      <c r="AB91">
        <f>(0.7*(TkA_D*DEF_D))+(R91/(MAX(R:R))*(0.3*(TkA_D*DEF_D)))</f>
        <v>1.2270812281383598</v>
      </c>
      <c r="AC91">
        <f>(0.7*(SH_D*DEF_D))+(S91/(MAX(S:S))*(0.3*(SH_D*DEF_D)))</f>
        <v>1.860079526686597</v>
      </c>
    </row>
    <row r="92" spans="1:29" x14ac:dyDescent="0.25">
      <c r="A92" s="9">
        <v>90</v>
      </c>
      <c r="B92" s="46" t="s">
        <v>145</v>
      </c>
      <c r="C92" s="47" t="s">
        <v>43</v>
      </c>
      <c r="D92" s="47" t="s">
        <v>396</v>
      </c>
      <c r="E92" s="47" t="s">
        <v>4</v>
      </c>
      <c r="F92" s="48">
        <v>79</v>
      </c>
      <c r="G92" s="48">
        <v>19</v>
      </c>
      <c r="H92" s="48">
        <v>55</v>
      </c>
      <c r="I92" s="48">
        <v>253</v>
      </c>
      <c r="J92" s="48">
        <v>160</v>
      </c>
      <c r="K92" s="48">
        <v>28</v>
      </c>
      <c r="L92" s="48">
        <v>7563</v>
      </c>
      <c r="M92" s="52">
        <v>1592</v>
      </c>
      <c r="N92">
        <f>G92*82/F92</f>
        <v>19.721518987341771</v>
      </c>
      <c r="O92">
        <f>H92*82/F92</f>
        <v>57.088607594936711</v>
      </c>
      <c r="P92">
        <f>I92*82/F92</f>
        <v>262.60759493670884</v>
      </c>
      <c r="Q92">
        <f>J92*82/F92</f>
        <v>166.07594936708861</v>
      </c>
      <c r="R92">
        <f>K92*82/F92</f>
        <v>29.063291139240505</v>
      </c>
      <c r="S92">
        <f>L92*82/F92</f>
        <v>7850.2025316455693</v>
      </c>
      <c r="U92" s="10">
        <f>SUM(V92:X92)</f>
        <v>10.102527670981779</v>
      </c>
      <c r="V92">
        <f>N92/MAX(N:N)*OFF_D</f>
        <v>2.3354430379746836</v>
      </c>
      <c r="W92">
        <f>O92/MAX(O:O)*PUN_D</f>
        <v>0.949367088607595</v>
      </c>
      <c r="X92">
        <f>SUM(Z92:AC92)</f>
        <v>6.8177175443995006</v>
      </c>
      <c r="Y92">
        <f>X92/DEF_D*10</f>
        <v>8.5221469304993764</v>
      </c>
      <c r="Z92">
        <f>(0.7*(HIT_D*DEF_D))+(P92/(MAX(P:P))*(0.3*(HIT_D*DEF_D)))</f>
        <v>1.4156183057448879</v>
      </c>
      <c r="AA92">
        <f>(0.7*(BkS_D*DEF_D))+(Q92/(MAX(Q:Q))*(0.3*(BkS_D*DEF_D)))</f>
        <v>1.9309837760741666</v>
      </c>
      <c r="AB92">
        <f>(0.7*(TkA_D*DEF_D))+(R92/(MAX(R:R))*(0.3*(TkA_D*DEF_D)))</f>
        <v>1.288076864419704</v>
      </c>
      <c r="AC92">
        <f>(0.7*(SH_D*DEF_D))+(S92/(MAX(S:S))*(0.3*(SH_D*DEF_D)))</f>
        <v>2.1830385981607421</v>
      </c>
    </row>
    <row r="93" spans="1:29" x14ac:dyDescent="0.25">
      <c r="A93" s="9">
        <v>91</v>
      </c>
      <c r="B93" s="43" t="s">
        <v>989</v>
      </c>
      <c r="C93" s="44" t="s">
        <v>395</v>
      </c>
      <c r="D93" s="44" t="s">
        <v>396</v>
      </c>
      <c r="E93" s="44" t="s">
        <v>4</v>
      </c>
      <c r="F93" s="45">
        <v>82</v>
      </c>
      <c r="G93" s="45">
        <v>17</v>
      </c>
      <c r="H93" s="45">
        <v>82</v>
      </c>
      <c r="I93" s="45">
        <v>227</v>
      </c>
      <c r="J93" s="45">
        <v>79</v>
      </c>
      <c r="K93" s="45">
        <v>23</v>
      </c>
      <c r="L93" s="45">
        <v>11527</v>
      </c>
      <c r="M93" s="51">
        <v>1527</v>
      </c>
      <c r="N93">
        <f>G93*82/F93</f>
        <v>17</v>
      </c>
      <c r="O93">
        <f>H93*82/F93</f>
        <v>82</v>
      </c>
      <c r="P93">
        <f>I93*82/F93</f>
        <v>227</v>
      </c>
      <c r="Q93">
        <f>J93*82/F93</f>
        <v>79</v>
      </c>
      <c r="R93">
        <f>K93*82/F93</f>
        <v>23</v>
      </c>
      <c r="S93">
        <f>L93*82/F93</f>
        <v>11527</v>
      </c>
      <c r="U93" s="10">
        <f>SUM(V93:X93)</f>
        <v>10.056606267704321</v>
      </c>
      <c r="V93">
        <f>N93/MAX(N:N)*OFF_D</f>
        <v>2.013157894736842</v>
      </c>
      <c r="W93">
        <f>O93/MAX(O:O)*PUN_D</f>
        <v>1.3636363636363635</v>
      </c>
      <c r="X93">
        <f>SUM(Z93:AC93)</f>
        <v>6.6798120093311155</v>
      </c>
      <c r="Y93">
        <f>X93/DEF_D*10</f>
        <v>8.3497650116638944</v>
      </c>
      <c r="Z93">
        <f>(0.7*(HIT_D*DEF_D))+(P93/(MAX(P:P))*(0.3*(HIT_D*DEF_D)))</f>
        <v>1.3755347091932457</v>
      </c>
      <c r="AA93">
        <f>(0.7*(BkS_D*DEF_D))+(Q93/(MAX(Q:Q))*(0.3*(BkS_D*DEF_D)))</f>
        <v>1.7113047062864994</v>
      </c>
      <c r="AB93">
        <f>(0.7*(TkA_D*DEF_D))+(R93/(MAX(R:R))*(0.3*(TkA_D*DEF_D)))</f>
        <v>1.2530120481927709</v>
      </c>
      <c r="AC93">
        <f>(0.7*(SH_D*DEF_D))+(S93/(MAX(S:S))*(0.3*(SH_D*DEF_D)))</f>
        <v>2.3399605456585997</v>
      </c>
    </row>
    <row r="94" spans="1:29" x14ac:dyDescent="0.25">
      <c r="A94" s="9">
        <v>92</v>
      </c>
      <c r="B94" s="46" t="s">
        <v>320</v>
      </c>
      <c r="C94" s="47" t="s">
        <v>43</v>
      </c>
      <c r="D94" s="47" t="s">
        <v>396</v>
      </c>
      <c r="E94" s="47" t="s">
        <v>4</v>
      </c>
      <c r="F94" s="48">
        <v>48</v>
      </c>
      <c r="G94" s="48">
        <v>17</v>
      </c>
      <c r="H94" s="48">
        <v>24</v>
      </c>
      <c r="I94" s="48">
        <v>84</v>
      </c>
      <c r="J94" s="48">
        <v>21</v>
      </c>
      <c r="K94" s="48">
        <v>6</v>
      </c>
      <c r="L94" s="48">
        <v>127</v>
      </c>
      <c r="M94" s="52">
        <v>782</v>
      </c>
      <c r="N94">
        <f>G94*82/F94</f>
        <v>29.041666666666668</v>
      </c>
      <c r="O94">
        <f>H94*82/F94</f>
        <v>41</v>
      </c>
      <c r="P94">
        <f>I94*82/F94</f>
        <v>143.5</v>
      </c>
      <c r="Q94">
        <f>J94*82/F94</f>
        <v>35.875</v>
      </c>
      <c r="R94">
        <f>K94*82/F94</f>
        <v>10.25</v>
      </c>
      <c r="S94">
        <f>L94*82/F94</f>
        <v>216.95833333333334</v>
      </c>
      <c r="U94" s="10">
        <f>SUM(V94:X94)</f>
        <v>10.041545090186069</v>
      </c>
      <c r="V94">
        <f>N94/MAX(N:N)*OFF_D</f>
        <v>3.4391447368421058</v>
      </c>
      <c r="W94">
        <f>O94/MAX(O:O)*PUN_D</f>
        <v>0.68181818181818177</v>
      </c>
      <c r="X94">
        <f>SUM(Z94:AC94)</f>
        <v>5.9205821715257825</v>
      </c>
      <c r="Y94">
        <f>X94/DEF_D*10</f>
        <v>7.4007277144072283</v>
      </c>
      <c r="Z94">
        <f>(0.7*(HIT_D*DEF_D))+(P94/(MAX(P:P))*(0.3*(HIT_D*DEF_D)))</f>
        <v>1.2815384615384615</v>
      </c>
      <c r="AA94">
        <f>(0.7*(BkS_D*DEF_D))+(Q94/(MAX(Q:Q))*(0.3*(BkS_D*DEF_D)))</f>
        <v>1.602507042253521</v>
      </c>
      <c r="AB94">
        <f>(0.7*(TkA_D*DEF_D))+(R94/(MAX(R:R))*(0.3*(TkA_D*DEF_D)))</f>
        <v>1.1792771084337348</v>
      </c>
      <c r="AC94">
        <f>(0.7*(SH_D*DEF_D))+(S94/(MAX(S:S))*(0.3*(SH_D*DEF_D)))</f>
        <v>1.8572595593000647</v>
      </c>
    </row>
    <row r="95" spans="1:29" x14ac:dyDescent="0.25">
      <c r="A95" s="9">
        <v>93</v>
      </c>
      <c r="B95" s="46" t="s">
        <v>849</v>
      </c>
      <c r="C95" s="47" t="s">
        <v>395</v>
      </c>
      <c r="D95" s="47" t="s">
        <v>396</v>
      </c>
      <c r="E95" s="47" t="s">
        <v>4</v>
      </c>
      <c r="F95" s="48">
        <v>73</v>
      </c>
      <c r="G95" s="48">
        <v>22</v>
      </c>
      <c r="H95" s="48">
        <v>20</v>
      </c>
      <c r="I95" s="48">
        <v>106</v>
      </c>
      <c r="J95" s="48">
        <v>96</v>
      </c>
      <c r="K95" s="48">
        <v>26</v>
      </c>
      <c r="L95" s="48">
        <v>11470</v>
      </c>
      <c r="M95" s="52">
        <v>1672</v>
      </c>
      <c r="N95">
        <f>G95*82/F95</f>
        <v>24.712328767123289</v>
      </c>
      <c r="O95">
        <f>H95*82/F95</f>
        <v>22.465753424657535</v>
      </c>
      <c r="P95">
        <f>I95*82/F95</f>
        <v>119.06849315068493</v>
      </c>
      <c r="Q95">
        <f>J95*82/F95</f>
        <v>107.83561643835617</v>
      </c>
      <c r="R95">
        <f>K95*82/F95</f>
        <v>29.205479452054796</v>
      </c>
      <c r="S95">
        <f>L95*82/F95</f>
        <v>12884.109589041096</v>
      </c>
      <c r="U95" s="10">
        <f>SUM(V95:X95)</f>
        <v>10.024927046018639</v>
      </c>
      <c r="V95">
        <f>N95/MAX(N:N)*OFF_D</f>
        <v>2.9264599855803897</v>
      </c>
      <c r="W95">
        <f>O95/MAX(O:O)*PUN_D</f>
        <v>0.37359900373599003</v>
      </c>
      <c r="X95">
        <f>SUM(Z95:AC95)</f>
        <v>6.7248680567022587</v>
      </c>
      <c r="Y95">
        <f>X95/DEF_D*10</f>
        <v>8.4060850708778236</v>
      </c>
      <c r="Z95">
        <f>(0.7*(HIT_D*DEF_D))+(P95/(MAX(P:P))*(0.3*(HIT_D*DEF_D)))</f>
        <v>1.254035827186512</v>
      </c>
      <c r="AA95">
        <f>(0.7*(BkS_D*DEF_D))+(Q95/(MAX(Q:Q))*(0.3*(BkS_D*DEF_D)))</f>
        <v>1.7840524792591164</v>
      </c>
      <c r="AB95">
        <f>(0.7*(TkA_D*DEF_D))+(R95/(MAX(R:R))*(0.3*(TkA_D*DEF_D)))</f>
        <v>1.2888991582769433</v>
      </c>
      <c r="AC95">
        <f>(0.7*(SH_D*DEF_D))+(S95/(MAX(S:S))*(0.3*(SH_D*DEF_D)))</f>
        <v>2.3978805919796873</v>
      </c>
    </row>
    <row r="96" spans="1:29" x14ac:dyDescent="0.25">
      <c r="A96" s="9">
        <v>94</v>
      </c>
      <c r="B96" s="46" t="s">
        <v>314</v>
      </c>
      <c r="C96" s="47" t="s">
        <v>43</v>
      </c>
      <c r="D96" s="47" t="s">
        <v>396</v>
      </c>
      <c r="E96" s="47" t="s">
        <v>4</v>
      </c>
      <c r="F96" s="48">
        <v>81</v>
      </c>
      <c r="G96" s="48">
        <v>29</v>
      </c>
      <c r="H96" s="48">
        <v>26</v>
      </c>
      <c r="I96" s="48">
        <v>57</v>
      </c>
      <c r="J96" s="48">
        <v>73</v>
      </c>
      <c r="K96" s="48">
        <v>42</v>
      </c>
      <c r="L96" s="48">
        <v>185</v>
      </c>
      <c r="M96" s="52">
        <v>1452</v>
      </c>
      <c r="N96">
        <f>G96*82/F96</f>
        <v>29.358024691358025</v>
      </c>
      <c r="O96">
        <f>H96*82/F96</f>
        <v>26.320987654320987</v>
      </c>
      <c r="P96">
        <f>I96*82/F96</f>
        <v>57.703703703703702</v>
      </c>
      <c r="Q96">
        <f>J96*82/F96</f>
        <v>73.901234567901241</v>
      </c>
      <c r="R96">
        <f>K96*82/F96</f>
        <v>42.518518518518519</v>
      </c>
      <c r="S96">
        <f>L96*82/F96</f>
        <v>187.28395061728395</v>
      </c>
      <c r="U96" s="10">
        <f>SUM(V96:X96)</f>
        <v>10.019600518993011</v>
      </c>
      <c r="V96">
        <f>N96/MAX(N:N)*OFF_D</f>
        <v>3.4766081871345031</v>
      </c>
      <c r="W96">
        <f>O96/MAX(O:O)*PUN_D</f>
        <v>0.43771043771043772</v>
      </c>
      <c r="X96">
        <f>SUM(Z96:AC96)</f>
        <v>6.10528189414807</v>
      </c>
      <c r="Y96">
        <f>X96/DEF_D*10</f>
        <v>7.6316023676850877</v>
      </c>
      <c r="Z96">
        <f>(0.7*(HIT_D*DEF_D))+(P96/(MAX(P:P))*(0.3*(HIT_D*DEF_D)))</f>
        <v>1.1849572649572648</v>
      </c>
      <c r="AA96">
        <f>(0.7*(BkS_D*DEF_D))+(Q96/(MAX(Q:Q))*(0.3*(BkS_D*DEF_D)))</f>
        <v>1.6984413145539907</v>
      </c>
      <c r="AB96">
        <f>(0.7*(TkA_D*DEF_D))+(R96/(MAX(R:R))*(0.3*(TkA_D*DEF_D)))</f>
        <v>1.3658902275769744</v>
      </c>
      <c r="AC96">
        <f>(0.7*(SH_D*DEF_D))+(S96/(MAX(S:S))*(0.3*(SH_D*DEF_D)))</f>
        <v>1.85599308705984</v>
      </c>
    </row>
    <row r="97" spans="1:29" x14ac:dyDescent="0.25">
      <c r="A97" s="9">
        <v>95</v>
      </c>
      <c r="B97" s="46" t="s">
        <v>650</v>
      </c>
      <c r="C97" s="47" t="s">
        <v>395</v>
      </c>
      <c r="D97" s="47" t="s">
        <v>396</v>
      </c>
      <c r="E97" s="47" t="s">
        <v>4</v>
      </c>
      <c r="F97" s="48">
        <v>81</v>
      </c>
      <c r="G97" s="48">
        <v>26</v>
      </c>
      <c r="H97" s="48">
        <v>20</v>
      </c>
      <c r="I97" s="48">
        <v>41</v>
      </c>
      <c r="J97" s="48">
        <v>124</v>
      </c>
      <c r="K97" s="48">
        <v>36</v>
      </c>
      <c r="L97" s="48">
        <v>9057</v>
      </c>
      <c r="M97" s="52">
        <v>1557</v>
      </c>
      <c r="N97">
        <f>G97*82/F97</f>
        <v>26.320987654320987</v>
      </c>
      <c r="O97">
        <f>H97*82/F97</f>
        <v>20.246913580246915</v>
      </c>
      <c r="P97">
        <f>I97*82/F97</f>
        <v>41.506172839506171</v>
      </c>
      <c r="Q97">
        <f>J97*82/F97</f>
        <v>125.53086419753086</v>
      </c>
      <c r="R97">
        <f>K97*82/F97</f>
        <v>36.444444444444443</v>
      </c>
      <c r="S97">
        <f>L97*82/F97</f>
        <v>9168.8148148148157</v>
      </c>
      <c r="U97" s="10">
        <f>SUM(V97:X97)</f>
        <v>10.019156554565228</v>
      </c>
      <c r="V97">
        <f>N97/MAX(N:N)*OFF_D</f>
        <v>3.1169590643274852</v>
      </c>
      <c r="W97">
        <f>O97/MAX(O:O)*PUN_D</f>
        <v>0.33670033670033672</v>
      </c>
      <c r="X97">
        <f>SUM(Z97:AC97)</f>
        <v>6.5654971535374065</v>
      </c>
      <c r="Y97">
        <f>X97/DEF_D*10</f>
        <v>8.2068714419217574</v>
      </c>
      <c r="Z97">
        <f>(0.7*(HIT_D*DEF_D))+(P97/(MAX(P:P))*(0.3*(HIT_D*DEF_D)))</f>
        <v>1.1667236467236466</v>
      </c>
      <c r="AA97">
        <f>(0.7*(BkS_D*DEF_D))+(Q97/(MAX(Q:Q))*(0.3*(BkS_D*DEF_D)))</f>
        <v>1.8286948356807511</v>
      </c>
      <c r="AB97">
        <f>(0.7*(TkA_D*DEF_D))+(R97/(MAX(R:R))*(0.3*(TkA_D*DEF_D)))</f>
        <v>1.3307630522088352</v>
      </c>
      <c r="AC97">
        <f>(0.7*(SH_D*DEF_D))+(S97/(MAX(S:S))*(0.3*(SH_D*DEF_D)))</f>
        <v>2.2393156189241736</v>
      </c>
    </row>
    <row r="98" spans="1:29" x14ac:dyDescent="0.25">
      <c r="A98" s="9">
        <v>96</v>
      </c>
      <c r="B98" s="46" t="s">
        <v>550</v>
      </c>
      <c r="C98" s="47" t="s">
        <v>395</v>
      </c>
      <c r="D98" s="47" t="s">
        <v>396</v>
      </c>
      <c r="E98" s="47" t="s">
        <v>4</v>
      </c>
      <c r="F98" s="48">
        <v>25</v>
      </c>
      <c r="G98" s="48">
        <v>8</v>
      </c>
      <c r="H98" s="48">
        <v>14</v>
      </c>
      <c r="I98" s="48">
        <v>36</v>
      </c>
      <c r="J98" s="48">
        <v>32</v>
      </c>
      <c r="K98" s="48">
        <v>4</v>
      </c>
      <c r="L98" s="48">
        <v>505</v>
      </c>
      <c r="M98" s="52">
        <v>397</v>
      </c>
      <c r="N98">
        <f>G98*82/F98</f>
        <v>26.24</v>
      </c>
      <c r="O98">
        <f>H98*82/F98</f>
        <v>45.92</v>
      </c>
      <c r="P98">
        <f>I98*82/F98</f>
        <v>118.08</v>
      </c>
      <c r="Q98">
        <f>J98*82/F98</f>
        <v>104.96</v>
      </c>
      <c r="R98">
        <f>K98*82/F98</f>
        <v>13.12</v>
      </c>
      <c r="S98">
        <f>L98*82/F98</f>
        <v>1656.4</v>
      </c>
      <c r="U98" s="10">
        <f>SUM(V98:X98)</f>
        <v>10.015293761195911</v>
      </c>
      <c r="V98">
        <f>N98/MAX(N:N)*OFF_D</f>
        <v>3.1073684210526316</v>
      </c>
      <c r="W98">
        <f>O98/MAX(O:O)*PUN_D</f>
        <v>0.76363636363636356</v>
      </c>
      <c r="X98">
        <f>SUM(Z98:AC98)</f>
        <v>6.1442889765069157</v>
      </c>
      <c r="Y98">
        <f>X98/DEF_D*10</f>
        <v>7.6803612206336442</v>
      </c>
      <c r="Z98">
        <f>(0.7*(HIT_D*DEF_D))+(P98/(MAX(P:P))*(0.3*(HIT_D*DEF_D)))</f>
        <v>1.2529230769230768</v>
      </c>
      <c r="AA98">
        <f>(0.7*(BkS_D*DEF_D))+(Q98/(MAX(Q:Q))*(0.3*(BkS_D*DEF_D)))</f>
        <v>1.7767977464788731</v>
      </c>
      <c r="AB98">
        <f>(0.7*(TkA_D*DEF_D))+(R98/(MAX(R:R))*(0.3*(TkA_D*DEF_D)))</f>
        <v>1.1958746987951807</v>
      </c>
      <c r="AC98">
        <f>(0.7*(SH_D*DEF_D))+(S98/(MAX(S:S))*(0.3*(SH_D*DEF_D)))</f>
        <v>1.918693454309786</v>
      </c>
    </row>
    <row r="99" spans="1:29" x14ac:dyDescent="0.25">
      <c r="A99" s="9">
        <v>97</v>
      </c>
      <c r="B99" s="43" t="s">
        <v>768</v>
      </c>
      <c r="C99" s="44" t="s">
        <v>395</v>
      </c>
      <c r="D99" s="44" t="s">
        <v>396</v>
      </c>
      <c r="E99" s="44" t="s">
        <v>4</v>
      </c>
      <c r="F99" s="45">
        <v>65</v>
      </c>
      <c r="G99" s="45">
        <v>12</v>
      </c>
      <c r="H99" s="45">
        <v>83</v>
      </c>
      <c r="I99" s="45">
        <v>121</v>
      </c>
      <c r="J99" s="45">
        <v>79</v>
      </c>
      <c r="K99" s="45">
        <v>9</v>
      </c>
      <c r="L99" s="45">
        <v>6361</v>
      </c>
      <c r="M99" s="51">
        <v>1174</v>
      </c>
      <c r="N99">
        <f>G99*82/F99</f>
        <v>15.138461538461538</v>
      </c>
      <c r="O99">
        <f>H99*82/F99</f>
        <v>104.70769230769231</v>
      </c>
      <c r="P99">
        <f>I99*82/F99</f>
        <v>152.64615384615385</v>
      </c>
      <c r="Q99">
        <f>J99*82/F99</f>
        <v>99.661538461538456</v>
      </c>
      <c r="R99">
        <f>K99*82/F99</f>
        <v>11.353846153846154</v>
      </c>
      <c r="S99">
        <f>L99*82/F99</f>
        <v>8024.6461538461535</v>
      </c>
      <c r="U99" s="10">
        <f>SUM(V99:X99)</f>
        <v>9.9653806341371585</v>
      </c>
      <c r="V99">
        <f>N99/MAX(N:N)*OFF_D</f>
        <v>1.7927125506072874</v>
      </c>
      <c r="W99">
        <f>O99/MAX(O:O)*PUN_D</f>
        <v>1.7412587412587412</v>
      </c>
      <c r="X99">
        <f>SUM(Z99:AC99)</f>
        <v>6.4314093422711291</v>
      </c>
      <c r="Y99">
        <f>X99/DEF_D*10</f>
        <v>8.0392616778389119</v>
      </c>
      <c r="Z99">
        <f>(0.7*(HIT_D*DEF_D))+(P99/(MAX(P:P))*(0.3*(HIT_D*DEF_D)))</f>
        <v>1.2918343195266271</v>
      </c>
      <c r="AA99">
        <f>(0.7*(BkS_D*DEF_D))+(Q99/(MAX(Q:Q))*(0.3*(BkS_D*DEF_D)))</f>
        <v>1.7634305525460454</v>
      </c>
      <c r="AB99">
        <f>(0.7*(TkA_D*DEF_D))+(R99/(MAX(R:R))*(0.3*(TkA_D*DEF_D)))</f>
        <v>1.1856607970342909</v>
      </c>
      <c r="AC99">
        <f>(0.7*(SH_D*DEF_D))+(S99/(MAX(S:S))*(0.3*(SH_D*DEF_D)))</f>
        <v>2.1904836731641657</v>
      </c>
    </row>
    <row r="100" spans="1:29" x14ac:dyDescent="0.25">
      <c r="A100" s="9">
        <v>98</v>
      </c>
      <c r="B100" s="43" t="s">
        <v>774</v>
      </c>
      <c r="C100" s="44" t="s">
        <v>395</v>
      </c>
      <c r="D100" s="44" t="s">
        <v>396</v>
      </c>
      <c r="E100" s="44" t="s">
        <v>4</v>
      </c>
      <c r="F100" s="45">
        <v>70</v>
      </c>
      <c r="G100" s="45">
        <v>3</v>
      </c>
      <c r="H100" s="45">
        <v>154</v>
      </c>
      <c r="I100" s="45">
        <v>364</v>
      </c>
      <c r="J100" s="45">
        <v>90</v>
      </c>
      <c r="K100" s="45">
        <v>6</v>
      </c>
      <c r="L100" s="45">
        <v>2997</v>
      </c>
      <c r="M100" s="51">
        <v>981</v>
      </c>
      <c r="N100">
        <f>G100*82/F100</f>
        <v>3.5142857142857142</v>
      </c>
      <c r="O100">
        <f>H100*82/F100</f>
        <v>180.4</v>
      </c>
      <c r="P100">
        <f>I100*82/F100</f>
        <v>426.4</v>
      </c>
      <c r="Q100">
        <f>J100*82/F100</f>
        <v>105.42857142857143</v>
      </c>
      <c r="R100">
        <f>K100*82/F100</f>
        <v>7.0285714285714285</v>
      </c>
      <c r="S100">
        <f>L100*82/F100</f>
        <v>3510.7714285714287</v>
      </c>
      <c r="U100" s="10">
        <f>SUM(V100:X100)</f>
        <v>9.9526285791629387</v>
      </c>
      <c r="V100">
        <f>N100/MAX(N:N)*OFF_D</f>
        <v>0.41616541353383457</v>
      </c>
      <c r="W100">
        <f>O100/MAX(O:O)*PUN_D</f>
        <v>3</v>
      </c>
      <c r="X100">
        <f>SUM(Z100:AC100)</f>
        <v>6.5364631656291046</v>
      </c>
      <c r="Y100">
        <f>X100/DEF_D*10</f>
        <v>8.1705789570363798</v>
      </c>
      <c r="Z100">
        <f>(0.7*(HIT_D*DEF_D))+(P100/(MAX(P:P))*(0.3*(HIT_D*DEF_D)))</f>
        <v>1.5999999999999999</v>
      </c>
      <c r="AA100">
        <f>(0.7*(BkS_D*DEF_D))+(Q100/(MAX(Q:Q))*(0.3*(BkS_D*DEF_D)))</f>
        <v>1.7779798792756538</v>
      </c>
      <c r="AB100">
        <f>(0.7*(TkA_D*DEF_D))+(R100/(MAX(R:R))*(0.3*(TkA_D*DEF_D)))</f>
        <v>1.1606471600688466</v>
      </c>
      <c r="AC100">
        <f>(0.7*(SH_D*DEF_D))+(S100/(MAX(S:S))*(0.3*(SH_D*DEF_D)))</f>
        <v>1.9978361262846032</v>
      </c>
    </row>
    <row r="101" spans="1:29" x14ac:dyDescent="0.25">
      <c r="A101" s="9">
        <v>99</v>
      </c>
      <c r="B101" s="43" t="s">
        <v>160</v>
      </c>
      <c r="C101" s="44" t="s">
        <v>34</v>
      </c>
      <c r="D101" s="44" t="s">
        <v>396</v>
      </c>
      <c r="E101" s="44" t="s">
        <v>4</v>
      </c>
      <c r="F101" s="45">
        <v>82</v>
      </c>
      <c r="G101" s="45">
        <v>23</v>
      </c>
      <c r="H101" s="45">
        <v>34</v>
      </c>
      <c r="I101" s="45">
        <v>61</v>
      </c>
      <c r="J101" s="45">
        <v>108</v>
      </c>
      <c r="K101" s="45">
        <v>38</v>
      </c>
      <c r="L101" s="45">
        <v>11131</v>
      </c>
      <c r="M101" s="51">
        <v>1924</v>
      </c>
      <c r="N101">
        <f>G101*82/F101</f>
        <v>23</v>
      </c>
      <c r="O101">
        <f>H101*82/F101</f>
        <v>34</v>
      </c>
      <c r="P101">
        <f>I101*82/F101</f>
        <v>61</v>
      </c>
      <c r="Q101">
        <f>J101*82/F101</f>
        <v>108</v>
      </c>
      <c r="R101">
        <f>K101*82/F101</f>
        <v>38</v>
      </c>
      <c r="S101">
        <f>L101*82/F101</f>
        <v>11131</v>
      </c>
      <c r="U101" s="10">
        <f>SUM(V101:X101)</f>
        <v>9.9250482286101303</v>
      </c>
      <c r="V101">
        <f>N101/MAX(N:N)*OFF_D</f>
        <v>2.7236842105263159</v>
      </c>
      <c r="W101">
        <f>O101/MAX(O:O)*PUN_D</f>
        <v>0.56541019955654104</v>
      </c>
      <c r="X101">
        <f>SUM(Z101:AC101)</f>
        <v>6.6359538185272733</v>
      </c>
      <c r="Y101">
        <f>X101/DEF_D*10</f>
        <v>8.2949422731590907</v>
      </c>
      <c r="Z101">
        <f>(0.7*(HIT_D*DEF_D))+(P101/(MAX(P:P))*(0.3*(HIT_D*DEF_D)))</f>
        <v>1.1886679174484052</v>
      </c>
      <c r="AA101">
        <f>(0.7*(BkS_D*DEF_D))+(Q101/(MAX(Q:Q))*(0.3*(BkS_D*DEF_D)))</f>
        <v>1.7844671934043284</v>
      </c>
      <c r="AB101">
        <f>(0.7*(TkA_D*DEF_D))+(R101/(MAX(R:R))*(0.3*(TkA_D*DEF_D)))</f>
        <v>1.3397590361445781</v>
      </c>
      <c r="AC101">
        <f>(0.7*(SH_D*DEF_D))+(S101/(MAX(S:S))*(0.3*(SH_D*DEF_D)))</f>
        <v>2.3230596715299621</v>
      </c>
    </row>
    <row r="102" spans="1:29" x14ac:dyDescent="0.25">
      <c r="A102" s="9">
        <v>100</v>
      </c>
      <c r="B102" s="46" t="s">
        <v>124</v>
      </c>
      <c r="C102" s="47" t="s">
        <v>34</v>
      </c>
      <c r="D102" s="47" t="s">
        <v>396</v>
      </c>
      <c r="E102" s="47" t="s">
        <v>4</v>
      </c>
      <c r="F102" s="48">
        <v>82</v>
      </c>
      <c r="G102" s="48">
        <v>23</v>
      </c>
      <c r="H102" s="48">
        <v>32</v>
      </c>
      <c r="I102" s="48">
        <v>94</v>
      </c>
      <c r="J102" s="48">
        <v>134</v>
      </c>
      <c r="K102" s="48">
        <v>20</v>
      </c>
      <c r="L102" s="48">
        <v>11905</v>
      </c>
      <c r="M102" s="52">
        <v>1789</v>
      </c>
      <c r="N102">
        <f>G102*82/F102</f>
        <v>23</v>
      </c>
      <c r="O102">
        <f>H102*82/F102</f>
        <v>32</v>
      </c>
      <c r="P102">
        <f>I102*82/F102</f>
        <v>94</v>
      </c>
      <c r="Q102">
        <f>J102*82/F102</f>
        <v>134</v>
      </c>
      <c r="R102">
        <f>K102*82/F102</f>
        <v>20</v>
      </c>
      <c r="S102">
        <f>L102*82/F102</f>
        <v>11905</v>
      </c>
      <c r="U102" s="10">
        <f>SUM(V102:X102)</f>
        <v>9.9234681178743411</v>
      </c>
      <c r="V102">
        <f>N102/MAX(N:N)*OFF_D</f>
        <v>2.7236842105263159</v>
      </c>
      <c r="W102">
        <f>O102/MAX(O:O)*PUN_D</f>
        <v>0.53215077605321504</v>
      </c>
      <c r="X102">
        <f>SUM(Z102:AC102)</f>
        <v>6.6676331312948101</v>
      </c>
      <c r="Y102">
        <f>X102/DEF_D*10</f>
        <v>8.3345414141185117</v>
      </c>
      <c r="Z102">
        <f>(0.7*(HIT_D*DEF_D))+(P102/(MAX(P:P))*(0.3*(HIT_D*DEF_D)))</f>
        <v>1.2258161350844277</v>
      </c>
      <c r="AA102">
        <f>(0.7*(BkS_D*DEF_D))+(Q102/(MAX(Q:Q))*(0.3*(BkS_D*DEF_D)))</f>
        <v>1.850061147372037</v>
      </c>
      <c r="AB102">
        <f>(0.7*(TkA_D*DEF_D))+(R102/(MAX(R:R))*(0.3*(TkA_D*DEF_D)))</f>
        <v>1.2356626506024095</v>
      </c>
      <c r="AC102">
        <f>(0.7*(SH_D*DEF_D))+(S102/(MAX(S:S))*(0.3*(SH_D*DEF_D)))</f>
        <v>2.3560931982359357</v>
      </c>
    </row>
    <row r="103" spans="1:29" x14ac:dyDescent="0.25">
      <c r="A103" s="9">
        <v>101</v>
      </c>
      <c r="B103" s="46" t="s">
        <v>517</v>
      </c>
      <c r="C103" s="47" t="s">
        <v>395</v>
      </c>
      <c r="D103" s="47" t="s">
        <v>396</v>
      </c>
      <c r="E103" s="47" t="s">
        <v>4</v>
      </c>
      <c r="F103" s="48">
        <v>58</v>
      </c>
      <c r="G103" s="48">
        <v>13</v>
      </c>
      <c r="H103" s="48">
        <v>50</v>
      </c>
      <c r="I103" s="48">
        <v>121</v>
      </c>
      <c r="J103" s="48">
        <v>76</v>
      </c>
      <c r="K103" s="48">
        <v>7</v>
      </c>
      <c r="L103" s="48">
        <v>7001</v>
      </c>
      <c r="M103" s="52">
        <v>1032</v>
      </c>
      <c r="N103">
        <f>G103*82/F103</f>
        <v>18.379310344827587</v>
      </c>
      <c r="O103">
        <f>H103*82/F103</f>
        <v>70.689655172413794</v>
      </c>
      <c r="P103">
        <f>I103*82/F103</f>
        <v>171.06896551724137</v>
      </c>
      <c r="Q103">
        <f>J103*82/F103</f>
        <v>107.44827586206897</v>
      </c>
      <c r="R103">
        <f>K103*82/F103</f>
        <v>9.8965517241379306</v>
      </c>
      <c r="S103">
        <f>L103*82/F103</f>
        <v>9897.9655172413786</v>
      </c>
      <c r="U103" s="10">
        <f>SUM(V103:X103)</f>
        <v>9.8953621843663839</v>
      </c>
      <c r="V103">
        <f>N103/MAX(N:N)*OFF_D</f>
        <v>2.1764972776769511</v>
      </c>
      <c r="W103">
        <f>O103/MAX(O:O)*PUN_D</f>
        <v>1.1755485893416928</v>
      </c>
      <c r="X103">
        <f>SUM(Z103:AC103)</f>
        <v>6.54331631734774</v>
      </c>
      <c r="Y103">
        <f>X103/DEF_D*10</f>
        <v>8.1791453966846746</v>
      </c>
      <c r="Z103">
        <f>(0.7*(HIT_D*DEF_D))+(P103/(MAX(P:P))*(0.3*(HIT_D*DEF_D)))</f>
        <v>1.3125729442970822</v>
      </c>
      <c r="AA103">
        <f>(0.7*(BkS_D*DEF_D))+(Q103/(MAX(Q:Q))*(0.3*(BkS_D*DEF_D)))</f>
        <v>1.7830752792617774</v>
      </c>
      <c r="AB103">
        <f>(0.7*(TkA_D*DEF_D))+(R103/(MAX(R:R))*(0.3*(TkA_D*DEF_D)))</f>
        <v>1.1772330702118818</v>
      </c>
      <c r="AC103">
        <f>(0.7*(SH_D*DEF_D))+(S103/(MAX(S:S))*(0.3*(SH_D*DEF_D)))</f>
        <v>2.2704350235769994</v>
      </c>
    </row>
    <row r="104" spans="1:29" x14ac:dyDescent="0.25">
      <c r="A104" s="9">
        <v>102</v>
      </c>
      <c r="B104" s="43" t="s">
        <v>355</v>
      </c>
      <c r="C104" s="44" t="s">
        <v>31</v>
      </c>
      <c r="D104" s="44" t="s">
        <v>396</v>
      </c>
      <c r="E104" s="44" t="s">
        <v>4</v>
      </c>
      <c r="F104" s="45">
        <v>44</v>
      </c>
      <c r="G104" s="45">
        <v>11</v>
      </c>
      <c r="H104" s="45">
        <v>33</v>
      </c>
      <c r="I104" s="45">
        <v>107</v>
      </c>
      <c r="J104" s="45">
        <v>53</v>
      </c>
      <c r="K104" s="45">
        <v>11</v>
      </c>
      <c r="L104" s="45">
        <v>3134</v>
      </c>
      <c r="M104" s="51">
        <v>749</v>
      </c>
      <c r="N104">
        <f>G104*82/F104</f>
        <v>20.5</v>
      </c>
      <c r="O104">
        <f>H104*82/F104</f>
        <v>61.5</v>
      </c>
      <c r="P104">
        <f>I104*82/F104</f>
        <v>199.40909090909091</v>
      </c>
      <c r="Q104">
        <f>J104*82/F104</f>
        <v>98.772727272727266</v>
      </c>
      <c r="R104">
        <f>K104*82/F104</f>
        <v>20.5</v>
      </c>
      <c r="S104">
        <f>L104*82/F104</f>
        <v>5840.636363636364</v>
      </c>
      <c r="U104" s="10">
        <f>SUM(V104:X104)</f>
        <v>9.8918491870182148</v>
      </c>
      <c r="V104">
        <f>N104/MAX(N:N)*OFF_D</f>
        <v>2.4276315789473686</v>
      </c>
      <c r="W104">
        <f>O104/MAX(O:O)*PUN_D</f>
        <v>1.0227272727272727</v>
      </c>
      <c r="X104">
        <f>SUM(Z104:AC104)</f>
        <v>6.4414903353435733</v>
      </c>
      <c r="Y104">
        <f>X104/DEF_D*10</f>
        <v>8.0518629191794666</v>
      </c>
      <c r="Z104">
        <f>(0.7*(HIT_D*DEF_D))+(P104/(MAX(P:P))*(0.3*(HIT_D*DEF_D)))</f>
        <v>1.3444755244755244</v>
      </c>
      <c r="AA104">
        <f>(0.7*(BkS_D*DEF_D))+(Q104/(MAX(Q:Q))*(0.3*(BkS_D*DEF_D)))</f>
        <v>1.7611882202304738</v>
      </c>
      <c r="AB104">
        <f>(0.7*(TkA_D*DEF_D))+(R104/(MAX(R:R))*(0.3*(TkA_D*DEF_D)))</f>
        <v>1.2385542168674697</v>
      </c>
      <c r="AC104">
        <f>(0.7*(SH_D*DEF_D))+(S104/(MAX(S:S))*(0.3*(SH_D*DEF_D)))</f>
        <v>2.0972723737701053</v>
      </c>
    </row>
    <row r="105" spans="1:29" x14ac:dyDescent="0.25">
      <c r="A105" s="9">
        <v>103</v>
      </c>
      <c r="B105" s="46" t="s">
        <v>754</v>
      </c>
      <c r="C105" s="47" t="s">
        <v>395</v>
      </c>
      <c r="D105" s="47" t="s">
        <v>396</v>
      </c>
      <c r="E105" s="47" t="s">
        <v>4</v>
      </c>
      <c r="F105" s="48">
        <v>60</v>
      </c>
      <c r="G105" s="48">
        <v>14</v>
      </c>
      <c r="H105" s="48">
        <v>42</v>
      </c>
      <c r="I105" s="48">
        <v>24</v>
      </c>
      <c r="J105" s="48">
        <v>94</v>
      </c>
      <c r="K105" s="48">
        <v>8</v>
      </c>
      <c r="L105" s="48">
        <v>10789</v>
      </c>
      <c r="M105" s="52">
        <v>1314</v>
      </c>
      <c r="N105">
        <f>G105*82/F105</f>
        <v>19.133333333333333</v>
      </c>
      <c r="O105">
        <f>H105*82/F105</f>
        <v>57.4</v>
      </c>
      <c r="P105">
        <f>I105*82/F105</f>
        <v>32.799999999999997</v>
      </c>
      <c r="Q105">
        <f>J105*82/F105</f>
        <v>128.46666666666667</v>
      </c>
      <c r="R105">
        <f>K105*82/F105</f>
        <v>10.933333333333334</v>
      </c>
      <c r="S105">
        <f>L105*82/F105</f>
        <v>14744.966666666667</v>
      </c>
      <c r="U105" s="10">
        <f>SUM(V105:X105)</f>
        <v>9.8738883940749105</v>
      </c>
      <c r="V105">
        <f>N105/MAX(N:N)*OFF_D</f>
        <v>2.2657894736842108</v>
      </c>
      <c r="W105">
        <f>O105/MAX(O:O)*PUN_D</f>
        <v>0.95454545454545459</v>
      </c>
      <c r="X105">
        <f>SUM(Z105:AC105)</f>
        <v>6.6535534658452455</v>
      </c>
      <c r="Y105">
        <f>X105/DEF_D*10</f>
        <v>8.3169418323065578</v>
      </c>
      <c r="Z105">
        <f>(0.7*(HIT_D*DEF_D))+(P105/(MAX(P:P))*(0.3*(HIT_D*DEF_D)))</f>
        <v>1.1569230769230767</v>
      </c>
      <c r="AA105">
        <f>(0.7*(BkS_D*DEF_D))+(Q105/(MAX(Q:Q))*(0.3*(BkS_D*DEF_D)))</f>
        <v>1.8361014084507041</v>
      </c>
      <c r="AB105">
        <f>(0.7*(TkA_D*DEF_D))+(R105/(MAX(R:R))*(0.3*(TkA_D*DEF_D)))</f>
        <v>1.1832289156626505</v>
      </c>
      <c r="AC105">
        <f>(0.7*(SH_D*DEF_D))+(S105/(MAX(S:S))*(0.3*(SH_D*DEF_D)))</f>
        <v>2.4773000648088139</v>
      </c>
    </row>
    <row r="106" spans="1:29" x14ac:dyDescent="0.25">
      <c r="A106" s="9">
        <v>104</v>
      </c>
      <c r="B106" s="46" t="s">
        <v>158</v>
      </c>
      <c r="C106" s="47" t="s">
        <v>34</v>
      </c>
      <c r="D106" s="47" t="s">
        <v>396</v>
      </c>
      <c r="E106" s="47" t="s">
        <v>4</v>
      </c>
      <c r="F106" s="48">
        <v>51</v>
      </c>
      <c r="G106" s="48">
        <v>9</v>
      </c>
      <c r="H106" s="48">
        <v>63</v>
      </c>
      <c r="I106" s="48">
        <v>59</v>
      </c>
      <c r="J106" s="48">
        <v>65</v>
      </c>
      <c r="K106" s="48">
        <v>11</v>
      </c>
      <c r="L106" s="48">
        <v>5732</v>
      </c>
      <c r="M106" s="52">
        <v>981</v>
      </c>
      <c r="N106">
        <f>G106*82/F106</f>
        <v>14.470588235294118</v>
      </c>
      <c r="O106">
        <f>H106*82/F106</f>
        <v>101.29411764705883</v>
      </c>
      <c r="P106">
        <f>I106*82/F106</f>
        <v>94.862745098039213</v>
      </c>
      <c r="Q106">
        <f>J106*82/F106</f>
        <v>104.50980392156863</v>
      </c>
      <c r="R106">
        <f>K106*82/F106</f>
        <v>17.686274509803923</v>
      </c>
      <c r="S106">
        <f>L106*82/F106</f>
        <v>9216.1568627450979</v>
      </c>
      <c r="U106" s="10">
        <f>SUM(V106:X106)</f>
        <v>9.8641817702409753</v>
      </c>
      <c r="V106">
        <f>N106/MAX(N:N)*OFF_D</f>
        <v>1.7136222910216719</v>
      </c>
      <c r="W106">
        <f>O106/MAX(O:O)*PUN_D</f>
        <v>1.6844919786096257</v>
      </c>
      <c r="X106">
        <f>SUM(Z106:AC106)</f>
        <v>6.4660675006096779</v>
      </c>
      <c r="Y106">
        <f>X106/DEF_D*10</f>
        <v>8.0825843757620977</v>
      </c>
      <c r="Z106">
        <f>(0.7*(HIT_D*DEF_D))+(P106/(MAX(P:P))*(0.3*(HIT_D*DEF_D)))</f>
        <v>1.226787330316742</v>
      </c>
      <c r="AA106">
        <f>(0.7*(BkS_D*DEF_D))+(Q106/(MAX(Q:Q))*(0.3*(BkS_D*DEF_D)))</f>
        <v>1.7756619718309858</v>
      </c>
      <c r="AB106">
        <f>(0.7*(TkA_D*DEF_D))+(R106/(MAX(R:R))*(0.3*(TkA_D*DEF_D)))</f>
        <v>1.2222820694542875</v>
      </c>
      <c r="AC106">
        <f>(0.7*(SH_D*DEF_D))+(S106/(MAX(S:S))*(0.3*(SH_D*DEF_D)))</f>
        <v>2.2413361290076628</v>
      </c>
    </row>
    <row r="107" spans="1:29" x14ac:dyDescent="0.25">
      <c r="A107" s="9">
        <v>105</v>
      </c>
      <c r="B107" s="43" t="s">
        <v>834</v>
      </c>
      <c r="C107" s="44" t="s">
        <v>395</v>
      </c>
      <c r="D107" s="44" t="s">
        <v>396</v>
      </c>
      <c r="E107" s="44" t="s">
        <v>4</v>
      </c>
      <c r="F107" s="45">
        <v>51</v>
      </c>
      <c r="G107" s="45">
        <v>9</v>
      </c>
      <c r="H107" s="45">
        <v>63</v>
      </c>
      <c r="I107" s="45">
        <v>86</v>
      </c>
      <c r="J107" s="45">
        <v>36</v>
      </c>
      <c r="K107" s="45">
        <v>9</v>
      </c>
      <c r="L107" s="45">
        <v>6309</v>
      </c>
      <c r="M107" s="51">
        <v>980</v>
      </c>
      <c r="N107">
        <f>G107*82/F107</f>
        <v>14.470588235294118</v>
      </c>
      <c r="O107">
        <f>H107*82/F107</f>
        <v>101.29411764705883</v>
      </c>
      <c r="P107">
        <f>I107*82/F107</f>
        <v>138.27450980392157</v>
      </c>
      <c r="Q107">
        <f>J107*82/F107</f>
        <v>57.882352941176471</v>
      </c>
      <c r="R107">
        <f>K107*82/F107</f>
        <v>14.470588235294118</v>
      </c>
      <c r="S107">
        <f>L107*82/F107</f>
        <v>10143.882352941177</v>
      </c>
      <c r="U107" s="10">
        <f>SUM(V107:X107)</f>
        <v>9.8164143788738691</v>
      </c>
      <c r="V107">
        <f>N107/MAX(N:N)*OFF_D</f>
        <v>1.7136222910216719</v>
      </c>
      <c r="W107">
        <f>O107/MAX(O:O)*PUN_D</f>
        <v>1.6844919786096257</v>
      </c>
      <c r="X107">
        <f>SUM(Z107:AC107)</f>
        <v>6.4183001092425727</v>
      </c>
      <c r="Y107">
        <f>X107/DEF_D*10</f>
        <v>8.0228751365532158</v>
      </c>
      <c r="Z107">
        <f>(0.7*(HIT_D*DEF_D))+(P107/(MAX(P:P))*(0.3*(HIT_D*DEF_D)))</f>
        <v>1.2756561085972851</v>
      </c>
      <c r="AA107">
        <f>(0.7*(BkS_D*DEF_D))+(Q107/(MAX(Q:Q))*(0.3*(BkS_D*DEF_D)))</f>
        <v>1.6580281690140846</v>
      </c>
      <c r="AB107">
        <f>(0.7*(TkA_D*DEF_D))+(R107/(MAX(R:R))*(0.3*(TkA_D*DEF_D)))</f>
        <v>1.2036853295535079</v>
      </c>
      <c r="AC107">
        <f>(0.7*(SH_D*DEF_D))+(S107/(MAX(S:S))*(0.3*(SH_D*DEF_D)))</f>
        <v>2.2809305020776942</v>
      </c>
    </row>
    <row r="108" spans="1:29" x14ac:dyDescent="0.25">
      <c r="A108" s="9">
        <v>106</v>
      </c>
      <c r="B108" s="46" t="s">
        <v>747</v>
      </c>
      <c r="C108" s="47" t="s">
        <v>395</v>
      </c>
      <c r="D108" s="47" t="s">
        <v>396</v>
      </c>
      <c r="E108" s="47" t="s">
        <v>4</v>
      </c>
      <c r="F108" s="48">
        <v>71</v>
      </c>
      <c r="G108" s="48">
        <v>24</v>
      </c>
      <c r="H108" s="48">
        <v>25</v>
      </c>
      <c r="I108" s="48">
        <v>51</v>
      </c>
      <c r="J108" s="48">
        <v>66</v>
      </c>
      <c r="K108" s="48">
        <v>26</v>
      </c>
      <c r="L108" s="48">
        <v>257</v>
      </c>
      <c r="M108" s="52">
        <v>1418</v>
      </c>
      <c r="N108">
        <f>G108*82/F108</f>
        <v>27.718309859154928</v>
      </c>
      <c r="O108">
        <f>H108*82/F108</f>
        <v>28.87323943661972</v>
      </c>
      <c r="P108">
        <f>I108*82/F108</f>
        <v>58.901408450704224</v>
      </c>
      <c r="Q108">
        <f>J108*82/F108</f>
        <v>76.225352112676063</v>
      </c>
      <c r="R108">
        <f>K108*82/F108</f>
        <v>30.028169014084508</v>
      </c>
      <c r="S108">
        <f>L108*82/F108</f>
        <v>296.81690140845069</v>
      </c>
      <c r="U108" s="10">
        <f>SUM(V108:X108)</f>
        <v>9.807520028947275</v>
      </c>
      <c r="V108">
        <f>N108/MAX(N:N)*OFF_D</f>
        <v>3.2824314306893996</v>
      </c>
      <c r="W108">
        <f>O108/MAX(O:O)*PUN_D</f>
        <v>0.48015364916773362</v>
      </c>
      <c r="X108">
        <f>SUM(Z108:AC108)</f>
        <v>6.0449349490901421</v>
      </c>
      <c r="Y108">
        <f>X108/DEF_D*10</f>
        <v>7.5561686863626774</v>
      </c>
      <c r="Z108">
        <f>(0.7*(HIT_D*DEF_D))+(P108/(MAX(P:P))*(0.3*(HIT_D*DEF_D)))</f>
        <v>1.1863055254604549</v>
      </c>
      <c r="AA108">
        <f>(0.7*(BkS_D*DEF_D))+(Q108/(MAX(Q:Q))*(0.3*(BkS_D*DEF_D)))</f>
        <v>1.7043047014481254</v>
      </c>
      <c r="AB108">
        <f>(0.7*(TkA_D*DEF_D))+(R108/(MAX(R:R))*(0.3*(TkA_D*DEF_D)))</f>
        <v>1.293656881045308</v>
      </c>
      <c r="AC108">
        <f>(0.7*(SH_D*DEF_D))+(S108/(MAX(S:S))*(0.3*(SH_D*DEF_D)))</f>
        <v>1.8606678411362536</v>
      </c>
    </row>
    <row r="109" spans="1:29" x14ac:dyDescent="0.25">
      <c r="A109" s="9">
        <v>107</v>
      </c>
      <c r="B109" s="46" t="s">
        <v>526</v>
      </c>
      <c r="C109" s="47" t="s">
        <v>395</v>
      </c>
      <c r="D109" s="47" t="s">
        <v>396</v>
      </c>
      <c r="E109" s="47" t="s">
        <v>4</v>
      </c>
      <c r="F109" s="48">
        <v>69</v>
      </c>
      <c r="G109" s="48">
        <v>15</v>
      </c>
      <c r="H109" s="48">
        <v>60</v>
      </c>
      <c r="I109" s="48">
        <v>122</v>
      </c>
      <c r="J109" s="48">
        <v>95</v>
      </c>
      <c r="K109" s="48">
        <v>7</v>
      </c>
      <c r="L109" s="48">
        <v>7806</v>
      </c>
      <c r="M109" s="52">
        <v>1226</v>
      </c>
      <c r="N109">
        <f>G109*82/F109</f>
        <v>17.826086956521738</v>
      </c>
      <c r="O109">
        <f>H109*82/F109</f>
        <v>71.304347826086953</v>
      </c>
      <c r="P109">
        <f>I109*82/F109</f>
        <v>144.98550724637681</v>
      </c>
      <c r="Q109">
        <f>J109*82/F109</f>
        <v>112.89855072463769</v>
      </c>
      <c r="R109">
        <f>K109*82/F109</f>
        <v>8.3188405797101446</v>
      </c>
      <c r="S109">
        <f>L109*82/F109</f>
        <v>9276.6956521739139</v>
      </c>
      <c r="U109" s="10">
        <f>SUM(V109:X109)</f>
        <v>9.7888197296713049</v>
      </c>
      <c r="V109">
        <f>N109/MAX(N:N)*OFF_D</f>
        <v>2.110983981693364</v>
      </c>
      <c r="W109">
        <f>O109/MAX(O:O)*PUN_D</f>
        <v>1.1857707509881423</v>
      </c>
      <c r="X109">
        <f>SUM(Z109:AC109)</f>
        <v>6.4920649969897983</v>
      </c>
      <c r="Y109">
        <f>X109/DEF_D*10</f>
        <v>8.1150812462372475</v>
      </c>
      <c r="Z109">
        <f>(0.7*(HIT_D*DEF_D))+(P109/(MAX(P:P))*(0.3*(HIT_D*DEF_D)))</f>
        <v>1.283210702341137</v>
      </c>
      <c r="AA109">
        <f>(0.7*(BkS_D*DEF_D))+(Q109/(MAX(Q:Q))*(0.3*(BkS_D*DEF_D)))</f>
        <v>1.7968254745866503</v>
      </c>
      <c r="AB109">
        <f>(0.7*(TkA_D*DEF_D))+(R109/(MAX(R:R))*(0.3*(TkA_D*DEF_D)))</f>
        <v>1.1681089575694079</v>
      </c>
      <c r="AC109">
        <f>(0.7*(SH_D*DEF_D))+(S109/(MAX(S:S))*(0.3*(SH_D*DEF_D)))</f>
        <v>2.2439198624926031</v>
      </c>
    </row>
    <row r="110" spans="1:29" x14ac:dyDescent="0.25">
      <c r="A110" s="9">
        <v>108</v>
      </c>
      <c r="B110" s="43" t="s">
        <v>924</v>
      </c>
      <c r="C110" s="44" t="s">
        <v>395</v>
      </c>
      <c r="D110" s="44" t="s">
        <v>396</v>
      </c>
      <c r="E110" s="44" t="s">
        <v>4</v>
      </c>
      <c r="F110" s="45">
        <v>82</v>
      </c>
      <c r="G110" s="45">
        <v>18</v>
      </c>
      <c r="H110" s="45">
        <v>54</v>
      </c>
      <c r="I110" s="45">
        <v>180</v>
      </c>
      <c r="J110" s="45">
        <v>159</v>
      </c>
      <c r="K110" s="45">
        <v>9</v>
      </c>
      <c r="L110" s="45">
        <v>10752</v>
      </c>
      <c r="M110" s="51">
        <v>1650</v>
      </c>
      <c r="N110">
        <f>G110*82/F110</f>
        <v>18</v>
      </c>
      <c r="O110">
        <f>H110*82/F110</f>
        <v>54</v>
      </c>
      <c r="P110">
        <f>I110*82/F110</f>
        <v>180</v>
      </c>
      <c r="Q110">
        <f>J110*82/F110</f>
        <v>159</v>
      </c>
      <c r="R110">
        <f>K110*82/F110</f>
        <v>9</v>
      </c>
      <c r="S110">
        <f>L110*82/F110</f>
        <v>10752</v>
      </c>
      <c r="U110" s="10">
        <f>SUM(V110:X110)</f>
        <v>9.7442748133142629</v>
      </c>
      <c r="V110">
        <f>N110/MAX(N:N)*OFF_D</f>
        <v>2.1315789473684208</v>
      </c>
      <c r="W110">
        <f>O110/MAX(O:O)*PUN_D</f>
        <v>0.89800443458980039</v>
      </c>
      <c r="X110">
        <f>SUM(Z110:AC110)</f>
        <v>6.7146914313560426</v>
      </c>
      <c r="Y110">
        <f>X110/DEF_D*10</f>
        <v>8.3933642891950537</v>
      </c>
      <c r="Z110">
        <f>(0.7*(HIT_D*DEF_D))+(P110/(MAX(P:P))*(0.3*(HIT_D*DEF_D)))</f>
        <v>1.3226266416510317</v>
      </c>
      <c r="AA110">
        <f>(0.7*(BkS_D*DEF_D))+(Q110/(MAX(Q:Q))*(0.3*(BkS_D*DEF_D)))</f>
        <v>1.9131322569563722</v>
      </c>
      <c r="AB110">
        <f>(0.7*(TkA_D*DEF_D))+(R110/(MAX(R:R))*(0.3*(TkA_D*DEF_D)))</f>
        <v>1.1720481927710842</v>
      </c>
      <c r="AC110">
        <f>(0.7*(SH_D*DEF_D))+(S110/(MAX(S:S))*(0.3*(SH_D*DEF_D)))</f>
        <v>2.3068843399775538</v>
      </c>
    </row>
    <row r="111" spans="1:29" x14ac:dyDescent="0.25">
      <c r="A111" s="9">
        <v>109</v>
      </c>
      <c r="B111" s="46" t="s">
        <v>369</v>
      </c>
      <c r="C111" s="47" t="s">
        <v>37</v>
      </c>
      <c r="D111" s="47" t="s">
        <v>396</v>
      </c>
      <c r="E111" s="47" t="s">
        <v>4</v>
      </c>
      <c r="F111" s="48">
        <v>34</v>
      </c>
      <c r="G111" s="48">
        <v>9</v>
      </c>
      <c r="H111" s="48">
        <v>28</v>
      </c>
      <c r="I111" s="48">
        <v>14</v>
      </c>
      <c r="J111" s="48">
        <v>30</v>
      </c>
      <c r="K111" s="48">
        <v>4</v>
      </c>
      <c r="L111" s="48">
        <v>1591</v>
      </c>
      <c r="M111" s="52">
        <v>589</v>
      </c>
      <c r="N111">
        <f>G111*82/F111</f>
        <v>21.705882352941178</v>
      </c>
      <c r="O111">
        <f>H111*82/F111</f>
        <v>67.529411764705884</v>
      </c>
      <c r="P111">
        <f>I111*82/F111</f>
        <v>33.764705882352942</v>
      </c>
      <c r="Q111">
        <f>J111*82/F111</f>
        <v>72.352941176470594</v>
      </c>
      <c r="R111">
        <f>K111*82/F111</f>
        <v>9.6470588235294112</v>
      </c>
      <c r="S111">
        <f>L111*82/F111</f>
        <v>3837.1176470588234</v>
      </c>
      <c r="U111" s="10">
        <f>SUM(V111:X111)</f>
        <v>9.7335268180909971</v>
      </c>
      <c r="V111">
        <f>N111/MAX(N:N)*OFF_D</f>
        <v>2.5704334365325079</v>
      </c>
      <c r="W111">
        <f>O111/MAX(O:O)*PUN_D</f>
        <v>1.1229946524064172</v>
      </c>
      <c r="X111">
        <f>SUM(Z111:AC111)</f>
        <v>6.0400987291520716</v>
      </c>
      <c r="Y111">
        <f>X111/DEF_D*10</f>
        <v>7.5501234114400892</v>
      </c>
      <c r="Z111">
        <f>(0.7*(HIT_D*DEF_D))+(P111/(MAX(P:P))*(0.3*(HIT_D*DEF_D)))</f>
        <v>1.1580090497737556</v>
      </c>
      <c r="AA111">
        <f>(0.7*(BkS_D*DEF_D))+(Q111/(MAX(Q:Q))*(0.3*(BkS_D*DEF_D)))</f>
        <v>1.6945352112676058</v>
      </c>
      <c r="AB111">
        <f>(0.7*(TkA_D*DEF_D))+(R111/(MAX(R:R))*(0.3*(TkA_D*DEF_D)))</f>
        <v>1.1757902197023387</v>
      </c>
      <c r="AC111">
        <f>(0.7*(SH_D*DEF_D))+(S111/(MAX(S:S))*(0.3*(SH_D*DEF_D)))</f>
        <v>2.0117642484083715</v>
      </c>
    </row>
    <row r="112" spans="1:29" x14ac:dyDescent="0.25">
      <c r="A112" s="9">
        <v>110</v>
      </c>
      <c r="B112" s="46" t="s">
        <v>576</v>
      </c>
      <c r="C112" s="47" t="s">
        <v>395</v>
      </c>
      <c r="D112" s="47" t="s">
        <v>396</v>
      </c>
      <c r="E112" s="47" t="s">
        <v>4</v>
      </c>
      <c r="F112" s="48">
        <v>58</v>
      </c>
      <c r="G112" s="48">
        <v>16</v>
      </c>
      <c r="H112" s="48">
        <v>29</v>
      </c>
      <c r="I112" s="48">
        <v>22</v>
      </c>
      <c r="J112" s="48">
        <v>100</v>
      </c>
      <c r="K112" s="48">
        <v>22</v>
      </c>
      <c r="L112" s="48">
        <v>2993</v>
      </c>
      <c r="M112" s="52">
        <v>1068</v>
      </c>
      <c r="N112">
        <f>G112*82/F112</f>
        <v>22.620689655172413</v>
      </c>
      <c r="O112">
        <f>H112*82/F112</f>
        <v>41</v>
      </c>
      <c r="P112">
        <f>I112*82/F112</f>
        <v>31.103448275862068</v>
      </c>
      <c r="Q112">
        <f>J112*82/F112</f>
        <v>141.37931034482759</v>
      </c>
      <c r="R112">
        <f>K112*82/F112</f>
        <v>31.103448275862068</v>
      </c>
      <c r="S112">
        <f>L112*82/F112</f>
        <v>4231.4827586206893</v>
      </c>
      <c r="U112" s="10">
        <f>SUM(V112:X112)</f>
        <v>9.7127460343612633</v>
      </c>
      <c r="V112">
        <f>N112/MAX(N:N)*OFF_D</f>
        <v>2.6787658802177861</v>
      </c>
      <c r="W112">
        <f>O112/MAX(O:O)*PUN_D</f>
        <v>0.68181818181818177</v>
      </c>
      <c r="X112">
        <f>SUM(Z112:AC112)</f>
        <v>6.3521619723252947</v>
      </c>
      <c r="Y112">
        <f>X112/DEF_D*10</f>
        <v>7.9402024654066183</v>
      </c>
      <c r="Z112">
        <f>(0.7*(HIT_D*DEF_D))+(P112/(MAX(P:P))*(0.3*(HIT_D*DEF_D)))</f>
        <v>1.1550132625994693</v>
      </c>
      <c r="AA112">
        <f>(0.7*(BkS_D*DEF_D))+(Q112/(MAX(Q:Q))*(0.3*(BkS_D*DEF_D)))</f>
        <v>1.8686779990286546</v>
      </c>
      <c r="AB112">
        <f>(0.7*(TkA_D*DEF_D))+(R112/(MAX(R:R))*(0.3*(TkA_D*DEF_D)))</f>
        <v>1.2998753635230575</v>
      </c>
      <c r="AC112">
        <f>(0.7*(SH_D*DEF_D))+(S112/(MAX(S:S))*(0.3*(SH_D*DEF_D)))</f>
        <v>2.0285953471741123</v>
      </c>
    </row>
    <row r="113" spans="1:29" x14ac:dyDescent="0.25">
      <c r="A113" s="9">
        <v>111</v>
      </c>
      <c r="B113" s="43" t="s">
        <v>952</v>
      </c>
      <c r="C113" s="44" t="s">
        <v>395</v>
      </c>
      <c r="D113" s="44" t="s">
        <v>396</v>
      </c>
      <c r="E113" s="44" t="s">
        <v>4</v>
      </c>
      <c r="F113" s="45">
        <v>22</v>
      </c>
      <c r="G113" s="45">
        <v>8</v>
      </c>
      <c r="H113" s="45">
        <v>4</v>
      </c>
      <c r="I113" s="45">
        <v>17</v>
      </c>
      <c r="J113" s="45">
        <v>13</v>
      </c>
      <c r="K113" s="45">
        <v>3</v>
      </c>
      <c r="L113" s="45">
        <v>200</v>
      </c>
      <c r="M113" s="51">
        <v>339</v>
      </c>
      <c r="N113">
        <f>G113*82/F113</f>
        <v>29.818181818181817</v>
      </c>
      <c r="O113">
        <f>H113*82/F113</f>
        <v>14.909090909090908</v>
      </c>
      <c r="P113">
        <f>I113*82/F113</f>
        <v>63.363636363636367</v>
      </c>
      <c r="Q113">
        <f>J113*82/F113</f>
        <v>48.454545454545453</v>
      </c>
      <c r="R113">
        <f>K113*82/F113</f>
        <v>11.181818181818182</v>
      </c>
      <c r="S113">
        <f>L113*82/F113</f>
        <v>745.4545454545455</v>
      </c>
      <c r="U113" s="10">
        <f>SUM(V113:X113)</f>
        <v>9.6690874843801691</v>
      </c>
      <c r="V113">
        <f>N113/MAX(N:N)*OFF_D</f>
        <v>3.5311004784688995</v>
      </c>
      <c r="W113">
        <f>O113/MAX(O:O)*PUN_D</f>
        <v>0.24793388429752061</v>
      </c>
      <c r="X113">
        <f>SUM(Z113:AC113)</f>
        <v>5.8900531216137484</v>
      </c>
      <c r="Y113">
        <f>X113/DEF_D*10</f>
        <v>7.362566402017185</v>
      </c>
      <c r="Z113">
        <f>(0.7*(HIT_D*DEF_D))+(P113/(MAX(P:P))*(0.3*(HIT_D*DEF_D)))</f>
        <v>1.1913286713286713</v>
      </c>
      <c r="AA113">
        <f>(0.7*(BkS_D*DEF_D))+(Q113/(MAX(Q:Q))*(0.3*(BkS_D*DEF_D)))</f>
        <v>1.6342432778489115</v>
      </c>
      <c r="AB113">
        <f>(0.7*(TkA_D*DEF_D))+(R113/(MAX(R:R))*(0.3*(TkA_D*DEF_D)))</f>
        <v>1.1846659364731653</v>
      </c>
      <c r="AC113">
        <f>(0.7*(SH_D*DEF_D))+(S113/(MAX(S:S))*(0.3*(SH_D*DEF_D)))</f>
        <v>1.879815235963</v>
      </c>
    </row>
    <row r="114" spans="1:29" x14ac:dyDescent="0.25">
      <c r="A114" s="9">
        <v>112</v>
      </c>
      <c r="B114" s="43" t="s">
        <v>626</v>
      </c>
      <c r="C114" s="44" t="s">
        <v>395</v>
      </c>
      <c r="D114" s="44" t="s">
        <v>396</v>
      </c>
      <c r="E114" s="44" t="s">
        <v>4</v>
      </c>
      <c r="F114" s="45">
        <v>76</v>
      </c>
      <c r="G114" s="45">
        <v>20</v>
      </c>
      <c r="H114" s="45">
        <v>35</v>
      </c>
      <c r="I114" s="45">
        <v>89</v>
      </c>
      <c r="J114" s="45">
        <v>103</v>
      </c>
      <c r="K114" s="45">
        <v>16</v>
      </c>
      <c r="L114" s="45">
        <v>8494</v>
      </c>
      <c r="M114" s="51">
        <v>1331</v>
      </c>
      <c r="N114">
        <f>G114*82/F114</f>
        <v>21.578947368421051</v>
      </c>
      <c r="O114">
        <f>H114*82/F114</f>
        <v>37.763157894736842</v>
      </c>
      <c r="P114">
        <f>I114*82/F114</f>
        <v>96.026315789473685</v>
      </c>
      <c r="Q114">
        <f>J114*82/F114</f>
        <v>111.13157894736842</v>
      </c>
      <c r="R114">
        <f>K114*82/F114</f>
        <v>17.263157894736842</v>
      </c>
      <c r="S114">
        <f>L114*82/F114</f>
        <v>9164.5789473684217</v>
      </c>
      <c r="U114" s="10">
        <f>SUM(V114:X114)</f>
        <v>9.6628269048632394</v>
      </c>
      <c r="V114">
        <f>N114/MAX(N:N)*OFF_D</f>
        <v>2.5554016620498614</v>
      </c>
      <c r="W114">
        <f>O114/MAX(O:O)*PUN_D</f>
        <v>0.62799043062200954</v>
      </c>
      <c r="X114">
        <f>SUM(Z114:AC114)</f>
        <v>6.4794348121913679</v>
      </c>
      <c r="Y114">
        <f>X114/DEF_D*10</f>
        <v>8.0992935152392107</v>
      </c>
      <c r="Z114">
        <f>(0.7*(HIT_D*DEF_D))+(P114/(MAX(P:P))*(0.3*(HIT_D*DEF_D)))</f>
        <v>1.2280971659919027</v>
      </c>
      <c r="AA114">
        <f>(0.7*(BkS_D*DEF_D))+(Q114/(MAX(Q:Q))*(0.3*(BkS_D*DEF_D)))</f>
        <v>1.7923676797627872</v>
      </c>
      <c r="AB114">
        <f>(0.7*(TkA_D*DEF_D))+(R114/(MAX(R:R))*(0.3*(TkA_D*DEF_D)))</f>
        <v>1.2198351299936587</v>
      </c>
      <c r="AC114">
        <f>(0.7*(SH_D*DEF_D))+(S114/(MAX(S:S))*(0.3*(SH_D*DEF_D)))</f>
        <v>2.2391348364430192</v>
      </c>
    </row>
    <row r="115" spans="1:29" x14ac:dyDescent="0.25">
      <c r="A115" s="9">
        <v>113</v>
      </c>
      <c r="B115" s="43" t="s">
        <v>803</v>
      </c>
      <c r="C115" s="44" t="s">
        <v>395</v>
      </c>
      <c r="D115" s="44" t="s">
        <v>396</v>
      </c>
      <c r="E115" s="44" t="s">
        <v>4</v>
      </c>
      <c r="F115" s="45">
        <v>73</v>
      </c>
      <c r="G115" s="45">
        <v>18</v>
      </c>
      <c r="H115" s="45">
        <v>20</v>
      </c>
      <c r="I115" s="45">
        <v>23</v>
      </c>
      <c r="J115" s="45">
        <v>181</v>
      </c>
      <c r="K115" s="45">
        <v>23</v>
      </c>
      <c r="L115" s="45">
        <v>12265</v>
      </c>
      <c r="M115" s="51">
        <v>1569</v>
      </c>
      <c r="N115">
        <f>G115*82/F115</f>
        <v>20.219178082191782</v>
      </c>
      <c r="O115">
        <f>H115*82/F115</f>
        <v>22.465753424657535</v>
      </c>
      <c r="P115">
        <f>I115*82/F115</f>
        <v>25.835616438356166</v>
      </c>
      <c r="Q115">
        <f>J115*82/F115</f>
        <v>203.31506849315068</v>
      </c>
      <c r="R115">
        <f>K115*82/F115</f>
        <v>25.835616438356166</v>
      </c>
      <c r="S115">
        <f>L115*82/F115</f>
        <v>13777.123287671233</v>
      </c>
      <c r="U115" s="10">
        <f>SUM(V115:X115)</f>
        <v>9.6473951749223517</v>
      </c>
      <c r="V115">
        <f>N115/MAX(N:N)*OFF_D</f>
        <v>2.3943763518385004</v>
      </c>
      <c r="W115">
        <f>O115/MAX(O:O)*PUN_D</f>
        <v>0.37359900373599003</v>
      </c>
      <c r="X115">
        <f>SUM(Z115:AC115)</f>
        <v>6.8794198193478611</v>
      </c>
      <c r="Y115">
        <f>X115/DEF_D*10</f>
        <v>8.5992747741848259</v>
      </c>
      <c r="Z115">
        <f>(0.7*(HIT_D*DEF_D))+(P115/(MAX(P:P))*(0.3*(HIT_D*DEF_D)))</f>
        <v>1.1490832455216016</v>
      </c>
      <c r="AA115">
        <f>(0.7*(BkS_D*DEF_D))+(Q115/(MAX(Q:Q))*(0.3*(BkS_D*DEF_D)))</f>
        <v>2.0249322786031256</v>
      </c>
      <c r="AB115">
        <f>(0.7*(TkA_D*DEF_D))+(R115/(MAX(R:R))*(0.3*(TkA_D*DEF_D)))</f>
        <v>1.2694107938603729</v>
      </c>
      <c r="AC115">
        <f>(0.7*(SH_D*DEF_D))+(S115/(MAX(S:S))*(0.3*(SH_D*DEF_D)))</f>
        <v>2.4359935013627605</v>
      </c>
    </row>
    <row r="116" spans="1:29" x14ac:dyDescent="0.25">
      <c r="A116" s="9">
        <v>114</v>
      </c>
      <c r="B116" s="43" t="s">
        <v>958</v>
      </c>
      <c r="C116" s="44" t="s">
        <v>395</v>
      </c>
      <c r="D116" s="44" t="s">
        <v>396</v>
      </c>
      <c r="E116" s="44" t="s">
        <v>4</v>
      </c>
      <c r="F116" s="45">
        <v>64</v>
      </c>
      <c r="G116" s="45">
        <v>15</v>
      </c>
      <c r="H116" s="45">
        <v>32</v>
      </c>
      <c r="I116" s="45">
        <v>125</v>
      </c>
      <c r="J116" s="45">
        <v>143</v>
      </c>
      <c r="K116" s="45">
        <v>5</v>
      </c>
      <c r="L116" s="45">
        <v>6977</v>
      </c>
      <c r="M116" s="51">
        <v>1268</v>
      </c>
      <c r="N116">
        <f>G116*82/F116</f>
        <v>19.21875</v>
      </c>
      <c r="O116">
        <f>H116*82/F116</f>
        <v>41</v>
      </c>
      <c r="P116">
        <f>I116*82/F116</f>
        <v>160.15625</v>
      </c>
      <c r="Q116">
        <f>J116*82/F116</f>
        <v>183.21875</v>
      </c>
      <c r="R116">
        <f>K116*82/F116</f>
        <v>6.40625</v>
      </c>
      <c r="S116">
        <f>L116*82/F116</f>
        <v>8939.28125</v>
      </c>
      <c r="U116" s="10">
        <f>SUM(V116:X116)</f>
        <v>9.618811197390265</v>
      </c>
      <c r="V116">
        <f>N116/MAX(N:N)*OFF_D</f>
        <v>2.275904605263158</v>
      </c>
      <c r="W116">
        <f>O116/MAX(O:O)*PUN_D</f>
        <v>0.68181818181818177</v>
      </c>
      <c r="X116">
        <f>SUM(Z116:AC116)</f>
        <v>6.661088410308925</v>
      </c>
      <c r="Y116">
        <f>X116/DEF_D*10</f>
        <v>8.326360512886156</v>
      </c>
      <c r="Z116">
        <f>(0.7*(HIT_D*DEF_D))+(P116/(MAX(P:P))*(0.3*(HIT_D*DEF_D)))</f>
        <v>1.3002884615384613</v>
      </c>
      <c r="AA116">
        <f>(0.7*(BkS_D*DEF_D))+(Q116/(MAX(Q:Q))*(0.3*(BkS_D*DEF_D)))</f>
        <v>1.9742323943661972</v>
      </c>
      <c r="AB116">
        <f>(0.7*(TkA_D*DEF_D))+(R116/(MAX(R:R))*(0.3*(TkA_D*DEF_D)))</f>
        <v>1.1570481927710843</v>
      </c>
      <c r="AC116">
        <f>(0.7*(SH_D*DEF_D))+(S116/(MAX(S:S))*(0.3*(SH_D*DEF_D)))</f>
        <v>2.2295193616331819</v>
      </c>
    </row>
    <row r="117" spans="1:29" x14ac:dyDescent="0.25">
      <c r="A117" s="9">
        <v>115</v>
      </c>
      <c r="B117" s="46" t="s">
        <v>585</v>
      </c>
      <c r="C117" s="47" t="s">
        <v>395</v>
      </c>
      <c r="D117" s="47" t="s">
        <v>396</v>
      </c>
      <c r="E117" s="47" t="s">
        <v>4</v>
      </c>
      <c r="F117" s="48">
        <v>72</v>
      </c>
      <c r="G117" s="48">
        <v>19</v>
      </c>
      <c r="H117" s="48">
        <v>18</v>
      </c>
      <c r="I117" s="48">
        <v>91</v>
      </c>
      <c r="J117" s="48">
        <v>90</v>
      </c>
      <c r="K117" s="48">
        <v>26</v>
      </c>
      <c r="L117" s="48">
        <v>11500</v>
      </c>
      <c r="M117" s="52">
        <v>1294</v>
      </c>
      <c r="N117">
        <f>G117*82/F117</f>
        <v>21.638888888888889</v>
      </c>
      <c r="O117">
        <f>H117*82/F117</f>
        <v>20.5</v>
      </c>
      <c r="P117">
        <f>I117*82/F117</f>
        <v>103.63888888888889</v>
      </c>
      <c r="Q117">
        <f>J117*82/F117</f>
        <v>102.5</v>
      </c>
      <c r="R117">
        <f>K117*82/F117</f>
        <v>29.611111111111111</v>
      </c>
      <c r="S117">
        <f>L117*82/F117</f>
        <v>13097.222222222223</v>
      </c>
      <c r="U117" s="10">
        <f>SUM(V117:X117)</f>
        <v>9.6088883075300302</v>
      </c>
      <c r="V117">
        <f>N117/MAX(N:N)*OFF_D</f>
        <v>2.5625</v>
      </c>
      <c r="W117">
        <f>O117/MAX(O:O)*PUN_D</f>
        <v>0.34090909090909088</v>
      </c>
      <c r="X117">
        <f>SUM(Z117:AC117)</f>
        <v>6.7054792166209403</v>
      </c>
      <c r="Y117">
        <f>X117/DEF_D*10</f>
        <v>8.3818490207761762</v>
      </c>
      <c r="Z117">
        <f>(0.7*(HIT_D*DEF_D))+(P117/(MAX(P:P))*(0.3*(HIT_D*DEF_D)))</f>
        <v>1.2366666666666666</v>
      </c>
      <c r="AA117">
        <f>(0.7*(BkS_D*DEF_D))+(Q117/(MAX(Q:Q))*(0.3*(BkS_D*DEF_D)))</f>
        <v>1.7705915492957747</v>
      </c>
      <c r="AB117">
        <f>(0.7*(TkA_D*DEF_D))+(R117/(MAX(R:R))*(0.3*(TkA_D*DEF_D)))</f>
        <v>1.2912449799196786</v>
      </c>
      <c r="AC117">
        <f>(0.7*(SH_D*DEF_D))+(S117/(MAX(S:S))*(0.3*(SH_D*DEF_D)))</f>
        <v>2.4069760207388202</v>
      </c>
    </row>
    <row r="118" spans="1:29" x14ac:dyDescent="0.25">
      <c r="A118" s="9">
        <v>116</v>
      </c>
      <c r="B118" s="46" t="s">
        <v>542</v>
      </c>
      <c r="C118" s="47" t="s">
        <v>395</v>
      </c>
      <c r="D118" s="47" t="s">
        <v>396</v>
      </c>
      <c r="E118" s="47" t="s">
        <v>4</v>
      </c>
      <c r="F118" s="48">
        <v>73</v>
      </c>
      <c r="G118" s="48">
        <v>18</v>
      </c>
      <c r="H118" s="48">
        <v>26</v>
      </c>
      <c r="I118" s="48">
        <v>39</v>
      </c>
      <c r="J118" s="48">
        <v>151</v>
      </c>
      <c r="K118" s="48">
        <v>8</v>
      </c>
      <c r="L118" s="48">
        <v>12480</v>
      </c>
      <c r="M118" s="52">
        <v>1468</v>
      </c>
      <c r="N118">
        <f>G118*82/F118</f>
        <v>20.219178082191782</v>
      </c>
      <c r="O118">
        <f>H118*82/F118</f>
        <v>29.205479452054796</v>
      </c>
      <c r="P118">
        <f>I118*82/F118</f>
        <v>43.80821917808219</v>
      </c>
      <c r="Q118">
        <f>J118*82/F118</f>
        <v>169.61643835616439</v>
      </c>
      <c r="R118">
        <f>K118*82/F118</f>
        <v>8.9863013698630141</v>
      </c>
      <c r="S118">
        <f>L118*82/F118</f>
        <v>14018.630136986301</v>
      </c>
      <c r="U118" s="10">
        <f>SUM(V118:X118)</f>
        <v>9.6075557419650828</v>
      </c>
      <c r="V118">
        <f>N118/MAX(N:N)*OFF_D</f>
        <v>2.3943763518385004</v>
      </c>
      <c r="W118">
        <f>O118/MAX(O:O)*PUN_D</f>
        <v>0.4856787048567871</v>
      </c>
      <c r="X118">
        <f>SUM(Z118:AC118)</f>
        <v>6.7275006852697956</v>
      </c>
      <c r="Y118">
        <f>X118/DEF_D*10</f>
        <v>8.4093758565872445</v>
      </c>
      <c r="Z118">
        <f>(0.7*(HIT_D*DEF_D))+(P118/(MAX(P:P))*(0.3*(HIT_D*DEF_D)))</f>
        <v>1.1693150684931506</v>
      </c>
      <c r="AA118">
        <f>(0.7*(BkS_D*DEF_D))+(Q118/(MAX(Q:Q))*(0.3*(BkS_D*DEF_D)))</f>
        <v>1.9399158788346518</v>
      </c>
      <c r="AB118">
        <f>(0.7*(TkA_D*DEF_D))+(R118/(MAX(R:R))*(0.3*(TkA_D*DEF_D)))</f>
        <v>1.171968971777521</v>
      </c>
      <c r="AC118">
        <f>(0.7*(SH_D*DEF_D))+(S118/(MAX(S:S))*(0.3*(SH_D*DEF_D)))</f>
        <v>2.4463007661644722</v>
      </c>
    </row>
    <row r="119" spans="1:29" x14ac:dyDescent="0.25">
      <c r="A119" s="9">
        <v>117</v>
      </c>
      <c r="B119" s="43" t="s">
        <v>991</v>
      </c>
      <c r="C119" s="44" t="s">
        <v>395</v>
      </c>
      <c r="D119" s="44" t="s">
        <v>396</v>
      </c>
      <c r="E119" s="44" t="s">
        <v>4</v>
      </c>
      <c r="F119" s="45">
        <v>68</v>
      </c>
      <c r="G119" s="45">
        <v>19</v>
      </c>
      <c r="H119" s="45">
        <v>34</v>
      </c>
      <c r="I119" s="45">
        <v>87</v>
      </c>
      <c r="J119" s="45">
        <v>68</v>
      </c>
      <c r="K119" s="45">
        <v>14</v>
      </c>
      <c r="L119" s="45">
        <v>3427</v>
      </c>
      <c r="M119" s="51">
        <v>1257</v>
      </c>
      <c r="N119">
        <f>G119*82/F119</f>
        <v>22.911764705882351</v>
      </c>
      <c r="O119">
        <f>H119*82/F119</f>
        <v>41</v>
      </c>
      <c r="P119">
        <f>I119*82/F119</f>
        <v>104.91176470588235</v>
      </c>
      <c r="Q119">
        <f>J119*82/F119</f>
        <v>82</v>
      </c>
      <c r="R119">
        <f>K119*82/F119</f>
        <v>16.882352941176471</v>
      </c>
      <c r="S119">
        <f>L119*82/F119</f>
        <v>4132.5588235294117</v>
      </c>
      <c r="U119" s="10">
        <f>SUM(V119:X119)</f>
        <v>9.5940325223771481</v>
      </c>
      <c r="V119">
        <f>N119/MAX(N:N)*OFF_D</f>
        <v>2.7132352941176467</v>
      </c>
      <c r="W119">
        <f>O119/MAX(O:O)*PUN_D</f>
        <v>0.68181818181818177</v>
      </c>
      <c r="X119">
        <f>SUM(Z119:AC119)</f>
        <v>6.1989790464413206</v>
      </c>
      <c r="Y119">
        <f>X119/DEF_D*10</f>
        <v>7.7487238080516505</v>
      </c>
      <c r="Z119">
        <f>(0.7*(HIT_D*DEF_D))+(P119/(MAX(P:P))*(0.3*(HIT_D*DEF_D)))</f>
        <v>1.2380995475113121</v>
      </c>
      <c r="AA119">
        <f>(0.7*(BkS_D*DEF_D))+(Q119/(MAX(Q:Q))*(0.3*(BkS_D*DEF_D)))</f>
        <v>1.7188732394366197</v>
      </c>
      <c r="AB119">
        <f>(0.7*(TkA_D*DEF_D))+(R119/(MAX(R:R))*(0.3*(TkA_D*DEF_D)))</f>
        <v>1.2176328844790927</v>
      </c>
      <c r="AC119">
        <f>(0.7*(SH_D*DEF_D))+(S119/(MAX(S:S))*(0.3*(SH_D*DEF_D)))</f>
        <v>2.0243733750142958</v>
      </c>
    </row>
    <row r="120" spans="1:29" x14ac:dyDescent="0.25">
      <c r="A120" s="9">
        <v>118</v>
      </c>
      <c r="B120" s="46" t="s">
        <v>581</v>
      </c>
      <c r="C120" s="47" t="s">
        <v>395</v>
      </c>
      <c r="D120" s="47" t="s">
        <v>396</v>
      </c>
      <c r="E120" s="47" t="s">
        <v>4</v>
      </c>
      <c r="F120" s="48">
        <v>81</v>
      </c>
      <c r="G120" s="48">
        <v>18</v>
      </c>
      <c r="H120" s="48">
        <v>32</v>
      </c>
      <c r="I120" s="48">
        <v>73</v>
      </c>
      <c r="J120" s="48">
        <v>156</v>
      </c>
      <c r="K120" s="48">
        <v>28</v>
      </c>
      <c r="L120" s="48">
        <v>14746</v>
      </c>
      <c r="M120" s="52">
        <v>1743</v>
      </c>
      <c r="N120">
        <f>G120*82/F120</f>
        <v>18.222222222222221</v>
      </c>
      <c r="O120">
        <f>H120*82/F120</f>
        <v>32.395061728395063</v>
      </c>
      <c r="P120">
        <f>I120*82/F120</f>
        <v>73.901234567901241</v>
      </c>
      <c r="Q120">
        <f>J120*82/F120</f>
        <v>157.92592592592592</v>
      </c>
      <c r="R120">
        <f>K120*82/F120</f>
        <v>28.345679012345681</v>
      </c>
      <c r="S120">
        <f>L120*82/F120</f>
        <v>14928.04938271605</v>
      </c>
      <c r="U120" s="10">
        <f>SUM(V120:X120)</f>
        <v>9.5792693598327023</v>
      </c>
      <c r="V120">
        <f>N120/MAX(N:N)*OFF_D</f>
        <v>2.1578947368421053</v>
      </c>
      <c r="W120">
        <f>O120/MAX(O:O)*PUN_D</f>
        <v>0.53872053872053871</v>
      </c>
      <c r="X120">
        <f>SUM(Z120:AC120)</f>
        <v>6.8826540842700581</v>
      </c>
      <c r="Y120">
        <f>X120/DEF_D*10</f>
        <v>8.6033176053375726</v>
      </c>
      <c r="Z120">
        <f>(0.7*(HIT_D*DEF_D))+(P120/(MAX(P:P))*(0.3*(HIT_D*DEF_D)))</f>
        <v>1.2031908831908831</v>
      </c>
      <c r="AA120">
        <f>(0.7*(BkS_D*DEF_D))+(Q120/(MAX(Q:Q))*(0.3*(BkS_D*DEF_D)))</f>
        <v>1.9104225352112676</v>
      </c>
      <c r="AB120">
        <f>(0.7*(TkA_D*DEF_D))+(R120/(MAX(R:R))*(0.3*(TkA_D*DEF_D)))</f>
        <v>1.2839268183846495</v>
      </c>
      <c r="AC120">
        <f>(0.7*(SH_D*DEF_D))+(S120/(MAX(S:S))*(0.3*(SH_D*DEF_D)))</f>
        <v>2.4851138474832575</v>
      </c>
    </row>
    <row r="121" spans="1:29" x14ac:dyDescent="0.25">
      <c r="A121" s="9">
        <v>119</v>
      </c>
      <c r="B121" s="43" t="s">
        <v>412</v>
      </c>
      <c r="C121" s="44" t="s">
        <v>43</v>
      </c>
      <c r="D121" s="44" t="s">
        <v>396</v>
      </c>
      <c r="E121" s="44" t="s">
        <v>4</v>
      </c>
      <c r="F121" s="45">
        <v>77</v>
      </c>
      <c r="G121" s="45">
        <v>17</v>
      </c>
      <c r="H121" s="45">
        <v>45</v>
      </c>
      <c r="I121" s="45">
        <v>201</v>
      </c>
      <c r="J121" s="45">
        <v>119</v>
      </c>
      <c r="K121" s="45">
        <v>13</v>
      </c>
      <c r="L121" s="45">
        <v>8526</v>
      </c>
      <c r="M121" s="51">
        <v>1477</v>
      </c>
      <c r="N121">
        <f>G121*82/F121</f>
        <v>18.103896103896105</v>
      </c>
      <c r="O121">
        <f>H121*82/F121</f>
        <v>47.922077922077925</v>
      </c>
      <c r="P121">
        <f>I121*82/F121</f>
        <v>214.05194805194805</v>
      </c>
      <c r="Q121">
        <f>J121*82/F121</f>
        <v>126.72727272727273</v>
      </c>
      <c r="R121">
        <f>K121*82/F121</f>
        <v>13.844155844155845</v>
      </c>
      <c r="S121">
        <f>L121*82/F121</f>
        <v>9079.636363636364</v>
      </c>
      <c r="U121" s="10">
        <f>SUM(V121:X121)</f>
        <v>9.5690571669640114</v>
      </c>
      <c r="V121">
        <f>N121/MAX(N:N)*OFF_D</f>
        <v>2.1438824333561177</v>
      </c>
      <c r="W121">
        <f>O121/MAX(O:O)*PUN_D</f>
        <v>0.7969303423848878</v>
      </c>
      <c r="X121">
        <f>SUM(Z121:AC121)</f>
        <v>6.6282443912230065</v>
      </c>
      <c r="Y121">
        <f>X121/DEF_D*10</f>
        <v>8.2853054890287581</v>
      </c>
      <c r="Z121">
        <f>(0.7*(HIT_D*DEF_D))+(P121/(MAX(P:P))*(0.3*(HIT_D*DEF_D)))</f>
        <v>1.3609590409590409</v>
      </c>
      <c r="AA121">
        <f>(0.7*(BkS_D*DEF_D))+(Q121/(MAX(Q:Q))*(0.3*(BkS_D*DEF_D)))</f>
        <v>1.8317131882202304</v>
      </c>
      <c r="AB121">
        <f>(0.7*(TkA_D*DEF_D))+(R121/(MAX(R:R))*(0.3*(TkA_D*DEF_D)))</f>
        <v>1.2000625880143951</v>
      </c>
      <c r="AC121">
        <f>(0.7*(SH_D*DEF_D))+(S121/(MAX(S:S))*(0.3*(SH_D*DEF_D)))</f>
        <v>2.2355095740293405</v>
      </c>
    </row>
    <row r="122" spans="1:29" x14ac:dyDescent="0.25">
      <c r="A122" s="9">
        <v>120</v>
      </c>
      <c r="B122" s="43" t="s">
        <v>457</v>
      </c>
      <c r="C122" s="44" t="s">
        <v>395</v>
      </c>
      <c r="D122" s="44" t="s">
        <v>396</v>
      </c>
      <c r="E122" s="44" t="s">
        <v>4</v>
      </c>
      <c r="F122" s="45">
        <v>75</v>
      </c>
      <c r="G122" s="45">
        <v>11</v>
      </c>
      <c r="H122" s="45">
        <v>65</v>
      </c>
      <c r="I122" s="45">
        <v>232</v>
      </c>
      <c r="J122" s="45">
        <v>133</v>
      </c>
      <c r="K122" s="45">
        <v>16</v>
      </c>
      <c r="L122" s="45">
        <v>13061</v>
      </c>
      <c r="M122" s="51">
        <v>1344</v>
      </c>
      <c r="N122">
        <f>G122*82/F122</f>
        <v>12.026666666666667</v>
      </c>
      <c r="O122">
        <f>H122*82/F122</f>
        <v>71.066666666666663</v>
      </c>
      <c r="P122">
        <f>I122*82/F122</f>
        <v>253.65333333333334</v>
      </c>
      <c r="Q122">
        <f>J122*82/F122</f>
        <v>145.41333333333333</v>
      </c>
      <c r="R122">
        <f>K122*82/F122</f>
        <v>17.493333333333332</v>
      </c>
      <c r="S122">
        <f>L122*82/F122</f>
        <v>14280.026666666667</v>
      </c>
      <c r="U122" s="10">
        <f>SUM(V122:X122)</f>
        <v>9.5690455481389698</v>
      </c>
      <c r="V122">
        <f>N122/MAX(N:N)*OFF_D</f>
        <v>1.4242105263157894</v>
      </c>
      <c r="W122">
        <f>O122/MAX(O:O)*PUN_D</f>
        <v>1.1818181818181817</v>
      </c>
      <c r="X122">
        <f>SUM(Z122:AC122)</f>
        <v>6.9630168400049985</v>
      </c>
      <c r="Y122">
        <f>X122/DEF_D*10</f>
        <v>8.7037710500062477</v>
      </c>
      <c r="Z122">
        <f>(0.7*(HIT_D*DEF_D))+(P122/(MAX(P:P))*(0.3*(HIT_D*DEF_D)))</f>
        <v>1.4055384615384614</v>
      </c>
      <c r="AA122">
        <f>(0.7*(BkS_D*DEF_D))+(Q122/(MAX(Q:Q))*(0.3*(BkS_D*DEF_D)))</f>
        <v>1.8788552112676056</v>
      </c>
      <c r="AB122">
        <f>(0.7*(TkA_D*DEF_D))+(R122/(MAX(R:R))*(0.3*(TkA_D*DEF_D)))</f>
        <v>1.2211662650602408</v>
      </c>
      <c r="AC122">
        <f>(0.7*(SH_D*DEF_D))+(S122/(MAX(S:S))*(0.3*(SH_D*DEF_D)))</f>
        <v>2.4574569021386905</v>
      </c>
    </row>
    <row r="123" spans="1:29" x14ac:dyDescent="0.25">
      <c r="A123" s="9">
        <v>121</v>
      </c>
      <c r="B123" s="46" t="s">
        <v>915</v>
      </c>
      <c r="C123" s="47" t="s">
        <v>395</v>
      </c>
      <c r="D123" s="47" t="s">
        <v>396</v>
      </c>
      <c r="E123" s="47" t="s">
        <v>4</v>
      </c>
      <c r="F123" s="48">
        <v>60</v>
      </c>
      <c r="G123" s="48">
        <v>14</v>
      </c>
      <c r="H123" s="48">
        <v>31</v>
      </c>
      <c r="I123" s="48">
        <v>135</v>
      </c>
      <c r="J123" s="48">
        <v>123</v>
      </c>
      <c r="K123" s="48">
        <v>12</v>
      </c>
      <c r="L123" s="48">
        <v>4567</v>
      </c>
      <c r="M123" s="52">
        <v>1058</v>
      </c>
      <c r="N123">
        <f>G123*82/F123</f>
        <v>19.133333333333333</v>
      </c>
      <c r="O123">
        <f>H123*82/F123</f>
        <v>42.366666666666667</v>
      </c>
      <c r="P123">
        <f>I123*82/F123</f>
        <v>184.5</v>
      </c>
      <c r="Q123">
        <f>J123*82/F123</f>
        <v>168.1</v>
      </c>
      <c r="R123">
        <f>K123*82/F123</f>
        <v>16.399999999999999</v>
      </c>
      <c r="S123">
        <f>L123*82/F123</f>
        <v>6241.5666666666666</v>
      </c>
      <c r="U123" s="10">
        <f>SUM(V123:X123)</f>
        <v>9.5633444184398915</v>
      </c>
      <c r="V123">
        <f>N123/MAX(N:N)*OFF_D</f>
        <v>2.2657894736842108</v>
      </c>
      <c r="W123">
        <f>O123/MAX(O:O)*PUN_D</f>
        <v>0.70454545454545447</v>
      </c>
      <c r="X123">
        <f>SUM(Z123:AC123)</f>
        <v>6.5930094902102265</v>
      </c>
      <c r="Y123">
        <f>X123/DEF_D*10</f>
        <v>8.2412618627627836</v>
      </c>
      <c r="Z123">
        <f>(0.7*(HIT_D*DEF_D))+(P123/(MAX(P:P))*(0.3*(HIT_D*DEF_D)))</f>
        <v>1.3276923076923075</v>
      </c>
      <c r="AA123">
        <f>(0.7*(BkS_D*DEF_D))+(Q123/(MAX(Q:Q))*(0.3*(BkS_D*DEF_D)))</f>
        <v>1.9360901408450704</v>
      </c>
      <c r="AB123">
        <f>(0.7*(TkA_D*DEF_D))+(R123/(MAX(R:R))*(0.3*(TkA_D*DEF_D)))</f>
        <v>1.2148433734939759</v>
      </c>
      <c r="AC123">
        <f>(0.7*(SH_D*DEF_D))+(S123/(MAX(S:S))*(0.3*(SH_D*DEF_D)))</f>
        <v>2.1143836681788724</v>
      </c>
    </row>
    <row r="124" spans="1:29" x14ac:dyDescent="0.25">
      <c r="A124" s="9">
        <v>122</v>
      </c>
      <c r="B124" s="43" t="s">
        <v>554</v>
      </c>
      <c r="C124" s="44" t="s">
        <v>395</v>
      </c>
      <c r="D124" s="44" t="s">
        <v>396</v>
      </c>
      <c r="E124" s="44" t="s">
        <v>4</v>
      </c>
      <c r="F124" s="45">
        <v>71</v>
      </c>
      <c r="G124" s="45">
        <v>17</v>
      </c>
      <c r="H124" s="45">
        <v>28</v>
      </c>
      <c r="I124" s="45">
        <v>64</v>
      </c>
      <c r="J124" s="45">
        <v>144</v>
      </c>
      <c r="K124" s="45">
        <v>14</v>
      </c>
      <c r="L124" s="45">
        <v>10096</v>
      </c>
      <c r="M124" s="51">
        <v>1298</v>
      </c>
      <c r="N124">
        <f>G124*82/F124</f>
        <v>19.633802816901408</v>
      </c>
      <c r="O124">
        <f>H124*82/F124</f>
        <v>32.338028169014088</v>
      </c>
      <c r="P124">
        <f>I124*82/F124</f>
        <v>73.91549295774648</v>
      </c>
      <c r="Q124">
        <f>J124*82/F124</f>
        <v>166.30985915492957</v>
      </c>
      <c r="R124">
        <f>K124*82/F124</f>
        <v>16.169014084507044</v>
      </c>
      <c r="S124">
        <f>L124*82/F124</f>
        <v>11660.169014084508</v>
      </c>
      <c r="U124" s="10">
        <f>SUM(V124:X124)</f>
        <v>9.5567601258091894</v>
      </c>
      <c r="V124">
        <f>N124/MAX(N:N)*OFF_D</f>
        <v>2.3250555967383248</v>
      </c>
      <c r="W124">
        <f>O124/MAX(O:O)*PUN_D</f>
        <v>0.53777208706786173</v>
      </c>
      <c r="X124">
        <f>SUM(Z124:AC124)</f>
        <v>6.6939324420030024</v>
      </c>
      <c r="Y124">
        <f>X124/DEF_D*10</f>
        <v>8.3674155525037524</v>
      </c>
      <c r="Z124">
        <f>(0.7*(HIT_D*DEF_D))+(P124/(MAX(P:P))*(0.3*(HIT_D*DEF_D)))</f>
        <v>1.2032069339111591</v>
      </c>
      <c r="AA124">
        <f>(0.7*(BkS_D*DEF_D))+(Q124/(MAX(Q:Q))*(0.3*(BkS_D*DEF_D)))</f>
        <v>1.9315738940686371</v>
      </c>
      <c r="AB124">
        <f>(0.7*(TkA_D*DEF_D))+(R124/(MAX(R:R))*(0.3*(TkA_D*DEF_D)))</f>
        <v>1.2135075513320888</v>
      </c>
      <c r="AC124">
        <f>(0.7*(SH_D*DEF_D))+(S124/(MAX(S:S))*(0.3*(SH_D*DEF_D)))</f>
        <v>2.3456440626911172</v>
      </c>
    </row>
    <row r="125" spans="1:29" x14ac:dyDescent="0.25">
      <c r="A125" s="9">
        <v>123</v>
      </c>
      <c r="B125" s="43" t="s">
        <v>722</v>
      </c>
      <c r="C125" s="44" t="s">
        <v>395</v>
      </c>
      <c r="D125" s="44" t="s">
        <v>396</v>
      </c>
      <c r="E125" s="44" t="s">
        <v>4</v>
      </c>
      <c r="F125" s="45">
        <v>72</v>
      </c>
      <c r="G125" s="45">
        <v>17</v>
      </c>
      <c r="H125" s="45">
        <v>21</v>
      </c>
      <c r="I125" s="45">
        <v>93</v>
      </c>
      <c r="J125" s="45">
        <v>120</v>
      </c>
      <c r="K125" s="45">
        <v>25</v>
      </c>
      <c r="L125" s="45">
        <v>13032</v>
      </c>
      <c r="M125" s="51">
        <v>1586</v>
      </c>
      <c r="N125">
        <f>G125*82/F125</f>
        <v>19.361111111111111</v>
      </c>
      <c r="O125">
        <f>H125*82/F125</f>
        <v>23.916666666666668</v>
      </c>
      <c r="P125">
        <f>I125*82/F125</f>
        <v>105.91666666666667</v>
      </c>
      <c r="Q125">
        <f>J125*82/F125</f>
        <v>136.66666666666666</v>
      </c>
      <c r="R125">
        <f>K125*82/F125</f>
        <v>28.472222222222221</v>
      </c>
      <c r="S125">
        <f>L125*82/F125</f>
        <v>14842</v>
      </c>
      <c r="U125" s="10">
        <f>SUM(V125:X125)</f>
        <v>9.5526099148086292</v>
      </c>
      <c r="V125">
        <f>N125/MAX(N:N)*OFF_D</f>
        <v>2.2927631578947367</v>
      </c>
      <c r="W125">
        <f>O125/MAX(O:O)*PUN_D</f>
        <v>0.39772727272727271</v>
      </c>
      <c r="X125">
        <f>SUM(Z125:AC125)</f>
        <v>6.8621194841866195</v>
      </c>
      <c r="Y125">
        <f>X125/DEF_D*10</f>
        <v>8.5776493552332749</v>
      </c>
      <c r="Z125">
        <f>(0.7*(HIT_D*DEF_D))+(P125/(MAX(P:P))*(0.3*(HIT_D*DEF_D)))</f>
        <v>1.2392307692307691</v>
      </c>
      <c r="AA125">
        <f>(0.7*(BkS_D*DEF_D))+(Q125/(MAX(Q:Q))*(0.3*(BkS_D*DEF_D)))</f>
        <v>1.8567887323943661</v>
      </c>
      <c r="AB125">
        <f>(0.7*(TkA_D*DEF_D))+(R125/(MAX(R:R))*(0.3*(TkA_D*DEF_D)))</f>
        <v>1.2846586345381525</v>
      </c>
      <c r="AC125">
        <f>(0.7*(SH_D*DEF_D))+(S125/(MAX(S:S))*(0.3*(SH_D*DEF_D)))</f>
        <v>2.4814413480233313</v>
      </c>
    </row>
    <row r="126" spans="1:29" x14ac:dyDescent="0.25">
      <c r="A126" s="9">
        <v>124</v>
      </c>
      <c r="B126" s="46" t="s">
        <v>303</v>
      </c>
      <c r="C126" s="47" t="s">
        <v>43</v>
      </c>
      <c r="D126" s="47" t="s">
        <v>396</v>
      </c>
      <c r="E126" s="47" t="s">
        <v>4</v>
      </c>
      <c r="F126" s="48">
        <v>76</v>
      </c>
      <c r="G126" s="48">
        <v>20</v>
      </c>
      <c r="H126" s="48">
        <v>26</v>
      </c>
      <c r="I126" s="48">
        <v>73</v>
      </c>
      <c r="J126" s="48">
        <v>114</v>
      </c>
      <c r="K126" s="48">
        <v>29</v>
      </c>
      <c r="L126" s="48">
        <v>7470</v>
      </c>
      <c r="M126" s="52">
        <v>1574</v>
      </c>
      <c r="N126">
        <f>G126*82/F126</f>
        <v>21.578947368421051</v>
      </c>
      <c r="O126">
        <f>H126*82/F126</f>
        <v>28.05263157894737</v>
      </c>
      <c r="P126">
        <f>I126*82/F126</f>
        <v>78.763157894736835</v>
      </c>
      <c r="Q126">
        <f>J126*82/F126</f>
        <v>123</v>
      </c>
      <c r="R126">
        <f>K126*82/F126</f>
        <v>31.289473684210527</v>
      </c>
      <c r="S126">
        <f>L126*82/F126</f>
        <v>8059.7368421052633</v>
      </c>
      <c r="U126" s="10">
        <f>SUM(V126:X126)</f>
        <v>9.5458151467367731</v>
      </c>
      <c r="V126">
        <f>N126/MAX(N:N)*OFF_D</f>
        <v>2.5554016620498614</v>
      </c>
      <c r="W126">
        <f>O126/MAX(O:O)*PUN_D</f>
        <v>0.46650717703349287</v>
      </c>
      <c r="X126">
        <f>SUM(Z126:AC126)</f>
        <v>6.5239063076534194</v>
      </c>
      <c r="Y126">
        <f>X126/DEF_D*10</f>
        <v>8.1548828845667742</v>
      </c>
      <c r="Z126">
        <f>(0.7*(HIT_D*DEF_D))+(P126/(MAX(P:P))*(0.3*(HIT_D*DEF_D)))</f>
        <v>1.208663967611336</v>
      </c>
      <c r="AA126">
        <f>(0.7*(BkS_D*DEF_D))+(Q126/(MAX(Q:Q))*(0.3*(BkS_D*DEF_D)))</f>
        <v>1.8223098591549296</v>
      </c>
      <c r="AB126">
        <f>(0.7*(TkA_D*DEF_D))+(R126/(MAX(R:R))*(0.3*(TkA_D*DEF_D)))</f>
        <v>1.3009511731135066</v>
      </c>
      <c r="AC126">
        <f>(0.7*(SH_D*DEF_D))+(S126/(MAX(S:S))*(0.3*(SH_D*DEF_D)))</f>
        <v>2.1919813077736467</v>
      </c>
    </row>
    <row r="127" spans="1:29" x14ac:dyDescent="0.25">
      <c r="A127" s="9">
        <v>125</v>
      </c>
      <c r="B127" s="46" t="s">
        <v>136</v>
      </c>
      <c r="C127" s="47" t="s">
        <v>43</v>
      </c>
      <c r="D127" s="47" t="s">
        <v>396</v>
      </c>
      <c r="E127" s="47" t="s">
        <v>4</v>
      </c>
      <c r="F127" s="48">
        <v>56</v>
      </c>
      <c r="G127" s="48">
        <v>11</v>
      </c>
      <c r="H127" s="48">
        <v>46</v>
      </c>
      <c r="I127" s="48">
        <v>59</v>
      </c>
      <c r="J127" s="48">
        <v>97</v>
      </c>
      <c r="K127" s="48">
        <v>11</v>
      </c>
      <c r="L127" s="48">
        <v>5854</v>
      </c>
      <c r="M127" s="52">
        <v>1125</v>
      </c>
      <c r="N127">
        <f>G127*82/F127</f>
        <v>16.107142857142858</v>
      </c>
      <c r="O127">
        <f>H127*82/F127</f>
        <v>67.357142857142861</v>
      </c>
      <c r="P127">
        <f>I127*82/F127</f>
        <v>86.392857142857139</v>
      </c>
      <c r="Q127">
        <f>J127*82/F127</f>
        <v>142.03571428571428</v>
      </c>
      <c r="R127">
        <f>K127*82/F127</f>
        <v>16.107142857142858</v>
      </c>
      <c r="S127">
        <f>L127*82/F127</f>
        <v>8571.9285714285706</v>
      </c>
      <c r="U127" s="10">
        <f>SUM(V127:X127)</f>
        <v>9.5421323010829617</v>
      </c>
      <c r="V127">
        <f>N127/MAX(N:N)*OFF_D</f>
        <v>1.9074248120300754</v>
      </c>
      <c r="W127">
        <f>O127/MAX(O:O)*PUN_D</f>
        <v>1.1201298701298701</v>
      </c>
      <c r="X127">
        <f>SUM(Z127:AC127)</f>
        <v>6.514577618923016</v>
      </c>
      <c r="Y127">
        <f>X127/DEF_D*10</f>
        <v>8.1432220236537702</v>
      </c>
      <c r="Z127">
        <f>(0.7*(HIT_D*DEF_D))+(P127/(MAX(P:P))*(0.3*(HIT_D*DEF_D)))</f>
        <v>1.2172527472527472</v>
      </c>
      <c r="AA127">
        <f>(0.7*(BkS_D*DEF_D))+(Q127/(MAX(Q:Q))*(0.3*(BkS_D*DEF_D)))</f>
        <v>1.8703340040241447</v>
      </c>
      <c r="AB127">
        <f>(0.7*(TkA_D*DEF_D))+(R127/(MAX(R:R))*(0.3*(TkA_D*DEF_D)))</f>
        <v>1.2131497418244406</v>
      </c>
      <c r="AC127">
        <f>(0.7*(SH_D*DEF_D))+(S127/(MAX(S:S))*(0.3*(SH_D*DEF_D)))</f>
        <v>2.2138411258216832</v>
      </c>
    </row>
    <row r="128" spans="1:29" x14ac:dyDescent="0.25">
      <c r="A128" s="9">
        <v>126</v>
      </c>
      <c r="B128" s="46" t="s">
        <v>359</v>
      </c>
      <c r="C128" s="47" t="s">
        <v>31</v>
      </c>
      <c r="D128" s="47" t="s">
        <v>396</v>
      </c>
      <c r="E128" s="47" t="s">
        <v>4</v>
      </c>
      <c r="F128" s="48">
        <v>82</v>
      </c>
      <c r="G128" s="48">
        <v>16</v>
      </c>
      <c r="H128" s="48">
        <v>59</v>
      </c>
      <c r="I128" s="48">
        <v>87</v>
      </c>
      <c r="J128" s="48">
        <v>115</v>
      </c>
      <c r="K128" s="48">
        <v>21</v>
      </c>
      <c r="L128" s="48">
        <v>12871</v>
      </c>
      <c r="M128" s="52">
        <v>1707</v>
      </c>
      <c r="N128">
        <f>G128*82/F128</f>
        <v>16</v>
      </c>
      <c r="O128">
        <f>H128*82/F128</f>
        <v>59</v>
      </c>
      <c r="P128">
        <f>I128*82/F128</f>
        <v>87</v>
      </c>
      <c r="Q128">
        <f>J128*82/F128</f>
        <v>115</v>
      </c>
      <c r="R128">
        <f>K128*82/F128</f>
        <v>21</v>
      </c>
      <c r="S128">
        <f>L128*82/F128</f>
        <v>12871</v>
      </c>
      <c r="U128" s="10">
        <f>SUM(V128:X128)</f>
        <v>9.534720020960977</v>
      </c>
      <c r="V128">
        <f>N128/MAX(N:N)*OFF_D</f>
        <v>1.8947368421052631</v>
      </c>
      <c r="W128">
        <f>O128/MAX(O:O)*PUN_D</f>
        <v>0.98115299334811523</v>
      </c>
      <c r="X128">
        <f>SUM(Z128:AC128)</f>
        <v>6.6588301855075986</v>
      </c>
      <c r="Y128">
        <f>X128/DEF_D*10</f>
        <v>8.3235377318844979</v>
      </c>
      <c r="Z128">
        <f>(0.7*(HIT_D*DEF_D))+(P128/(MAX(P:P))*(0.3*(HIT_D*DEF_D)))</f>
        <v>1.217936210131332</v>
      </c>
      <c r="AA128">
        <f>(0.7*(BkS_D*DEF_D))+(Q128/(MAX(Q:Q))*(0.3*(BkS_D*DEF_D)))</f>
        <v>1.8021271040879423</v>
      </c>
      <c r="AB128">
        <f>(0.7*(TkA_D*DEF_D))+(R128/(MAX(R:R))*(0.3*(TkA_D*DEF_D)))</f>
        <v>1.2414457831325301</v>
      </c>
      <c r="AC128">
        <f>(0.7*(SH_D*DEF_D))+(S128/(MAX(S:S))*(0.3*(SH_D*DEF_D)))</f>
        <v>2.397321088155794</v>
      </c>
    </row>
    <row r="129" spans="1:29" x14ac:dyDescent="0.25">
      <c r="A129" s="9">
        <v>127</v>
      </c>
      <c r="B129" s="46" t="s">
        <v>631</v>
      </c>
      <c r="C129" s="47" t="s">
        <v>395</v>
      </c>
      <c r="D129" s="47" t="s">
        <v>396</v>
      </c>
      <c r="E129" s="47" t="s">
        <v>4</v>
      </c>
      <c r="F129" s="48">
        <v>82</v>
      </c>
      <c r="G129" s="48">
        <v>20</v>
      </c>
      <c r="H129" s="48">
        <v>20</v>
      </c>
      <c r="I129" s="48">
        <v>57</v>
      </c>
      <c r="J129" s="48">
        <v>148</v>
      </c>
      <c r="K129" s="48">
        <v>55</v>
      </c>
      <c r="L129" s="48">
        <v>10647</v>
      </c>
      <c r="M129" s="52">
        <v>1739</v>
      </c>
      <c r="N129">
        <f>G129*82/F129</f>
        <v>20</v>
      </c>
      <c r="O129">
        <f>H129*82/F129</f>
        <v>20</v>
      </c>
      <c r="P129">
        <f>I129*82/F129</f>
        <v>57</v>
      </c>
      <c r="Q129">
        <f>J129*82/F129</f>
        <v>148</v>
      </c>
      <c r="R129">
        <f>K129*82/F129</f>
        <v>55</v>
      </c>
      <c r="S129">
        <f>L129*82/F129</f>
        <v>10647</v>
      </c>
      <c r="U129" s="10">
        <f>SUM(V129:X129)</f>
        <v>9.5110366963451831</v>
      </c>
      <c r="V129">
        <f>N129/MAX(N:N)*OFF_D</f>
        <v>2.3684210526315788</v>
      </c>
      <c r="W129">
        <f>O129/MAX(O:O)*PUN_D</f>
        <v>0.33259423503325941</v>
      </c>
      <c r="X129">
        <f>SUM(Z129:AC129)</f>
        <v>6.8100214086803454</v>
      </c>
      <c r="Y129">
        <f>X129/DEF_D*10</f>
        <v>8.5125267608504309</v>
      </c>
      <c r="Z129">
        <f>(0.7*(HIT_D*DEF_D))+(P129/(MAX(P:P))*(0.3*(HIT_D*DEF_D)))</f>
        <v>1.1841651031894933</v>
      </c>
      <c r="AA129">
        <f>(0.7*(BkS_D*DEF_D))+(Q129/(MAX(Q:Q))*(0.3*(BkS_D*DEF_D)))</f>
        <v>1.8853809687392649</v>
      </c>
      <c r="AB129">
        <f>(0.7*(TkA_D*DEF_D))+(R129/(MAX(R:R))*(0.3*(TkA_D*DEF_D)))</f>
        <v>1.4380722891566264</v>
      </c>
      <c r="AC129">
        <f>(0.7*(SH_D*DEF_D))+(S129/(MAX(S:S))*(0.3*(SH_D*DEF_D)))</f>
        <v>2.3024030475949608</v>
      </c>
    </row>
    <row r="130" spans="1:29" x14ac:dyDescent="0.25">
      <c r="A130" s="9">
        <v>128</v>
      </c>
      <c r="B130" s="46" t="s">
        <v>565</v>
      </c>
      <c r="C130" s="47" t="s">
        <v>395</v>
      </c>
      <c r="D130" s="47" t="s">
        <v>396</v>
      </c>
      <c r="E130" s="47" t="s">
        <v>4</v>
      </c>
      <c r="F130" s="48">
        <v>63</v>
      </c>
      <c r="G130" s="48">
        <v>15</v>
      </c>
      <c r="H130" s="48">
        <v>16</v>
      </c>
      <c r="I130" s="48">
        <v>107</v>
      </c>
      <c r="J130" s="48">
        <v>166</v>
      </c>
      <c r="K130" s="48">
        <v>10</v>
      </c>
      <c r="L130" s="48">
        <v>8505</v>
      </c>
      <c r="M130" s="52">
        <v>1203</v>
      </c>
      <c r="N130">
        <f>G130*82/F130</f>
        <v>19.523809523809526</v>
      </c>
      <c r="O130">
        <f>H130*82/F130</f>
        <v>20.825396825396826</v>
      </c>
      <c r="P130">
        <f>I130*82/F130</f>
        <v>139.26984126984127</v>
      </c>
      <c r="Q130">
        <f>J130*82/F130</f>
        <v>216.06349206349208</v>
      </c>
      <c r="R130">
        <f>K130*82/F130</f>
        <v>13.015873015873016</v>
      </c>
      <c r="S130">
        <f>L130*82/F130</f>
        <v>11070</v>
      </c>
      <c r="U130" s="10">
        <f>SUM(V130:X130)</f>
        <v>9.5079503183858645</v>
      </c>
      <c r="V130">
        <f>N130/MAX(N:N)*OFF_D</f>
        <v>2.3120300751879701</v>
      </c>
      <c r="W130">
        <f>O130/MAX(O:O)*PUN_D</f>
        <v>0.34632034632034631</v>
      </c>
      <c r="X130">
        <f>SUM(Z130:AC130)</f>
        <v>6.8495998968775478</v>
      </c>
      <c r="Y130">
        <f>X130/DEF_D*10</f>
        <v>8.5619998710969352</v>
      </c>
      <c r="Z130">
        <f>(0.7*(HIT_D*DEF_D))+(P130/(MAX(P:P))*(0.3*(HIT_D*DEF_D)))</f>
        <v>1.2767765567765568</v>
      </c>
      <c r="AA130">
        <f>(0.7*(BkS_D*DEF_D))+(Q130/(MAX(Q:Q))*(0.3*(BkS_D*DEF_D)))</f>
        <v>2.0570945674044268</v>
      </c>
      <c r="AB130">
        <f>(0.7*(TkA_D*DEF_D))+(R130/(MAX(R:R))*(0.3*(TkA_D*DEF_D)))</f>
        <v>1.1952725186460125</v>
      </c>
      <c r="AC130">
        <f>(0.7*(SH_D*DEF_D))+(S130/(MAX(S:S))*(0.3*(SH_D*DEF_D)))</f>
        <v>2.3204562540505509</v>
      </c>
    </row>
    <row r="131" spans="1:29" x14ac:dyDescent="0.25">
      <c r="A131" s="9">
        <v>129</v>
      </c>
      <c r="B131" s="46" t="s">
        <v>368</v>
      </c>
      <c r="C131" s="47" t="s">
        <v>34</v>
      </c>
      <c r="D131" s="47" t="s">
        <v>396</v>
      </c>
      <c r="E131" s="47" t="s">
        <v>4</v>
      </c>
      <c r="F131" s="48">
        <v>73</v>
      </c>
      <c r="G131" s="48">
        <v>18</v>
      </c>
      <c r="H131" s="48">
        <v>22</v>
      </c>
      <c r="I131" s="48">
        <v>93</v>
      </c>
      <c r="J131" s="48">
        <v>119</v>
      </c>
      <c r="K131" s="48">
        <v>34</v>
      </c>
      <c r="L131" s="48">
        <v>8879</v>
      </c>
      <c r="M131" s="52">
        <v>1597</v>
      </c>
      <c r="N131">
        <f>G131*82/F131</f>
        <v>20.219178082191782</v>
      </c>
      <c r="O131">
        <f>H131*82/F131</f>
        <v>24.712328767123289</v>
      </c>
      <c r="P131">
        <f>I131*82/F131</f>
        <v>104.46575342465754</v>
      </c>
      <c r="Q131">
        <f>J131*82/F131</f>
        <v>133.67123287671234</v>
      </c>
      <c r="R131">
        <f>K131*82/F131</f>
        <v>38.19178082191781</v>
      </c>
      <c r="S131">
        <f>L131*82/F131</f>
        <v>9973.6712328767117</v>
      </c>
      <c r="U131" s="10">
        <f>SUM(V131:X131)</f>
        <v>9.5066986420337276</v>
      </c>
      <c r="V131">
        <f>N131/MAX(N:N)*OFF_D</f>
        <v>2.3943763518385004</v>
      </c>
      <c r="W131">
        <f>O131/MAX(O:O)*PUN_D</f>
        <v>0.41095890410958902</v>
      </c>
      <c r="X131">
        <f>SUM(Z131:AC131)</f>
        <v>6.7013633860856379</v>
      </c>
      <c r="Y131">
        <f>X131/DEF_D*10</f>
        <v>8.3767042326070467</v>
      </c>
      <c r="Z131">
        <f>(0.7*(HIT_D*DEF_D))+(P131/(MAX(P:P))*(0.3*(HIT_D*DEF_D)))</f>
        <v>1.2375974710221285</v>
      </c>
      <c r="AA131">
        <f>(0.7*(BkS_D*DEF_D))+(Q131/(MAX(Q:Q))*(0.3*(BkS_D*DEF_D)))</f>
        <v>1.849231719081613</v>
      </c>
      <c r="AB131">
        <f>(0.7*(TkA_D*DEF_D))+(R131/(MAX(R:R))*(0.3*(TkA_D*DEF_D)))</f>
        <v>1.3408681300544643</v>
      </c>
      <c r="AC131">
        <f>(0.7*(SH_D*DEF_D))+(S131/(MAX(S:S))*(0.3*(SH_D*DEF_D)))</f>
        <v>2.2736660659274319</v>
      </c>
    </row>
    <row r="132" spans="1:29" x14ac:dyDescent="0.25">
      <c r="A132" s="9">
        <v>130</v>
      </c>
      <c r="B132" s="46" t="s">
        <v>474</v>
      </c>
      <c r="C132" s="47" t="s">
        <v>395</v>
      </c>
      <c r="D132" s="47" t="s">
        <v>396</v>
      </c>
      <c r="E132" s="47" t="s">
        <v>4</v>
      </c>
      <c r="F132" s="48">
        <v>29</v>
      </c>
      <c r="G132" s="48">
        <v>7</v>
      </c>
      <c r="H132" s="48">
        <v>25</v>
      </c>
      <c r="I132" s="48">
        <v>43</v>
      </c>
      <c r="J132" s="48">
        <v>24</v>
      </c>
      <c r="K132" s="48">
        <v>1</v>
      </c>
      <c r="L132" s="48">
        <v>475</v>
      </c>
      <c r="M132" s="52">
        <v>342</v>
      </c>
      <c r="N132">
        <f>G132*82/F132</f>
        <v>19.793103448275861</v>
      </c>
      <c r="O132">
        <f>H132*82/F132</f>
        <v>70.689655172413794</v>
      </c>
      <c r="P132">
        <f>I132*82/F132</f>
        <v>121.58620689655173</v>
      </c>
      <c r="Q132">
        <f>J132*82/F132</f>
        <v>67.862068965517238</v>
      </c>
      <c r="R132">
        <f>K132*82/F132</f>
        <v>2.8275862068965516</v>
      </c>
      <c r="S132">
        <f>L132*82/F132</f>
        <v>1343.1034482758621</v>
      </c>
      <c r="U132" s="10">
        <f>SUM(V132:X132)</f>
        <v>9.5012187849545402</v>
      </c>
      <c r="V132">
        <f>N132/MAX(N:N)*OFF_D</f>
        <v>2.3439201451905625</v>
      </c>
      <c r="W132">
        <f>O132/MAX(O:O)*PUN_D</f>
        <v>1.1755485893416928</v>
      </c>
      <c r="X132">
        <f>SUM(Z132:AC132)</f>
        <v>5.9817500504222849</v>
      </c>
      <c r="Y132">
        <f>X132/DEF_D*10</f>
        <v>7.4771875630278561</v>
      </c>
      <c r="Z132">
        <f>(0.7*(HIT_D*DEF_D))+(P132/(MAX(P:P))*(0.3*(HIT_D*DEF_D)))</f>
        <v>1.2568700265251989</v>
      </c>
      <c r="AA132">
        <f>(0.7*(BkS_D*DEF_D))+(Q132/(MAX(Q:Q))*(0.3*(BkS_D*DEF_D)))</f>
        <v>1.6832054395337543</v>
      </c>
      <c r="AB132">
        <f>(0.7*(TkA_D*DEF_D))+(R132/(MAX(R:R))*(0.3*(TkA_D*DEF_D)))</f>
        <v>1.1363523057748233</v>
      </c>
      <c r="AC132">
        <f>(0.7*(SH_D*DEF_D))+(S132/(MAX(S:S))*(0.3*(SH_D*DEF_D)))</f>
        <v>1.9053222785885087</v>
      </c>
    </row>
    <row r="133" spans="1:29" x14ac:dyDescent="0.25">
      <c r="A133" s="9">
        <v>131</v>
      </c>
      <c r="B133" s="43" t="s">
        <v>711</v>
      </c>
      <c r="C133" s="44" t="s">
        <v>395</v>
      </c>
      <c r="D133" s="44" t="s">
        <v>396</v>
      </c>
      <c r="E133" s="44" t="s">
        <v>4</v>
      </c>
      <c r="F133" s="45">
        <v>30</v>
      </c>
      <c r="G133" s="45">
        <v>6</v>
      </c>
      <c r="H133" s="45">
        <v>18</v>
      </c>
      <c r="I133" s="45">
        <v>66</v>
      </c>
      <c r="J133" s="45">
        <v>44</v>
      </c>
      <c r="K133" s="45">
        <v>4</v>
      </c>
      <c r="L133" s="45">
        <v>4787</v>
      </c>
      <c r="M133" s="51">
        <v>610</v>
      </c>
      <c r="N133">
        <f>G133*82/F133</f>
        <v>16.399999999999999</v>
      </c>
      <c r="O133">
        <f>H133*82/F133</f>
        <v>49.2</v>
      </c>
      <c r="P133">
        <f>I133*82/F133</f>
        <v>180.4</v>
      </c>
      <c r="Q133">
        <f>J133*82/F133</f>
        <v>120.26666666666667</v>
      </c>
      <c r="R133">
        <f>K133*82/F133</f>
        <v>10.933333333333334</v>
      </c>
      <c r="S133">
        <f>L133*82/F133</f>
        <v>13084.466666666667</v>
      </c>
      <c r="U133" s="10">
        <f>SUM(V133:X133)</f>
        <v>9.4884386312875613</v>
      </c>
      <c r="V133">
        <f>N133/MAX(N:N)*OFF_D</f>
        <v>1.9421052631578946</v>
      </c>
      <c r="W133">
        <f>O133/MAX(O:O)*PUN_D</f>
        <v>0.81818181818181812</v>
      </c>
      <c r="X133">
        <f>SUM(Z133:AC133)</f>
        <v>6.7281515499478477</v>
      </c>
      <c r="Y133">
        <f>X133/DEF_D*10</f>
        <v>8.4101894374348092</v>
      </c>
      <c r="Z133">
        <f>(0.7*(HIT_D*DEF_D))+(P133/(MAX(P:P))*(0.3*(HIT_D*DEF_D)))</f>
        <v>1.323076923076923</v>
      </c>
      <c r="AA133">
        <f>(0.7*(BkS_D*DEF_D))+(Q133/(MAX(Q:Q))*(0.3*(BkS_D*DEF_D)))</f>
        <v>1.8154140845070423</v>
      </c>
      <c r="AB133">
        <f>(0.7*(TkA_D*DEF_D))+(R133/(MAX(R:R))*(0.3*(TkA_D*DEF_D)))</f>
        <v>1.1832289156626505</v>
      </c>
      <c r="AC133">
        <f>(0.7*(SH_D*DEF_D))+(S133/(MAX(S:S))*(0.3*(SH_D*DEF_D)))</f>
        <v>2.4064316267012313</v>
      </c>
    </row>
    <row r="134" spans="1:29" x14ac:dyDescent="0.25">
      <c r="A134" s="9">
        <v>132</v>
      </c>
      <c r="B134" s="46" t="s">
        <v>311</v>
      </c>
      <c r="C134" s="47" t="s">
        <v>37</v>
      </c>
      <c r="D134" s="47" t="s">
        <v>396</v>
      </c>
      <c r="E134" s="47" t="s">
        <v>4</v>
      </c>
      <c r="F134" s="48">
        <v>71</v>
      </c>
      <c r="G134" s="48">
        <v>19</v>
      </c>
      <c r="H134" s="48">
        <v>31</v>
      </c>
      <c r="I134" s="48">
        <v>46</v>
      </c>
      <c r="J134" s="48">
        <v>106</v>
      </c>
      <c r="K134" s="48">
        <v>31</v>
      </c>
      <c r="L134" s="48">
        <v>2297</v>
      </c>
      <c r="M134" s="52">
        <v>1455</v>
      </c>
      <c r="N134">
        <f>G134*82/F134</f>
        <v>21.943661971830984</v>
      </c>
      <c r="O134">
        <f>H134*82/F134</f>
        <v>35.802816901408448</v>
      </c>
      <c r="P134">
        <f>I134*82/F134</f>
        <v>53.12676056338028</v>
      </c>
      <c r="Q134">
        <f>J134*82/F134</f>
        <v>122.4225352112676</v>
      </c>
      <c r="R134">
        <f>K134*82/F134</f>
        <v>35.802816901408448</v>
      </c>
      <c r="S134">
        <f>L134*82/F134</f>
        <v>2652.8732394366198</v>
      </c>
      <c r="U134" s="10">
        <f>SUM(V134:X134)</f>
        <v>9.4829144093169049</v>
      </c>
      <c r="V134">
        <f>N134/MAX(N:N)*OFF_D</f>
        <v>2.5985915492957745</v>
      </c>
      <c r="W134">
        <f>O134/MAX(O:O)*PUN_D</f>
        <v>0.59539052496798972</v>
      </c>
      <c r="X134">
        <f>SUM(Z134:AC134)</f>
        <v>6.2889323350531399</v>
      </c>
      <c r="Y134">
        <f>X134/DEF_D*10</f>
        <v>7.8611654188164248</v>
      </c>
      <c r="Z134">
        <f>(0.7*(HIT_D*DEF_D))+(P134/(MAX(P:P))*(0.3*(HIT_D*DEF_D)))</f>
        <v>1.1798049837486455</v>
      </c>
      <c r="AA134">
        <f>(0.7*(BkS_D*DEF_D))+(Q134/(MAX(Q:Q))*(0.3*(BkS_D*DEF_D)))</f>
        <v>1.8208530053560801</v>
      </c>
      <c r="AB134">
        <f>(0.7*(TkA_D*DEF_D))+(R134/(MAX(R:R))*(0.3*(TkA_D*DEF_D)))</f>
        <v>1.3270524350924824</v>
      </c>
      <c r="AC134">
        <f>(0.7*(SH_D*DEF_D))+(S134/(MAX(S:S))*(0.3*(SH_D*DEF_D)))</f>
        <v>1.9612219108559326</v>
      </c>
    </row>
    <row r="135" spans="1:29" x14ac:dyDescent="0.25">
      <c r="A135" s="9">
        <v>133</v>
      </c>
      <c r="B135" s="43" t="s">
        <v>866</v>
      </c>
      <c r="C135" s="44" t="s">
        <v>395</v>
      </c>
      <c r="D135" s="44" t="s">
        <v>396</v>
      </c>
      <c r="E135" s="44" t="s">
        <v>4</v>
      </c>
      <c r="F135" s="45">
        <v>62</v>
      </c>
      <c r="G135" s="45">
        <v>18</v>
      </c>
      <c r="H135" s="45">
        <v>14</v>
      </c>
      <c r="I135" s="45">
        <v>35</v>
      </c>
      <c r="J135" s="45">
        <v>112</v>
      </c>
      <c r="K135" s="45">
        <v>28</v>
      </c>
      <c r="L135" s="45">
        <v>1656</v>
      </c>
      <c r="M135" s="51">
        <v>1038</v>
      </c>
      <c r="N135">
        <f>G135*82/F135</f>
        <v>23.806451612903224</v>
      </c>
      <c r="O135">
        <f>H135*82/F135</f>
        <v>18.516129032258064</v>
      </c>
      <c r="P135">
        <f>I135*82/F135</f>
        <v>46.29032258064516</v>
      </c>
      <c r="Q135">
        <f>J135*82/F135</f>
        <v>148.12903225806451</v>
      </c>
      <c r="R135">
        <f>K135*82/F135</f>
        <v>37.032258064516128</v>
      </c>
      <c r="S135">
        <f>L135*82/F135</f>
        <v>2190.1935483870966</v>
      </c>
      <c r="U135" s="10">
        <f>SUM(V135:X135)</f>
        <v>9.4605562983059173</v>
      </c>
      <c r="V135">
        <f>N135/MAX(N:N)*OFF_D</f>
        <v>2.8191850594227499</v>
      </c>
      <c r="W135">
        <f>O135/MAX(O:O)*PUN_D</f>
        <v>0.3079178885630498</v>
      </c>
      <c r="X135">
        <f>SUM(Z135:AC135)</f>
        <v>6.3334533503201182</v>
      </c>
      <c r="Y135">
        <f>X135/DEF_D*10</f>
        <v>7.9168166879001483</v>
      </c>
      <c r="Z135">
        <f>(0.7*(HIT_D*DEF_D))+(P135/(MAX(P:P))*(0.3*(HIT_D*DEF_D)))</f>
        <v>1.172109181141439</v>
      </c>
      <c r="AA135">
        <f>(0.7*(BkS_D*DEF_D))+(Q135/(MAX(Q:Q))*(0.3*(BkS_D*DEF_D)))</f>
        <v>1.8857064970467969</v>
      </c>
      <c r="AB135">
        <f>(0.7*(TkA_D*DEF_D))+(R135/(MAX(R:R))*(0.3*(TkA_D*DEF_D)))</f>
        <v>1.3341624562767196</v>
      </c>
      <c r="AC135">
        <f>(0.7*(SH_D*DEF_D))+(S135/(MAX(S:S))*(0.3*(SH_D*DEF_D)))</f>
        <v>1.9414752158551627</v>
      </c>
    </row>
    <row r="136" spans="1:29" x14ac:dyDescent="0.25">
      <c r="A136" s="9">
        <v>134</v>
      </c>
      <c r="B136" s="43" t="s">
        <v>984</v>
      </c>
      <c r="C136" s="44" t="s">
        <v>395</v>
      </c>
      <c r="D136" s="44" t="s">
        <v>396</v>
      </c>
      <c r="E136" s="44" t="s">
        <v>4</v>
      </c>
      <c r="F136" s="45">
        <v>33</v>
      </c>
      <c r="G136" s="45">
        <v>11</v>
      </c>
      <c r="H136" s="45">
        <v>4</v>
      </c>
      <c r="I136" s="45">
        <v>55</v>
      </c>
      <c r="J136" s="45">
        <v>24</v>
      </c>
      <c r="K136" s="45">
        <v>4</v>
      </c>
      <c r="L136" s="45">
        <v>843</v>
      </c>
      <c r="M136" s="51">
        <v>434</v>
      </c>
      <c r="N136">
        <f>G136*82/F136</f>
        <v>27.333333333333332</v>
      </c>
      <c r="O136">
        <f>H136*82/F136</f>
        <v>9.9393939393939394</v>
      </c>
      <c r="P136">
        <f>I136*82/F136</f>
        <v>136.66666666666666</v>
      </c>
      <c r="Q136">
        <f>J136*82/F136</f>
        <v>59.636363636363633</v>
      </c>
      <c r="R136">
        <f>K136*82/F136</f>
        <v>9.9393939393939394</v>
      </c>
      <c r="S136">
        <f>L136*82/F136</f>
        <v>2094.7272727272725</v>
      </c>
      <c r="U136" s="10">
        <f>SUM(V136:X136)</f>
        <v>9.4533124258290933</v>
      </c>
      <c r="V136">
        <f>N136/MAX(N:N)*OFF_D</f>
        <v>3.236842105263158</v>
      </c>
      <c r="W136">
        <f>O136/MAX(O:O)*PUN_D</f>
        <v>0.16528925619834711</v>
      </c>
      <c r="X136">
        <f>SUM(Z136:AC136)</f>
        <v>6.0511810643675892</v>
      </c>
      <c r="Y136">
        <f>X136/DEF_D*10</f>
        <v>7.5639763304594867</v>
      </c>
      <c r="Z136">
        <f>(0.7*(HIT_D*DEF_D))+(P136/(MAX(P:P))*(0.3*(HIT_D*DEF_D)))</f>
        <v>1.2738461538461536</v>
      </c>
      <c r="AA136">
        <f>(0.7*(BkS_D*DEF_D))+(Q136/(MAX(Q:Q))*(0.3*(BkS_D*DEF_D)))</f>
        <v>1.6624532650448143</v>
      </c>
      <c r="AB136">
        <f>(0.7*(TkA_D*DEF_D))+(R136/(MAX(R:R))*(0.3*(TkA_D*DEF_D)))</f>
        <v>1.1774808324205914</v>
      </c>
      <c r="AC136">
        <f>(0.7*(SH_D*DEF_D))+(S136/(MAX(S:S))*(0.3*(SH_D*DEF_D)))</f>
        <v>1.9374008130560301</v>
      </c>
    </row>
    <row r="137" spans="1:29" x14ac:dyDescent="0.25">
      <c r="A137" s="9">
        <v>135</v>
      </c>
      <c r="B137" s="43" t="s">
        <v>564</v>
      </c>
      <c r="C137" s="44" t="s">
        <v>395</v>
      </c>
      <c r="D137" s="44" t="s">
        <v>396</v>
      </c>
      <c r="E137" s="44" t="s">
        <v>4</v>
      </c>
      <c r="F137" s="45">
        <v>73</v>
      </c>
      <c r="G137" s="45">
        <v>15</v>
      </c>
      <c r="H137" s="45">
        <v>51</v>
      </c>
      <c r="I137" s="45">
        <v>97</v>
      </c>
      <c r="J137" s="45">
        <v>97</v>
      </c>
      <c r="K137" s="45">
        <v>19</v>
      </c>
      <c r="L137" s="45">
        <v>8014</v>
      </c>
      <c r="M137" s="51">
        <v>1306</v>
      </c>
      <c r="N137">
        <f>G137*82/F137</f>
        <v>16.849315068493151</v>
      </c>
      <c r="O137">
        <f>H137*82/F137</f>
        <v>57.287671232876711</v>
      </c>
      <c r="P137">
        <f>I137*82/F137</f>
        <v>108.95890410958904</v>
      </c>
      <c r="Q137">
        <f>J137*82/F137</f>
        <v>108.95890410958904</v>
      </c>
      <c r="R137">
        <f>K137*82/F137</f>
        <v>21.342465753424658</v>
      </c>
      <c r="S137">
        <f>L137*82/F137</f>
        <v>9002.0273972602736</v>
      </c>
      <c r="U137" s="10">
        <f>SUM(V137:X137)</f>
        <v>9.4531564829348724</v>
      </c>
      <c r="V137">
        <f>N137/MAX(N:N)*OFF_D</f>
        <v>1.9953136265320839</v>
      </c>
      <c r="W137">
        <f>O137/MAX(O:O)*PUN_D</f>
        <v>0.95267745952677463</v>
      </c>
      <c r="X137">
        <f>SUM(Z137:AC137)</f>
        <v>6.5051653968760137</v>
      </c>
      <c r="Y137">
        <f>X137/DEF_D*10</f>
        <v>8.1314567460950169</v>
      </c>
      <c r="Z137">
        <f>(0.7*(HIT_D*DEF_D))+(P137/(MAX(P:P))*(0.3*(HIT_D*DEF_D)))</f>
        <v>1.2426554267650156</v>
      </c>
      <c r="AA137">
        <f>(0.7*(BkS_D*DEF_D))+(Q137/(MAX(Q:Q))*(0.3*(BkS_D*DEF_D)))</f>
        <v>1.7868863592513988</v>
      </c>
      <c r="AB137">
        <f>(0.7*(TkA_D*DEF_D))+(R137/(MAX(R:R))*(0.3*(TkA_D*DEF_D)))</f>
        <v>1.2434263079716124</v>
      </c>
      <c r="AC137">
        <f>(0.7*(SH_D*DEF_D))+(S137/(MAX(S:S))*(0.3*(SH_D*DEF_D)))</f>
        <v>2.2321973028879869</v>
      </c>
    </row>
    <row r="138" spans="1:29" x14ac:dyDescent="0.25">
      <c r="A138" s="9">
        <v>136</v>
      </c>
      <c r="B138" s="43" t="s">
        <v>347</v>
      </c>
      <c r="C138" s="44" t="s">
        <v>39</v>
      </c>
      <c r="D138" s="44" t="s">
        <v>396</v>
      </c>
      <c r="E138" s="44" t="s">
        <v>4</v>
      </c>
      <c r="F138" s="45">
        <v>81</v>
      </c>
      <c r="G138" s="45">
        <v>17</v>
      </c>
      <c r="H138" s="45">
        <v>36</v>
      </c>
      <c r="I138" s="45">
        <v>69</v>
      </c>
      <c r="J138" s="45">
        <v>118</v>
      </c>
      <c r="K138" s="45">
        <v>48</v>
      </c>
      <c r="L138" s="45">
        <v>12621</v>
      </c>
      <c r="M138" s="51">
        <v>1705</v>
      </c>
      <c r="N138">
        <f>G138*82/F138</f>
        <v>17.209876543209877</v>
      </c>
      <c r="O138">
        <f>H138*82/F138</f>
        <v>36.444444444444443</v>
      </c>
      <c r="P138">
        <f>I138*82/F138</f>
        <v>69.851851851851848</v>
      </c>
      <c r="Q138">
        <f>J138*82/F138</f>
        <v>119.45679012345678</v>
      </c>
      <c r="R138">
        <f>K138*82/F138</f>
        <v>48.592592592592595</v>
      </c>
      <c r="S138">
        <f>L138*82/F138</f>
        <v>12776.814814814816</v>
      </c>
      <c r="U138" s="10">
        <f>SUM(V138:X138)</f>
        <v>9.4503944365485033</v>
      </c>
      <c r="V138">
        <f>N138/MAX(N:N)*OFF_D</f>
        <v>2.0380116959064325</v>
      </c>
      <c r="W138">
        <f>O138/MAX(O:O)*PUN_D</f>
        <v>0.60606060606060608</v>
      </c>
      <c r="X138">
        <f>SUM(Z138:AC138)</f>
        <v>6.8063221345814657</v>
      </c>
      <c r="Y138">
        <f>X138/DEF_D*10</f>
        <v>8.5079026682268317</v>
      </c>
      <c r="Z138">
        <f>(0.7*(HIT_D*DEF_D))+(P138/(MAX(P:P))*(0.3*(HIT_D*DEF_D)))</f>
        <v>1.1986324786324785</v>
      </c>
      <c r="AA138">
        <f>(0.7*(BkS_D*DEF_D))+(Q138/(MAX(Q:Q))*(0.3*(BkS_D*DEF_D)))</f>
        <v>1.8133708920187792</v>
      </c>
      <c r="AB138">
        <f>(0.7*(TkA_D*DEF_D))+(R138/(MAX(R:R))*(0.3*(TkA_D*DEF_D)))</f>
        <v>1.4010174029451137</v>
      </c>
      <c r="AC138">
        <f>(0.7*(SH_D*DEF_D))+(S138/(MAX(S:S))*(0.3*(SH_D*DEF_D)))</f>
        <v>2.3933013609850939</v>
      </c>
    </row>
    <row r="139" spans="1:29" x14ac:dyDescent="0.25">
      <c r="A139" s="9">
        <v>137</v>
      </c>
      <c r="B139" s="43" t="s">
        <v>623</v>
      </c>
      <c r="C139" s="44" t="s">
        <v>395</v>
      </c>
      <c r="D139" s="44" t="s">
        <v>396</v>
      </c>
      <c r="E139" s="44" t="s">
        <v>4</v>
      </c>
      <c r="F139" s="45">
        <v>76</v>
      </c>
      <c r="G139" s="45">
        <v>10</v>
      </c>
      <c r="H139" s="45">
        <v>71</v>
      </c>
      <c r="I139" s="45">
        <v>241</v>
      </c>
      <c r="J139" s="45">
        <v>127</v>
      </c>
      <c r="K139" s="45">
        <v>16</v>
      </c>
      <c r="L139" s="45">
        <v>11749</v>
      </c>
      <c r="M139" s="51">
        <v>1620</v>
      </c>
      <c r="N139">
        <f>G139*82/F139</f>
        <v>10.789473684210526</v>
      </c>
      <c r="O139">
        <f>H139*82/F139</f>
        <v>76.60526315789474</v>
      </c>
      <c r="P139">
        <f>I139*82/F139</f>
        <v>260.0263157894737</v>
      </c>
      <c r="Q139">
        <f>J139*82/F139</f>
        <v>137.02631578947367</v>
      </c>
      <c r="R139">
        <f>K139*82/F139</f>
        <v>17.263157894736842</v>
      </c>
      <c r="S139">
        <f>L139*82/F139</f>
        <v>12676.552631578947</v>
      </c>
      <c r="U139" s="10">
        <f>SUM(V139:X139)</f>
        <v>9.4308903015318517</v>
      </c>
      <c r="V139">
        <f>N139/MAX(N:N)*OFF_D</f>
        <v>1.2777008310249307</v>
      </c>
      <c r="W139">
        <f>O139/MAX(O:O)*PUN_D</f>
        <v>1.2739234449760766</v>
      </c>
      <c r="X139">
        <f>SUM(Z139:AC139)</f>
        <v>6.8792660255308444</v>
      </c>
      <c r="Y139">
        <f>X139/DEF_D*10</f>
        <v>8.599082531913556</v>
      </c>
      <c r="Z139">
        <f>(0.7*(HIT_D*DEF_D))+(P139/(MAX(P:P))*(0.3*(HIT_D*DEF_D)))</f>
        <v>1.4127125506072873</v>
      </c>
      <c r="AA139">
        <f>(0.7*(BkS_D*DEF_D))+(Q139/(MAX(Q:Q))*(0.3*(BkS_D*DEF_D)))</f>
        <v>1.8576960711638251</v>
      </c>
      <c r="AB139">
        <f>(0.7*(TkA_D*DEF_D))+(R139/(MAX(R:R))*(0.3*(TkA_D*DEF_D)))</f>
        <v>1.2198351299936587</v>
      </c>
      <c r="AC139">
        <f>(0.7*(SH_D*DEF_D))+(S139/(MAX(S:S))*(0.3*(SH_D*DEF_D)))</f>
        <v>2.389022273766074</v>
      </c>
    </row>
    <row r="140" spans="1:29" x14ac:dyDescent="0.25">
      <c r="A140" s="9">
        <v>138</v>
      </c>
      <c r="B140" s="46" t="s">
        <v>735</v>
      </c>
      <c r="C140" s="47" t="s">
        <v>395</v>
      </c>
      <c r="D140" s="47" t="s">
        <v>396</v>
      </c>
      <c r="E140" s="47" t="s">
        <v>4</v>
      </c>
      <c r="F140" s="48">
        <v>34</v>
      </c>
      <c r="G140" s="48">
        <v>10</v>
      </c>
      <c r="H140" s="48">
        <v>8</v>
      </c>
      <c r="I140" s="48">
        <v>36</v>
      </c>
      <c r="J140" s="48">
        <v>26</v>
      </c>
      <c r="K140" s="48">
        <v>9</v>
      </c>
      <c r="L140" s="48">
        <v>2308</v>
      </c>
      <c r="M140" s="52">
        <v>589</v>
      </c>
      <c r="N140">
        <f>G140*82/F140</f>
        <v>24.117647058823529</v>
      </c>
      <c r="O140">
        <f>H140*82/F140</f>
        <v>19.294117647058822</v>
      </c>
      <c r="P140">
        <f>I140*82/F140</f>
        <v>86.82352941176471</v>
      </c>
      <c r="Q140">
        <f>J140*82/F140</f>
        <v>62.705882352941174</v>
      </c>
      <c r="R140">
        <f>K140*82/F140</f>
        <v>21.705882352941178</v>
      </c>
      <c r="S140">
        <f>L140*82/F140</f>
        <v>5566.3529411764703</v>
      </c>
      <c r="U140" s="10">
        <f>SUM(V140:X140)</f>
        <v>9.3959217390861767</v>
      </c>
      <c r="V140">
        <f>N140/MAX(N:N)*OFF_D</f>
        <v>2.8560371517027865</v>
      </c>
      <c r="W140">
        <f>O140/MAX(O:O)*PUN_D</f>
        <v>0.32085561497326204</v>
      </c>
      <c r="X140">
        <f>SUM(Z140:AC140)</f>
        <v>6.2190289724101291</v>
      </c>
      <c r="Y140">
        <f>X140/DEF_D*10</f>
        <v>7.7737862155126614</v>
      </c>
      <c r="Z140">
        <f>(0.7*(HIT_D*DEF_D))+(P140/(MAX(P:P))*(0.3*(HIT_D*DEF_D)))</f>
        <v>1.217737556561086</v>
      </c>
      <c r="AA140">
        <f>(0.7*(BkS_D*DEF_D))+(Q140/(MAX(Q:Q))*(0.3*(BkS_D*DEF_D)))</f>
        <v>1.6701971830985916</v>
      </c>
      <c r="AB140">
        <f>(0.7*(TkA_D*DEF_D))+(R140/(MAX(R:R))*(0.3*(TkA_D*DEF_D)))</f>
        <v>1.2455279943302622</v>
      </c>
      <c r="AC140">
        <f>(0.7*(SH_D*DEF_D))+(S140/(MAX(S:S))*(0.3*(SH_D*DEF_D)))</f>
        <v>2.0855662384201898</v>
      </c>
    </row>
    <row r="141" spans="1:29" x14ac:dyDescent="0.25">
      <c r="A141" s="9">
        <v>139</v>
      </c>
      <c r="B141" s="46" t="s">
        <v>493</v>
      </c>
      <c r="C141" s="47" t="s">
        <v>395</v>
      </c>
      <c r="D141" s="47" t="s">
        <v>396</v>
      </c>
      <c r="E141" s="47" t="s">
        <v>4</v>
      </c>
      <c r="F141" s="48">
        <v>68</v>
      </c>
      <c r="G141" s="48">
        <v>13</v>
      </c>
      <c r="H141" s="48">
        <v>23</v>
      </c>
      <c r="I141" s="48">
        <v>67</v>
      </c>
      <c r="J141" s="48">
        <v>213</v>
      </c>
      <c r="K141" s="48">
        <v>36</v>
      </c>
      <c r="L141" s="48">
        <v>9435</v>
      </c>
      <c r="M141" s="52">
        <v>1443</v>
      </c>
      <c r="N141">
        <f>G141*82/F141</f>
        <v>15.676470588235293</v>
      </c>
      <c r="O141">
        <f>H141*82/F141</f>
        <v>27.735294117647058</v>
      </c>
      <c r="P141">
        <f>I141*82/F141</f>
        <v>80.794117647058826</v>
      </c>
      <c r="Q141">
        <f>J141*82/F141</f>
        <v>256.85294117647061</v>
      </c>
      <c r="R141">
        <f>K141*82/F141</f>
        <v>43.411764705882355</v>
      </c>
      <c r="S141">
        <f>L141*82/F141</f>
        <v>11377.5</v>
      </c>
      <c r="U141" s="10">
        <f>SUM(V141:X141)</f>
        <v>9.3932403489210312</v>
      </c>
      <c r="V141">
        <f>N141/MAX(N:N)*OFF_D</f>
        <v>1.8564241486068112</v>
      </c>
      <c r="W141">
        <f>O141/MAX(O:O)*PUN_D</f>
        <v>0.46122994652406418</v>
      </c>
      <c r="X141">
        <f>SUM(Z141:AC141)</f>
        <v>7.0755862537901564</v>
      </c>
      <c r="Y141">
        <f>X141/DEF_D*10</f>
        <v>8.8444828172376955</v>
      </c>
      <c r="Z141">
        <f>(0.7*(HIT_D*DEF_D))+(P141/(MAX(P:P))*(0.3*(HIT_D*DEF_D)))</f>
        <v>1.2109502262443437</v>
      </c>
      <c r="AA141">
        <f>(0.7*(BkS_D*DEF_D))+(Q141/(MAX(Q:Q))*(0.3*(BkS_D*DEF_D)))</f>
        <v>2.16</v>
      </c>
      <c r="AB141">
        <f>(0.7*(TkA_D*DEF_D))+(R141/(MAX(R:R))*(0.3*(TkA_D*DEF_D)))</f>
        <v>1.3710559886605242</v>
      </c>
      <c r="AC141">
        <f>(0.7*(SH_D*DEF_D))+(S141/(MAX(S:S))*(0.3*(SH_D*DEF_D)))</f>
        <v>2.3335800388852883</v>
      </c>
    </row>
    <row r="142" spans="1:29" x14ac:dyDescent="0.25">
      <c r="A142" s="9">
        <v>140</v>
      </c>
      <c r="B142" s="46" t="s">
        <v>408</v>
      </c>
      <c r="C142" s="47" t="s">
        <v>37</v>
      </c>
      <c r="D142" s="47" t="s">
        <v>396</v>
      </c>
      <c r="E142" s="47" t="s">
        <v>4</v>
      </c>
      <c r="F142" s="48">
        <v>82</v>
      </c>
      <c r="G142" s="48">
        <v>20</v>
      </c>
      <c r="H142" s="48">
        <v>38</v>
      </c>
      <c r="I142" s="48">
        <v>145</v>
      </c>
      <c r="J142" s="48">
        <v>139</v>
      </c>
      <c r="K142" s="48">
        <v>15</v>
      </c>
      <c r="L142" s="48">
        <v>4292</v>
      </c>
      <c r="M142" s="52">
        <v>1598</v>
      </c>
      <c r="N142">
        <f>G142*82/F142</f>
        <v>20</v>
      </c>
      <c r="O142">
        <f>H142*82/F142</f>
        <v>38</v>
      </c>
      <c r="P142">
        <f>I142*82/F142</f>
        <v>145</v>
      </c>
      <c r="Q142">
        <f>J142*82/F142</f>
        <v>139</v>
      </c>
      <c r="R142">
        <f>K142*82/F142</f>
        <v>15</v>
      </c>
      <c r="S142">
        <f>L142*82/F142</f>
        <v>4292</v>
      </c>
      <c r="U142" s="10">
        <f>SUM(V142:X142)</f>
        <v>9.3841776343314223</v>
      </c>
      <c r="V142">
        <f>N142/MAX(N:N)*OFF_D</f>
        <v>2.3684210526315788</v>
      </c>
      <c r="W142">
        <f>O142/MAX(O:O)*PUN_D</f>
        <v>0.63192904656319282</v>
      </c>
      <c r="X142">
        <f>SUM(Z142:AC142)</f>
        <v>6.3838275351366498</v>
      </c>
      <c r="Y142">
        <f>X142/DEF_D*10</f>
        <v>7.9797844189208123</v>
      </c>
      <c r="Z142">
        <f>(0.7*(HIT_D*DEF_D))+(P142/(MAX(P:P))*(0.3*(HIT_D*DEF_D)))</f>
        <v>1.2832270168855533</v>
      </c>
      <c r="AA142">
        <f>(0.7*(BkS_D*DEF_D))+(Q142/(MAX(Q:Q))*(0.3*(BkS_D*DEF_D)))</f>
        <v>1.8626753692889042</v>
      </c>
      <c r="AB142">
        <f>(0.7*(TkA_D*DEF_D))+(R142/(MAX(R:R))*(0.3*(TkA_D*DEF_D)))</f>
        <v>1.2067469879518071</v>
      </c>
      <c r="AC142">
        <f>(0.7*(SH_D*DEF_D))+(S142/(MAX(S:S))*(0.3*(SH_D*DEF_D)))</f>
        <v>2.0311781610103852</v>
      </c>
    </row>
    <row r="143" spans="1:29" x14ac:dyDescent="0.25">
      <c r="A143" s="9">
        <v>141</v>
      </c>
      <c r="B143" s="46" t="s">
        <v>890</v>
      </c>
      <c r="C143" s="47" t="s">
        <v>395</v>
      </c>
      <c r="D143" s="47" t="s">
        <v>396</v>
      </c>
      <c r="E143" s="47" t="s">
        <v>4</v>
      </c>
      <c r="F143" s="48">
        <v>60</v>
      </c>
      <c r="G143" s="48">
        <v>17</v>
      </c>
      <c r="H143" s="48">
        <v>16</v>
      </c>
      <c r="I143" s="48">
        <v>51</v>
      </c>
      <c r="J143" s="48">
        <v>37</v>
      </c>
      <c r="K143" s="48">
        <v>36</v>
      </c>
      <c r="L143" s="48">
        <v>2561</v>
      </c>
      <c r="M143" s="52">
        <v>929</v>
      </c>
      <c r="N143">
        <f>G143*82/F143</f>
        <v>23.233333333333334</v>
      </c>
      <c r="O143">
        <f>H143*82/F143</f>
        <v>21.866666666666667</v>
      </c>
      <c r="P143">
        <f>I143*82/F143</f>
        <v>69.7</v>
      </c>
      <c r="Q143">
        <f>J143*82/F143</f>
        <v>50.56666666666667</v>
      </c>
      <c r="R143">
        <f>K143*82/F143</f>
        <v>49.2</v>
      </c>
      <c r="S143">
        <f>L143*82/F143</f>
        <v>3500.0333333333333</v>
      </c>
      <c r="U143" s="10">
        <f>SUM(V143:X143)</f>
        <v>9.3548934784250406</v>
      </c>
      <c r="V143">
        <f>N143/MAX(N:N)*OFF_D</f>
        <v>2.7513157894736842</v>
      </c>
      <c r="W143">
        <f>O143/MAX(O:O)*PUN_D</f>
        <v>0.36363636363636365</v>
      </c>
      <c r="X143">
        <f>SUM(Z143:AC143)</f>
        <v>6.2399413253149936</v>
      </c>
      <c r="Y143">
        <f>X143/DEF_D*10</f>
        <v>7.7999266566437422</v>
      </c>
      <c r="Z143">
        <f>(0.7*(HIT_D*DEF_D))+(P143/(MAX(P:P))*(0.3*(HIT_D*DEF_D)))</f>
        <v>1.1984615384615382</v>
      </c>
      <c r="AA143">
        <f>(0.7*(BkS_D*DEF_D))+(Q143/(MAX(Q:Q))*(0.3*(BkS_D*DEF_D)))</f>
        <v>1.6395718309859155</v>
      </c>
      <c r="AB143">
        <f>(0.7*(TkA_D*DEF_D))+(R143/(MAX(R:R))*(0.3*(TkA_D*DEF_D)))</f>
        <v>1.4045301204819276</v>
      </c>
      <c r="AC143">
        <f>(0.7*(SH_D*DEF_D))+(S143/(MAX(S:S))*(0.3*(SH_D*DEF_D)))</f>
        <v>1.9973778353856124</v>
      </c>
    </row>
    <row r="144" spans="1:29" x14ac:dyDescent="0.25">
      <c r="A144" s="9">
        <v>142</v>
      </c>
      <c r="B144" s="43" t="s">
        <v>492</v>
      </c>
      <c r="C144" s="44" t="s">
        <v>395</v>
      </c>
      <c r="D144" s="44" t="s">
        <v>396</v>
      </c>
      <c r="E144" s="44" t="s">
        <v>4</v>
      </c>
      <c r="F144" s="45">
        <v>32</v>
      </c>
      <c r="G144" s="45">
        <v>7</v>
      </c>
      <c r="H144" s="45">
        <v>23</v>
      </c>
      <c r="I144" s="45">
        <v>71</v>
      </c>
      <c r="J144" s="45">
        <v>34</v>
      </c>
      <c r="K144" s="45">
        <v>3</v>
      </c>
      <c r="L144" s="45">
        <v>1651</v>
      </c>
      <c r="M144" s="51">
        <v>432</v>
      </c>
      <c r="N144">
        <f>G144*82/F144</f>
        <v>17.9375</v>
      </c>
      <c r="O144">
        <f>H144*82/F144</f>
        <v>58.9375</v>
      </c>
      <c r="P144">
        <f>I144*82/F144</f>
        <v>181.9375</v>
      </c>
      <c r="Q144">
        <f>J144*82/F144</f>
        <v>87.125</v>
      </c>
      <c r="R144">
        <f>K144*82/F144</f>
        <v>7.6875</v>
      </c>
      <c r="S144">
        <f>L144*82/F144</f>
        <v>4230.6875</v>
      </c>
      <c r="U144" s="10">
        <f>SUM(V144:X144)</f>
        <v>9.3539210148282486</v>
      </c>
      <c r="V144">
        <f>N144/MAX(N:N)*OFF_D</f>
        <v>2.1241776315789473</v>
      </c>
      <c r="W144">
        <f>O144/MAX(O:O)*PUN_D</f>
        <v>0.98011363636363646</v>
      </c>
      <c r="X144">
        <f>SUM(Z144:AC144)</f>
        <v>6.249629746885665</v>
      </c>
      <c r="Y144">
        <f>X144/DEF_D*10</f>
        <v>7.8120371836070817</v>
      </c>
      <c r="Z144">
        <f>(0.7*(HIT_D*DEF_D))+(P144/(MAX(P:P))*(0.3*(HIT_D*DEF_D)))</f>
        <v>1.3248076923076921</v>
      </c>
      <c r="AA144">
        <f>(0.7*(BkS_D*DEF_D))+(Q144/(MAX(Q:Q))*(0.3*(BkS_D*DEF_D)))</f>
        <v>1.7318028169014084</v>
      </c>
      <c r="AB144">
        <f>(0.7*(TkA_D*DEF_D))+(R144/(MAX(R:R))*(0.3*(TkA_D*DEF_D)))</f>
        <v>1.1644578313253011</v>
      </c>
      <c r="AC144">
        <f>(0.7*(SH_D*DEF_D))+(S144/(MAX(S:S))*(0.3*(SH_D*DEF_D)))</f>
        <v>2.0285614063512636</v>
      </c>
    </row>
    <row r="145" spans="1:29" x14ac:dyDescent="0.25">
      <c r="A145" s="9">
        <v>143</v>
      </c>
      <c r="B145" s="46" t="s">
        <v>312</v>
      </c>
      <c r="C145" s="47" t="s">
        <v>37</v>
      </c>
      <c r="D145" s="47" t="s">
        <v>396</v>
      </c>
      <c r="E145" s="47" t="s">
        <v>4</v>
      </c>
      <c r="F145" s="48">
        <v>61</v>
      </c>
      <c r="G145" s="48">
        <v>13</v>
      </c>
      <c r="H145" s="48">
        <v>55</v>
      </c>
      <c r="I145" s="48">
        <v>85</v>
      </c>
      <c r="J145" s="48">
        <v>36</v>
      </c>
      <c r="K145" s="48">
        <v>19</v>
      </c>
      <c r="L145" s="48">
        <v>961</v>
      </c>
      <c r="M145" s="52">
        <v>965</v>
      </c>
      <c r="N145">
        <f>G145*82/F145</f>
        <v>17.475409836065573</v>
      </c>
      <c r="O145">
        <f>H145*82/F145</f>
        <v>73.93442622950819</v>
      </c>
      <c r="P145">
        <f>I145*82/F145</f>
        <v>114.26229508196721</v>
      </c>
      <c r="Q145">
        <f>J145*82/F145</f>
        <v>48.393442622950822</v>
      </c>
      <c r="R145">
        <f>K145*82/F145</f>
        <v>25.540983606557376</v>
      </c>
      <c r="S145">
        <f>L145*82/F145</f>
        <v>1291.8360655737704</v>
      </c>
      <c r="U145" s="10">
        <f>SUM(V145:X145)</f>
        <v>9.3525203548641258</v>
      </c>
      <c r="V145">
        <f>N145/MAX(N:N)*OFF_D</f>
        <v>2.0694564279551337</v>
      </c>
      <c r="W145">
        <f>O145/MAX(O:O)*PUN_D</f>
        <v>1.2295081967213113</v>
      </c>
      <c r="X145">
        <f>SUM(Z145:AC145)</f>
        <v>6.0535557301876812</v>
      </c>
      <c r="Y145">
        <f>X145/DEF_D*10</f>
        <v>7.5669446627346018</v>
      </c>
      <c r="Z145">
        <f>(0.7*(HIT_D*DEF_D))+(P145/(MAX(P:P))*(0.3*(HIT_D*DEF_D)))</f>
        <v>1.2486254728877679</v>
      </c>
      <c r="AA145">
        <f>(0.7*(BkS_D*DEF_D))+(Q145/(MAX(Q:Q))*(0.3*(BkS_D*DEF_D)))</f>
        <v>1.6340891249134148</v>
      </c>
      <c r="AB145">
        <f>(0.7*(TkA_D*DEF_D))+(R145/(MAX(R:R))*(0.3*(TkA_D*DEF_D)))</f>
        <v>1.2677068931463558</v>
      </c>
      <c r="AC145">
        <f>(0.7*(SH_D*DEF_D))+(S145/(MAX(S:S))*(0.3*(SH_D*DEF_D)))</f>
        <v>1.9031342392401431</v>
      </c>
    </row>
    <row r="146" spans="1:29" x14ac:dyDescent="0.25">
      <c r="A146" s="9">
        <v>144</v>
      </c>
      <c r="B146" s="46" t="s">
        <v>364</v>
      </c>
      <c r="C146" s="47" t="s">
        <v>39</v>
      </c>
      <c r="D146" s="47" t="s">
        <v>396</v>
      </c>
      <c r="E146" s="47" t="s">
        <v>4</v>
      </c>
      <c r="F146" s="48">
        <v>79</v>
      </c>
      <c r="G146" s="48">
        <v>17</v>
      </c>
      <c r="H146" s="48">
        <v>20</v>
      </c>
      <c r="I146" s="48">
        <v>111</v>
      </c>
      <c r="J146" s="48">
        <v>159</v>
      </c>
      <c r="K146" s="48">
        <v>22</v>
      </c>
      <c r="L146" s="48">
        <v>14312</v>
      </c>
      <c r="M146" s="52">
        <v>1833</v>
      </c>
      <c r="N146">
        <f>G146*82/F146</f>
        <v>17.645569620253166</v>
      </c>
      <c r="O146">
        <f>H146*82/F146</f>
        <v>20.759493670886076</v>
      </c>
      <c r="P146">
        <f>I146*82/F146</f>
        <v>115.21518987341773</v>
      </c>
      <c r="Q146">
        <f>J146*82/F146</f>
        <v>165.03797468354429</v>
      </c>
      <c r="R146">
        <f>K146*82/F146</f>
        <v>22.835443037974684</v>
      </c>
      <c r="S146">
        <f>L146*82/F146</f>
        <v>14855.493670886075</v>
      </c>
      <c r="U146" s="10">
        <f>SUM(V146:X146)</f>
        <v>9.3469722395358517</v>
      </c>
      <c r="V146">
        <f>N146/MAX(N:N)*OFF_D</f>
        <v>2.0896069287141907</v>
      </c>
      <c r="W146">
        <f>O146/MAX(O:O)*PUN_D</f>
        <v>0.34522439585730724</v>
      </c>
      <c r="X146">
        <f>SUM(Z146:AC146)</f>
        <v>6.9121409149643531</v>
      </c>
      <c r="Y146">
        <f>X146/DEF_D*10</f>
        <v>8.6401761437054407</v>
      </c>
      <c r="Z146">
        <f>(0.7*(HIT_D*DEF_D))+(P146/(MAX(P:P))*(0.3*(HIT_D*DEF_D)))</f>
        <v>1.2496981499513145</v>
      </c>
      <c r="AA146">
        <f>(0.7*(BkS_D*DEF_D))+(Q146/(MAX(Q:Q))*(0.3*(BkS_D*DEF_D)))</f>
        <v>1.928365127473703</v>
      </c>
      <c r="AB146">
        <f>(0.7*(TkA_D*DEF_D))+(R146/(MAX(R:R))*(0.3*(TkA_D*DEF_D)))</f>
        <v>1.2520603934726244</v>
      </c>
      <c r="AC146">
        <f>(0.7*(SH_D*DEF_D))+(S146/(MAX(S:S))*(0.3*(SH_D*DEF_D)))</f>
        <v>2.4820172440667116</v>
      </c>
    </row>
    <row r="147" spans="1:29" x14ac:dyDescent="0.25">
      <c r="A147" s="9">
        <v>145</v>
      </c>
      <c r="B147" s="46" t="s">
        <v>859</v>
      </c>
      <c r="C147" s="47" t="s">
        <v>395</v>
      </c>
      <c r="D147" s="47" t="s">
        <v>396</v>
      </c>
      <c r="E147" s="47" t="s">
        <v>4</v>
      </c>
      <c r="F147" s="48">
        <v>78</v>
      </c>
      <c r="G147" s="48">
        <v>8</v>
      </c>
      <c r="H147" s="48">
        <v>85</v>
      </c>
      <c r="I147" s="48">
        <v>286</v>
      </c>
      <c r="J147" s="48">
        <v>134</v>
      </c>
      <c r="K147" s="48">
        <v>11</v>
      </c>
      <c r="L147" s="48">
        <v>10478</v>
      </c>
      <c r="M147" s="52">
        <v>1408</v>
      </c>
      <c r="N147">
        <f>G147*82/F147</f>
        <v>8.4102564102564106</v>
      </c>
      <c r="O147">
        <f>H147*82/F147</f>
        <v>89.358974358974365</v>
      </c>
      <c r="P147">
        <f>I147*82/F147</f>
        <v>300.66666666666669</v>
      </c>
      <c r="Q147">
        <f>J147*82/F147</f>
        <v>140.87179487179486</v>
      </c>
      <c r="R147">
        <f>K147*82/F147</f>
        <v>11.564102564102564</v>
      </c>
      <c r="S147">
        <f>L147*82/F147</f>
        <v>11015.333333333334</v>
      </c>
      <c r="U147" s="10">
        <f>SUM(V147:X147)</f>
        <v>9.3128244324143203</v>
      </c>
      <c r="V147">
        <f>N147/MAX(N:N)*OFF_D</f>
        <v>0.99595141700404866</v>
      </c>
      <c r="W147">
        <f>O147/MAX(O:O)*PUN_D</f>
        <v>1.486013986013986</v>
      </c>
      <c r="X147">
        <f>SUM(Z147:AC147)</f>
        <v>6.8308590293962865</v>
      </c>
      <c r="Y147">
        <f>X147/DEF_D*10</f>
        <v>8.5385737867453582</v>
      </c>
      <c r="Z147">
        <f>(0.7*(HIT_D*DEF_D))+(P147/(MAX(P:P))*(0.3*(HIT_D*DEF_D)))</f>
        <v>1.4584615384615383</v>
      </c>
      <c r="AA147">
        <f>(0.7*(BkS_D*DEF_D))+(Q147/(MAX(Q:Q))*(0.3*(BkS_D*DEF_D)))</f>
        <v>1.8673976164680388</v>
      </c>
      <c r="AB147">
        <f>(0.7*(TkA_D*DEF_D))+(R147/(MAX(R:R))*(0.3*(TkA_D*DEF_D)))</f>
        <v>1.186876737720111</v>
      </c>
      <c r="AC147">
        <f>(0.7*(SH_D*DEF_D))+(S147/(MAX(S:S))*(0.3*(SH_D*DEF_D)))</f>
        <v>2.3181231367465975</v>
      </c>
    </row>
    <row r="148" spans="1:29" x14ac:dyDescent="0.25">
      <c r="A148" s="9">
        <v>146</v>
      </c>
      <c r="B148" s="46" t="s">
        <v>709</v>
      </c>
      <c r="C148" s="47" t="s">
        <v>395</v>
      </c>
      <c r="D148" s="47" t="s">
        <v>396</v>
      </c>
      <c r="E148" s="47" t="s">
        <v>4</v>
      </c>
      <c r="F148" s="48">
        <v>59</v>
      </c>
      <c r="G148" s="48">
        <v>12</v>
      </c>
      <c r="H148" s="48">
        <v>33</v>
      </c>
      <c r="I148" s="48">
        <v>78</v>
      </c>
      <c r="J148" s="48">
        <v>94</v>
      </c>
      <c r="K148" s="48">
        <v>13</v>
      </c>
      <c r="L148" s="48">
        <v>6985</v>
      </c>
      <c r="M148" s="52">
        <v>904</v>
      </c>
      <c r="N148">
        <f>G148*82/F148</f>
        <v>16.677966101694917</v>
      </c>
      <c r="O148">
        <f>H148*82/F148</f>
        <v>45.864406779661017</v>
      </c>
      <c r="P148">
        <f>I148*82/F148</f>
        <v>108.40677966101696</v>
      </c>
      <c r="Q148">
        <f>J148*82/F148</f>
        <v>130.64406779661016</v>
      </c>
      <c r="R148">
        <f>K148*82/F148</f>
        <v>18.067796610169491</v>
      </c>
      <c r="S148">
        <f>L148*82/F148</f>
        <v>9707.9661016949158</v>
      </c>
      <c r="U148" s="10">
        <f>SUM(V148:X148)</f>
        <v>9.3081772224711088</v>
      </c>
      <c r="V148">
        <f>N148/MAX(N:N)*OFF_D</f>
        <v>1.9750223015165032</v>
      </c>
      <c r="W148">
        <f>O148/MAX(O:O)*PUN_D</f>
        <v>0.76271186440677963</v>
      </c>
      <c r="X148">
        <f>SUM(Z148:AC148)</f>
        <v>6.5704430565478269</v>
      </c>
      <c r="Y148">
        <f>X148/DEF_D*10</f>
        <v>8.2130538206847845</v>
      </c>
      <c r="Z148">
        <f>(0.7*(HIT_D*DEF_D))+(P148/(MAX(P:P))*(0.3*(HIT_D*DEF_D)))</f>
        <v>1.2420338983050847</v>
      </c>
      <c r="AA148">
        <f>(0.7*(BkS_D*DEF_D))+(Q148/(MAX(Q:Q))*(0.3*(BkS_D*DEF_D)))</f>
        <v>1.8415946526617331</v>
      </c>
      <c r="AB148">
        <f>(0.7*(TkA_D*DEF_D))+(R148/(MAX(R:R))*(0.3*(TkA_D*DEF_D)))</f>
        <v>1.2244884623238717</v>
      </c>
      <c r="AC148">
        <f>(0.7*(SH_D*DEF_D))+(S148/(MAX(S:S))*(0.3*(SH_D*DEF_D)))</f>
        <v>2.2623260432571373</v>
      </c>
    </row>
    <row r="149" spans="1:29" x14ac:dyDescent="0.25">
      <c r="A149" s="9">
        <v>147</v>
      </c>
      <c r="B149" s="43" t="s">
        <v>792</v>
      </c>
      <c r="C149" s="44" t="s">
        <v>395</v>
      </c>
      <c r="D149" s="44" t="s">
        <v>396</v>
      </c>
      <c r="E149" s="44" t="s">
        <v>4</v>
      </c>
      <c r="F149" s="45">
        <v>79</v>
      </c>
      <c r="G149" s="45">
        <v>14</v>
      </c>
      <c r="H149" s="45">
        <v>48</v>
      </c>
      <c r="I149" s="45">
        <v>181</v>
      </c>
      <c r="J149" s="45">
        <v>132</v>
      </c>
      <c r="K149" s="45">
        <v>12</v>
      </c>
      <c r="L149" s="45">
        <v>11365</v>
      </c>
      <c r="M149" s="51">
        <v>1405</v>
      </c>
      <c r="N149">
        <f>G149*82/F149</f>
        <v>14.531645569620252</v>
      </c>
      <c r="O149">
        <f>H149*82/F149</f>
        <v>49.822784810126585</v>
      </c>
      <c r="P149">
        <f>I149*82/F149</f>
        <v>187.87341772151899</v>
      </c>
      <c r="Q149">
        <f>J149*82/F149</f>
        <v>137.01265822784811</v>
      </c>
      <c r="R149">
        <f>K149*82/F149</f>
        <v>12.455696202531646</v>
      </c>
      <c r="S149">
        <f>L149*82/F149</f>
        <v>11796.582278481013</v>
      </c>
      <c r="U149" s="10">
        <f>SUM(V149:X149)</f>
        <v>9.2820416890849025</v>
      </c>
      <c r="V149">
        <f>N149/MAX(N:N)*OFF_D</f>
        <v>1.7208527648234508</v>
      </c>
      <c r="W149">
        <f>O149/MAX(O:O)*PUN_D</f>
        <v>0.82853855005753729</v>
      </c>
      <c r="X149">
        <f>SUM(Z149:AC149)</f>
        <v>6.7326503742039137</v>
      </c>
      <c r="Y149">
        <f>X149/DEF_D*10</f>
        <v>8.4158129677548921</v>
      </c>
      <c r="Z149">
        <f>(0.7*(HIT_D*DEF_D))+(P149/(MAX(P:P))*(0.3*(HIT_D*DEF_D)))</f>
        <v>1.3314897760467379</v>
      </c>
      <c r="AA149">
        <f>(0.7*(BkS_D*DEF_D))+(Q149/(MAX(Q:Q))*(0.3*(BkS_D*DEF_D)))</f>
        <v>1.8576616152611873</v>
      </c>
      <c r="AB149">
        <f>(0.7*(TkA_D*DEF_D))+(R149/(MAX(R:R))*(0.3*(TkA_D*DEF_D)))</f>
        <v>1.1920329418941589</v>
      </c>
      <c r="AC149">
        <f>(0.7*(SH_D*DEF_D))+(S149/(MAX(S:S))*(0.3*(SH_D*DEF_D)))</f>
        <v>2.3514660410018293</v>
      </c>
    </row>
    <row r="150" spans="1:29" x14ac:dyDescent="0.25">
      <c r="A150" s="9">
        <v>148</v>
      </c>
      <c r="B150" s="46" t="s">
        <v>778</v>
      </c>
      <c r="C150" s="47" t="s">
        <v>395</v>
      </c>
      <c r="D150" s="47" t="s">
        <v>396</v>
      </c>
      <c r="E150" s="47" t="s">
        <v>4</v>
      </c>
      <c r="F150" s="48">
        <v>41</v>
      </c>
      <c r="G150" s="48">
        <v>7</v>
      </c>
      <c r="H150" s="48">
        <v>37</v>
      </c>
      <c r="I150" s="48">
        <v>51</v>
      </c>
      <c r="J150" s="48">
        <v>53</v>
      </c>
      <c r="K150" s="48">
        <v>13</v>
      </c>
      <c r="L150" s="48">
        <v>3022</v>
      </c>
      <c r="M150" s="52">
        <v>665</v>
      </c>
      <c r="N150">
        <f>G150*82/F150</f>
        <v>14</v>
      </c>
      <c r="O150">
        <f>H150*82/F150</f>
        <v>74</v>
      </c>
      <c r="P150">
        <f>I150*82/F150</f>
        <v>102</v>
      </c>
      <c r="Q150">
        <f>J150*82/F150</f>
        <v>106</v>
      </c>
      <c r="R150">
        <f>K150*82/F150</f>
        <v>26</v>
      </c>
      <c r="S150">
        <f>L150*82/F150</f>
        <v>6044</v>
      </c>
      <c r="U150" s="10">
        <f>SUM(V150:X150)</f>
        <v>9.2790498458252149</v>
      </c>
      <c r="V150">
        <f>N150/MAX(N:N)*OFF_D</f>
        <v>1.6578947368421051</v>
      </c>
      <c r="W150">
        <f>O150/MAX(O:O)*PUN_D</f>
        <v>1.2305986696230597</v>
      </c>
      <c r="X150">
        <f>SUM(Z150:AC150)</f>
        <v>6.3905564393600498</v>
      </c>
      <c r="Y150">
        <f>X150/DEF_D*10</f>
        <v>7.9881955492000625</v>
      </c>
      <c r="Z150">
        <f>(0.7*(HIT_D*DEF_D))+(P150/(MAX(P:P))*(0.3*(HIT_D*DEF_D)))</f>
        <v>1.2348217636022514</v>
      </c>
      <c r="AA150">
        <f>(0.7*(BkS_D*DEF_D))+(Q150/(MAX(Q:Q))*(0.3*(BkS_D*DEF_D)))</f>
        <v>1.7794215046375816</v>
      </c>
      <c r="AB150">
        <f>(0.7*(TkA_D*DEF_D))+(R150/(MAX(R:R))*(0.3*(TkA_D*DEF_D)))</f>
        <v>1.2703614457831325</v>
      </c>
      <c r="AC150">
        <f>(0.7*(SH_D*DEF_D))+(S150/(MAX(S:S))*(0.3*(SH_D*DEF_D)))</f>
        <v>2.1059517253370847</v>
      </c>
    </row>
    <row r="151" spans="1:29" x14ac:dyDescent="0.25">
      <c r="A151" s="9">
        <v>149</v>
      </c>
      <c r="B151" s="46" t="s">
        <v>644</v>
      </c>
      <c r="C151" s="47" t="s">
        <v>395</v>
      </c>
      <c r="D151" s="47" t="s">
        <v>396</v>
      </c>
      <c r="E151" s="47" t="s">
        <v>4</v>
      </c>
      <c r="F151" s="48">
        <v>49</v>
      </c>
      <c r="G151" s="48">
        <v>13</v>
      </c>
      <c r="H151" s="48">
        <v>12</v>
      </c>
      <c r="I151" s="48">
        <v>55</v>
      </c>
      <c r="J151" s="48">
        <v>56</v>
      </c>
      <c r="K151" s="48">
        <v>10</v>
      </c>
      <c r="L151" s="48">
        <v>4500</v>
      </c>
      <c r="M151" s="52">
        <v>870</v>
      </c>
      <c r="N151">
        <f>G151*82/F151</f>
        <v>21.755102040816325</v>
      </c>
      <c r="O151">
        <f>H151*82/F151</f>
        <v>20.081632653061224</v>
      </c>
      <c r="P151">
        <f>I151*82/F151</f>
        <v>92.040816326530617</v>
      </c>
      <c r="Q151">
        <f>J151*82/F151</f>
        <v>93.714285714285708</v>
      </c>
      <c r="R151">
        <f>K151*82/F151</f>
        <v>16.73469387755102</v>
      </c>
      <c r="S151">
        <f>L151*82/F151</f>
        <v>7530.6122448979595</v>
      </c>
      <c r="U151" s="10">
        <f>SUM(V151:X151)</f>
        <v>9.2684288455236139</v>
      </c>
      <c r="V151">
        <f>N151/MAX(N:N)*OFF_D</f>
        <v>2.5762620837808803</v>
      </c>
      <c r="W151">
        <f>O151/MAX(O:O)*PUN_D</f>
        <v>0.33395176252319109</v>
      </c>
      <c r="X151">
        <f>SUM(Z151:AC151)</f>
        <v>6.3582149992195429</v>
      </c>
      <c r="Y151">
        <f>X151/DEF_D*10</f>
        <v>7.9477687490244282</v>
      </c>
      <c r="Z151">
        <f>(0.7*(HIT_D*DEF_D))+(P151/(MAX(P:P))*(0.3*(HIT_D*DEF_D)))</f>
        <v>1.2236106750392464</v>
      </c>
      <c r="AA151">
        <f>(0.7*(BkS_D*DEF_D))+(Q151/(MAX(Q:Q))*(0.3*(BkS_D*DEF_D)))</f>
        <v>1.7484265593561368</v>
      </c>
      <c r="AB151">
        <f>(0.7*(TkA_D*DEF_D))+(R151/(MAX(R:R))*(0.3*(TkA_D*DEF_D)))</f>
        <v>1.2167789525448733</v>
      </c>
      <c r="AC151">
        <f>(0.7*(SH_D*DEF_D))+(S151/(MAX(S:S))*(0.3*(SH_D*DEF_D)))</f>
        <v>2.1693988122792862</v>
      </c>
    </row>
    <row r="152" spans="1:29" x14ac:dyDescent="0.25">
      <c r="A152" s="9">
        <v>150</v>
      </c>
      <c r="B152" s="46" t="s">
        <v>129</v>
      </c>
      <c r="C152" s="47" t="s">
        <v>34</v>
      </c>
      <c r="D152" s="47" t="s">
        <v>396</v>
      </c>
      <c r="E152" s="47" t="s">
        <v>4</v>
      </c>
      <c r="F152" s="48">
        <v>57</v>
      </c>
      <c r="G152" s="48">
        <v>13</v>
      </c>
      <c r="H152" s="48">
        <v>32</v>
      </c>
      <c r="I152" s="48">
        <v>77</v>
      </c>
      <c r="J152" s="48">
        <v>81</v>
      </c>
      <c r="K152" s="48">
        <v>6</v>
      </c>
      <c r="L152" s="48">
        <v>3472</v>
      </c>
      <c r="M152" s="52">
        <v>1109</v>
      </c>
      <c r="N152">
        <f>G152*82/F152</f>
        <v>18.701754385964911</v>
      </c>
      <c r="O152">
        <f>H152*82/F152</f>
        <v>46.035087719298247</v>
      </c>
      <c r="P152">
        <f>I152*82/F152</f>
        <v>110.7719298245614</v>
      </c>
      <c r="Q152">
        <f>J152*82/F152</f>
        <v>116.52631578947368</v>
      </c>
      <c r="R152">
        <f>K152*82/F152</f>
        <v>8.6315789473684212</v>
      </c>
      <c r="S152">
        <f>L152*82/F152</f>
        <v>4994.8070175438597</v>
      </c>
      <c r="U152" s="10">
        <f>SUM(V152:X152)</f>
        <v>9.261996606447255</v>
      </c>
      <c r="V152">
        <f>N152/MAX(N:N)*OFF_D</f>
        <v>2.2146814404432131</v>
      </c>
      <c r="W152">
        <f>O152/MAX(O:O)*PUN_D</f>
        <v>0.76555023923444976</v>
      </c>
      <c r="X152">
        <f>SUM(Z152:AC152)</f>
        <v>6.2817649267695916</v>
      </c>
      <c r="Y152">
        <f>X152/DEF_D*10</f>
        <v>7.8522061584619891</v>
      </c>
      <c r="Z152">
        <f>(0.7*(HIT_D*DEF_D))+(P152/(MAX(P:P))*(0.3*(HIT_D*DEF_D)))</f>
        <v>1.2446963562753035</v>
      </c>
      <c r="AA152">
        <f>(0.7*(BkS_D*DEF_D))+(Q152/(MAX(Q:Q))*(0.3*(BkS_D*DEF_D)))</f>
        <v>1.8059777613046701</v>
      </c>
      <c r="AB152">
        <f>(0.7*(TkA_D*DEF_D))+(R152/(MAX(R:R))*(0.3*(TkA_D*DEF_D)))</f>
        <v>1.1699175649968292</v>
      </c>
      <c r="AC152">
        <f>(0.7*(SH_D*DEF_D))+(S152/(MAX(S:S))*(0.3*(SH_D*DEF_D)))</f>
        <v>2.0611732441927888</v>
      </c>
    </row>
    <row r="153" spans="1:29" x14ac:dyDescent="0.25">
      <c r="A153" s="9">
        <v>151</v>
      </c>
      <c r="B153" s="43" t="s">
        <v>407</v>
      </c>
      <c r="C153" s="44" t="s">
        <v>39</v>
      </c>
      <c r="D153" s="44" t="s">
        <v>396</v>
      </c>
      <c r="E153" s="44" t="s">
        <v>4</v>
      </c>
      <c r="F153" s="45">
        <v>66</v>
      </c>
      <c r="G153" s="45">
        <v>12</v>
      </c>
      <c r="H153" s="45">
        <v>51</v>
      </c>
      <c r="I153" s="45">
        <v>73</v>
      </c>
      <c r="J153" s="45">
        <v>87</v>
      </c>
      <c r="K153" s="45">
        <v>9</v>
      </c>
      <c r="L153" s="45">
        <v>7597</v>
      </c>
      <c r="M153" s="51">
        <v>1186</v>
      </c>
      <c r="N153">
        <f>G153*82/F153</f>
        <v>14.909090909090908</v>
      </c>
      <c r="O153">
        <f>H153*82/F153</f>
        <v>63.363636363636367</v>
      </c>
      <c r="P153">
        <f>I153*82/F153</f>
        <v>90.696969696969703</v>
      </c>
      <c r="Q153">
        <f>J153*82/F153</f>
        <v>108.09090909090909</v>
      </c>
      <c r="R153">
        <f>K153*82/F153</f>
        <v>11.181818181818182</v>
      </c>
      <c r="S153">
        <f>L153*82/F153</f>
        <v>9438.69696969697</v>
      </c>
      <c r="U153" s="10">
        <f>SUM(V153:X153)</f>
        <v>9.2615635416485578</v>
      </c>
      <c r="V153">
        <f>N153/MAX(N:N)*OFF_D</f>
        <v>1.7655502392344498</v>
      </c>
      <c r="W153">
        <f>O153/MAX(O:O)*PUN_D</f>
        <v>1.0537190082644627</v>
      </c>
      <c r="X153">
        <f>SUM(Z153:AC153)</f>
        <v>6.4422942941496455</v>
      </c>
      <c r="Y153">
        <f>X153/DEF_D*10</f>
        <v>8.0528678676870573</v>
      </c>
      <c r="Z153">
        <f>(0.7*(HIT_D*DEF_D))+(P153/(MAX(P:P))*(0.3*(HIT_D*DEF_D)))</f>
        <v>1.2220979020979019</v>
      </c>
      <c r="AA153">
        <f>(0.7*(BkS_D*DEF_D))+(Q153/(MAX(Q:Q))*(0.3*(BkS_D*DEF_D)))</f>
        <v>1.784696542893726</v>
      </c>
      <c r="AB153">
        <f>(0.7*(TkA_D*DEF_D))+(R153/(MAX(R:R))*(0.3*(TkA_D*DEF_D)))</f>
        <v>1.1846659364731653</v>
      </c>
      <c r="AC153">
        <f>(0.7*(SH_D*DEF_D))+(S153/(MAX(S:S))*(0.3*(SH_D*DEF_D)))</f>
        <v>2.2508339126848522</v>
      </c>
    </row>
    <row r="154" spans="1:29" x14ac:dyDescent="0.25">
      <c r="A154" s="9">
        <v>152</v>
      </c>
      <c r="B154" s="43" t="s">
        <v>557</v>
      </c>
      <c r="C154" s="44" t="s">
        <v>395</v>
      </c>
      <c r="D154" s="44" t="s">
        <v>396</v>
      </c>
      <c r="E154" s="44" t="s">
        <v>4</v>
      </c>
      <c r="F154" s="45">
        <v>61</v>
      </c>
      <c r="G154" s="45">
        <v>10</v>
      </c>
      <c r="H154" s="45">
        <v>36</v>
      </c>
      <c r="I154" s="45">
        <v>159</v>
      </c>
      <c r="J154" s="45">
        <v>130</v>
      </c>
      <c r="K154" s="45">
        <v>20</v>
      </c>
      <c r="L154" s="45">
        <v>7449</v>
      </c>
      <c r="M154" s="51">
        <v>1114</v>
      </c>
      <c r="N154">
        <f>G154*82/F154</f>
        <v>13.442622950819672</v>
      </c>
      <c r="O154">
        <f>H154*82/F154</f>
        <v>48.393442622950822</v>
      </c>
      <c r="P154">
        <f>I154*82/F154</f>
        <v>213.73770491803279</v>
      </c>
      <c r="Q154">
        <f>J154*82/F154</f>
        <v>174.75409836065575</v>
      </c>
      <c r="R154">
        <f>K154*82/F154</f>
        <v>26.885245901639344</v>
      </c>
      <c r="S154">
        <f>L154*82/F154</f>
        <v>10013.409836065573</v>
      </c>
      <c r="U154" s="10">
        <f>SUM(V154:X154)</f>
        <v>9.2609842622558638</v>
      </c>
      <c r="V154">
        <f>N154/MAX(N:N)*OFF_D</f>
        <v>1.5918895599654876</v>
      </c>
      <c r="W154">
        <f>O154/MAX(O:O)*PUN_D</f>
        <v>0.80476900149031305</v>
      </c>
      <c r="X154">
        <f>SUM(Z154:AC154)</f>
        <v>6.8643257008000624</v>
      </c>
      <c r="Y154">
        <f>X154/DEF_D*10</f>
        <v>8.5804071260000789</v>
      </c>
      <c r="Z154">
        <f>(0.7*(HIT_D*DEF_D))+(P154/(MAX(P:P))*(0.3*(HIT_D*DEF_D)))</f>
        <v>1.3606052963430011</v>
      </c>
      <c r="AA154">
        <f>(0.7*(BkS_D*DEF_D))+(Q154/(MAX(Q:Q))*(0.3*(BkS_D*DEF_D)))</f>
        <v>1.9528773955206651</v>
      </c>
      <c r="AB154">
        <f>(0.7*(TkA_D*DEF_D))+(R154/(MAX(R:R))*(0.3*(TkA_D*DEF_D)))</f>
        <v>1.2754809401540588</v>
      </c>
      <c r="AC154">
        <f>(0.7*(SH_D*DEF_D))+(S154/(MAX(S:S))*(0.3*(SH_D*DEF_D)))</f>
        <v>2.2753620687823379</v>
      </c>
    </row>
    <row r="155" spans="1:29" x14ac:dyDescent="0.25">
      <c r="A155" s="9">
        <v>153</v>
      </c>
      <c r="B155" s="43" t="s">
        <v>465</v>
      </c>
      <c r="C155" s="44" t="s">
        <v>395</v>
      </c>
      <c r="D155" s="44" t="s">
        <v>396</v>
      </c>
      <c r="E155" s="44" t="s">
        <v>4</v>
      </c>
      <c r="F155" s="45">
        <v>77</v>
      </c>
      <c r="G155" s="45">
        <v>10</v>
      </c>
      <c r="H155" s="45">
        <v>71</v>
      </c>
      <c r="I155" s="45">
        <v>157</v>
      </c>
      <c r="J155" s="45">
        <v>144</v>
      </c>
      <c r="K155" s="45">
        <v>10</v>
      </c>
      <c r="L155" s="45">
        <v>11016</v>
      </c>
      <c r="M155" s="51">
        <v>1405</v>
      </c>
      <c r="N155">
        <f>G155*82/F155</f>
        <v>10.64935064935065</v>
      </c>
      <c r="O155">
        <f>H155*82/F155</f>
        <v>75.610389610389603</v>
      </c>
      <c r="P155">
        <f>I155*82/F155</f>
        <v>167.19480519480518</v>
      </c>
      <c r="Q155">
        <f>J155*82/F155</f>
        <v>153.35064935064935</v>
      </c>
      <c r="R155">
        <f>K155*82/F155</f>
        <v>10.64935064935065</v>
      </c>
      <c r="S155">
        <f>L155*82/F155</f>
        <v>11731.324675324675</v>
      </c>
      <c r="U155" s="10">
        <f>SUM(V155:X155)</f>
        <v>9.2558454305517053</v>
      </c>
      <c r="V155">
        <f>N155/MAX(N:N)*OFF_D</f>
        <v>1.2611073137388928</v>
      </c>
      <c r="W155">
        <f>O155/MAX(O:O)*PUN_D</f>
        <v>1.2573789846517118</v>
      </c>
      <c r="X155">
        <f>SUM(Z155:AC155)</f>
        <v>6.7373591321610995</v>
      </c>
      <c r="Y155">
        <f>X155/DEF_D*10</f>
        <v>8.4216989152013753</v>
      </c>
      <c r="Z155">
        <f>(0.7*(HIT_D*DEF_D))+(P155/(MAX(P:P))*(0.3*(HIT_D*DEF_D)))</f>
        <v>1.3082117882117881</v>
      </c>
      <c r="AA155">
        <f>(0.7*(BkS_D*DEF_D))+(Q155/(MAX(Q:Q))*(0.3*(BkS_D*DEF_D)))</f>
        <v>1.898879824400951</v>
      </c>
      <c r="AB155">
        <f>(0.7*(TkA_D*DEF_D))+(R155/(MAX(R:R))*(0.3*(TkA_D*DEF_D)))</f>
        <v>1.1815866061649194</v>
      </c>
      <c r="AC155">
        <f>(0.7*(SH_D*DEF_D))+(S155/(MAX(S:S))*(0.3*(SH_D*DEF_D)))</f>
        <v>2.3486809133834408</v>
      </c>
    </row>
    <row r="156" spans="1:29" x14ac:dyDescent="0.25">
      <c r="A156" s="9">
        <v>154</v>
      </c>
      <c r="B156" s="43" t="s">
        <v>668</v>
      </c>
      <c r="C156" s="44" t="s">
        <v>395</v>
      </c>
      <c r="D156" s="44" t="s">
        <v>396</v>
      </c>
      <c r="E156" s="44" t="s">
        <v>4</v>
      </c>
      <c r="F156" s="45">
        <v>69</v>
      </c>
      <c r="G156" s="45">
        <v>13</v>
      </c>
      <c r="H156" s="45">
        <v>38</v>
      </c>
      <c r="I156" s="45">
        <v>116</v>
      </c>
      <c r="J156" s="45">
        <v>90</v>
      </c>
      <c r="K156" s="45">
        <v>15</v>
      </c>
      <c r="L156" s="45">
        <v>10362</v>
      </c>
      <c r="M156" s="51">
        <v>1307</v>
      </c>
      <c r="N156">
        <f>G156*82/F156</f>
        <v>15.44927536231884</v>
      </c>
      <c r="O156">
        <f>H156*82/F156</f>
        <v>45.159420289855071</v>
      </c>
      <c r="P156">
        <f>I156*82/F156</f>
        <v>137.85507246376812</v>
      </c>
      <c r="Q156">
        <f>J156*82/F156</f>
        <v>106.95652173913044</v>
      </c>
      <c r="R156">
        <f>K156*82/F156</f>
        <v>17.826086956521738</v>
      </c>
      <c r="S156">
        <f>L156*82/F156</f>
        <v>12314.260869565218</v>
      </c>
      <c r="U156" s="10">
        <f>SUM(V156:X156)</f>
        <v>9.2341768557656216</v>
      </c>
      <c r="V156">
        <f>N156/MAX(N:N)*OFF_D</f>
        <v>1.8295194508009152</v>
      </c>
      <c r="W156">
        <f>O156/MAX(O:O)*PUN_D</f>
        <v>0.75098814229249</v>
      </c>
      <c r="X156">
        <f>SUM(Z156:AC156)</f>
        <v>6.6536692626722171</v>
      </c>
      <c r="Y156">
        <f>X156/DEF_D*10</f>
        <v>8.3170865783402714</v>
      </c>
      <c r="Z156">
        <f>(0.7*(HIT_D*DEF_D))+(P156/(MAX(P:P))*(0.3*(HIT_D*DEF_D)))</f>
        <v>1.2751839464882941</v>
      </c>
      <c r="AA156">
        <f>(0.7*(BkS_D*DEF_D))+(Q156/(MAX(Q:Q))*(0.3*(BkS_D*DEF_D)))</f>
        <v>1.7818346601347215</v>
      </c>
      <c r="AB156">
        <f>(0.7*(TkA_D*DEF_D))+(R156/(MAX(R:R))*(0.3*(TkA_D*DEF_D)))</f>
        <v>1.2230906233630172</v>
      </c>
      <c r="AC156">
        <f>(0.7*(SH_D*DEF_D))+(S156/(MAX(S:S))*(0.3*(SH_D*DEF_D)))</f>
        <v>2.3735600326861843</v>
      </c>
    </row>
    <row r="157" spans="1:29" x14ac:dyDescent="0.25">
      <c r="A157" s="9">
        <v>155</v>
      </c>
      <c r="B157" s="46" t="s">
        <v>724</v>
      </c>
      <c r="C157" s="47" t="s">
        <v>395</v>
      </c>
      <c r="D157" s="47" t="s">
        <v>396</v>
      </c>
      <c r="E157" s="47" t="s">
        <v>4</v>
      </c>
      <c r="F157" s="48">
        <v>81</v>
      </c>
      <c r="G157" s="48">
        <v>14</v>
      </c>
      <c r="H157" s="48">
        <v>63</v>
      </c>
      <c r="I157" s="48">
        <v>173</v>
      </c>
      <c r="J157" s="48">
        <v>100</v>
      </c>
      <c r="K157" s="48">
        <v>13</v>
      </c>
      <c r="L157" s="48">
        <v>8215</v>
      </c>
      <c r="M157" s="52">
        <v>1519</v>
      </c>
      <c r="N157">
        <f>G157*82/F157</f>
        <v>14.17283950617284</v>
      </c>
      <c r="O157">
        <f>H157*82/F157</f>
        <v>63.777777777777779</v>
      </c>
      <c r="P157">
        <f>I157*82/F157</f>
        <v>175.1358024691358</v>
      </c>
      <c r="Q157">
        <f>J157*82/F157</f>
        <v>101.23456790123457</v>
      </c>
      <c r="R157">
        <f>K157*82/F157</f>
        <v>13.160493827160494</v>
      </c>
      <c r="S157">
        <f>L157*82/F157</f>
        <v>8316.4197530864203</v>
      </c>
      <c r="U157" s="10">
        <f>SUM(V157:X157)</f>
        <v>9.2225638431865402</v>
      </c>
      <c r="V157">
        <f>N157/MAX(N:N)*OFF_D</f>
        <v>1.6783625730994154</v>
      </c>
      <c r="W157">
        <f>O157/MAX(O:O)*PUN_D</f>
        <v>1.0606060606060606</v>
      </c>
      <c r="X157">
        <f>SUM(Z157:AC157)</f>
        <v>6.4835952094810638</v>
      </c>
      <c r="Y157">
        <f>X157/DEF_D*10</f>
        <v>8.1044940118513296</v>
      </c>
      <c r="Z157">
        <f>(0.7*(HIT_D*DEF_D))+(P157/(MAX(P:P))*(0.3*(HIT_D*DEF_D)))</f>
        <v>1.3171509971509971</v>
      </c>
      <c r="AA157">
        <f>(0.7*(BkS_D*DEF_D))+(Q157/(MAX(Q:Q))*(0.3*(BkS_D*DEF_D)))</f>
        <v>1.7673990610328638</v>
      </c>
      <c r="AB157">
        <f>(0.7*(TkA_D*DEF_D))+(R157/(MAX(R:R))*(0.3*(TkA_D*DEF_D)))</f>
        <v>1.1961088799643016</v>
      </c>
      <c r="AC157">
        <f>(0.7*(SH_D*DEF_D))+(S157/(MAX(S:S))*(0.3*(SH_D*DEF_D)))</f>
        <v>2.2029362713329013</v>
      </c>
    </row>
    <row r="158" spans="1:29" x14ac:dyDescent="0.25">
      <c r="A158" s="9">
        <v>156</v>
      </c>
      <c r="B158" s="43" t="s">
        <v>872</v>
      </c>
      <c r="C158" s="44" t="s">
        <v>395</v>
      </c>
      <c r="D158" s="44" t="s">
        <v>396</v>
      </c>
      <c r="E158" s="44" t="s">
        <v>4</v>
      </c>
      <c r="F158" s="45">
        <v>27</v>
      </c>
      <c r="G158" s="45">
        <v>7</v>
      </c>
      <c r="H158" s="45">
        <v>16</v>
      </c>
      <c r="I158" s="45">
        <v>7</v>
      </c>
      <c r="J158" s="45">
        <v>20</v>
      </c>
      <c r="K158" s="45">
        <v>5</v>
      </c>
      <c r="L158" s="45">
        <v>9</v>
      </c>
      <c r="M158" s="51">
        <v>361</v>
      </c>
      <c r="N158">
        <f>G158*82/F158</f>
        <v>21.25925925925926</v>
      </c>
      <c r="O158">
        <f>H158*82/F158</f>
        <v>48.592592592592595</v>
      </c>
      <c r="P158">
        <f>I158*82/F158</f>
        <v>21.25925925925926</v>
      </c>
      <c r="Q158">
        <f>J158*82/F158</f>
        <v>60.74074074074074</v>
      </c>
      <c r="R158">
        <f>K158*82/F158</f>
        <v>15.185185185185185</v>
      </c>
      <c r="S158">
        <f>L158*82/F158</f>
        <v>27.333333333333332</v>
      </c>
      <c r="U158" s="10">
        <f>SUM(V158:X158)</f>
        <v>9.1917802253535967</v>
      </c>
      <c r="V158">
        <f>N158/MAX(N:N)*OFF_D</f>
        <v>2.5175438596491229</v>
      </c>
      <c r="W158">
        <f>O158/MAX(O:O)*PUN_D</f>
        <v>0.80808080808080807</v>
      </c>
      <c r="X158">
        <f>SUM(Z158:AC158)</f>
        <v>5.8661555576236664</v>
      </c>
      <c r="Y158">
        <f>X158/DEF_D*10</f>
        <v>7.3326944470295832</v>
      </c>
      <c r="Z158">
        <f>(0.7*(HIT_D*DEF_D))+(P158/(MAX(P:P))*(0.3*(HIT_D*DEF_D)))</f>
        <v>1.1439316239316237</v>
      </c>
      <c r="AA158">
        <f>(0.7*(BkS_D*DEF_D))+(Q158/(MAX(Q:Q))*(0.3*(BkS_D*DEF_D)))</f>
        <v>1.6652394366197183</v>
      </c>
      <c r="AB158">
        <f>(0.7*(TkA_D*DEF_D))+(R158/(MAX(R:R))*(0.3*(TkA_D*DEF_D)))</f>
        <v>1.207817938420348</v>
      </c>
      <c r="AC158">
        <f>(0.7*(SH_D*DEF_D))+(S158/(MAX(S:S))*(0.3*(SH_D*DEF_D)))</f>
        <v>1.8491665586519765</v>
      </c>
    </row>
    <row r="159" spans="1:29" x14ac:dyDescent="0.25">
      <c r="A159" s="9">
        <v>157</v>
      </c>
      <c r="B159" s="46" t="s">
        <v>674</v>
      </c>
      <c r="C159" s="47" t="s">
        <v>395</v>
      </c>
      <c r="D159" s="47" t="s">
        <v>396</v>
      </c>
      <c r="E159" s="47" t="s">
        <v>4</v>
      </c>
      <c r="F159" s="48">
        <v>62</v>
      </c>
      <c r="G159" s="48">
        <v>15</v>
      </c>
      <c r="H159" s="48">
        <v>29</v>
      </c>
      <c r="I159" s="48">
        <v>111</v>
      </c>
      <c r="J159" s="48">
        <v>64</v>
      </c>
      <c r="K159" s="48">
        <v>7</v>
      </c>
      <c r="L159" s="48">
        <v>2586</v>
      </c>
      <c r="M159" s="52">
        <v>1030</v>
      </c>
      <c r="N159">
        <f>G159*82/F159</f>
        <v>19.838709677419356</v>
      </c>
      <c r="O159">
        <f>H159*82/F159</f>
        <v>38.354838709677416</v>
      </c>
      <c r="P159">
        <f>I159*82/F159</f>
        <v>146.80645161290323</v>
      </c>
      <c r="Q159">
        <f>J159*82/F159</f>
        <v>84.645161290322577</v>
      </c>
      <c r="R159">
        <f>K159*82/F159</f>
        <v>9.258064516129032</v>
      </c>
      <c r="S159">
        <f>L159*82/F159</f>
        <v>3420.1935483870966</v>
      </c>
      <c r="U159" s="10">
        <f>SUM(V159:X159)</f>
        <v>9.1654688797857791</v>
      </c>
      <c r="V159">
        <f>N159/MAX(N:N)*OFF_D</f>
        <v>2.3493208828522918</v>
      </c>
      <c r="W159">
        <f>O159/MAX(O:O)*PUN_D</f>
        <v>0.63782991202346029</v>
      </c>
      <c r="X159">
        <f>SUM(Z159:AC159)</f>
        <v>6.1783180849100265</v>
      </c>
      <c r="Y159">
        <f>X159/DEF_D*10</f>
        <v>7.7228976061375327</v>
      </c>
      <c r="Z159">
        <f>(0.7*(HIT_D*DEF_D))+(P159/(MAX(P:P))*(0.3*(HIT_D*DEF_D)))</f>
        <v>1.2852605459057072</v>
      </c>
      <c r="AA159">
        <f>(0.7*(BkS_D*DEF_D))+(Q159/(MAX(Q:Q))*(0.3*(BkS_D*DEF_D)))</f>
        <v>1.7255465697410268</v>
      </c>
      <c r="AB159">
        <f>(0.7*(TkA_D*DEF_D))+(R159/(MAX(R:R))*(0.3*(TkA_D*DEF_D)))</f>
        <v>1.1735406140691798</v>
      </c>
      <c r="AC159">
        <f>(0.7*(SH_D*DEF_D))+(S159/(MAX(S:S))*(0.3*(SH_D*DEF_D)))</f>
        <v>1.9939703551941128</v>
      </c>
    </row>
    <row r="160" spans="1:29" x14ac:dyDescent="0.25">
      <c r="A160" s="9">
        <v>158</v>
      </c>
      <c r="B160" s="43" t="s">
        <v>813</v>
      </c>
      <c r="C160" s="44" t="s">
        <v>395</v>
      </c>
      <c r="D160" s="44" t="s">
        <v>396</v>
      </c>
      <c r="E160" s="44" t="s">
        <v>4</v>
      </c>
      <c r="F160" s="45">
        <v>36</v>
      </c>
      <c r="G160" s="45">
        <v>9</v>
      </c>
      <c r="H160" s="45">
        <v>10</v>
      </c>
      <c r="I160" s="45">
        <v>69</v>
      </c>
      <c r="J160" s="45">
        <v>66</v>
      </c>
      <c r="K160" s="45">
        <v>4</v>
      </c>
      <c r="L160" s="45">
        <v>1482</v>
      </c>
      <c r="M160" s="51">
        <v>555</v>
      </c>
      <c r="N160">
        <f>G160*82/F160</f>
        <v>20.5</v>
      </c>
      <c r="O160">
        <f>H160*82/F160</f>
        <v>22.777777777777779</v>
      </c>
      <c r="P160">
        <f>I160*82/F160</f>
        <v>157.16666666666666</v>
      </c>
      <c r="Q160">
        <f>J160*82/F160</f>
        <v>150.33333333333334</v>
      </c>
      <c r="R160">
        <f>K160*82/F160</f>
        <v>9.1111111111111107</v>
      </c>
      <c r="S160">
        <f>L160*82/F160</f>
        <v>3375.6666666666665</v>
      </c>
      <c r="U160" s="10">
        <f>SUM(V160:X160)</f>
        <v>9.1593708968634537</v>
      </c>
      <c r="V160">
        <f>N160/MAX(N:N)*OFF_D</f>
        <v>2.4276315789473686</v>
      </c>
      <c r="W160">
        <f>O160/MAX(O:O)*PUN_D</f>
        <v>0.37878787878787878</v>
      </c>
      <c r="X160">
        <f>SUM(Z160:AC160)</f>
        <v>6.3529514391282067</v>
      </c>
      <c r="Y160">
        <f>X160/DEF_D*10</f>
        <v>7.9411892989102579</v>
      </c>
      <c r="Z160">
        <f>(0.7*(HIT_D*DEF_D))+(P160/(MAX(P:P))*(0.3*(HIT_D*DEF_D)))</f>
        <v>1.2969230769230768</v>
      </c>
      <c r="AA160">
        <f>(0.7*(BkS_D*DEF_D))+(Q160/(MAX(Q:Q))*(0.3*(BkS_D*DEF_D)))</f>
        <v>1.8912676056338029</v>
      </c>
      <c r="AB160">
        <f>(0.7*(TkA_D*DEF_D))+(R160/(MAX(R:R))*(0.3*(TkA_D*DEF_D)))</f>
        <v>1.1726907630522088</v>
      </c>
      <c r="AC160">
        <f>(0.7*(SH_D*DEF_D))+(S160/(MAX(S:S))*(0.3*(SH_D*DEF_D)))</f>
        <v>1.9920699935191184</v>
      </c>
    </row>
    <row r="161" spans="1:29" x14ac:dyDescent="0.25">
      <c r="A161" s="9">
        <v>159</v>
      </c>
      <c r="B161" s="43" t="s">
        <v>658</v>
      </c>
      <c r="C161" s="44" t="s">
        <v>395</v>
      </c>
      <c r="D161" s="44" t="s">
        <v>396</v>
      </c>
      <c r="E161" s="44" t="s">
        <v>4</v>
      </c>
      <c r="F161" s="45">
        <v>66</v>
      </c>
      <c r="G161" s="45">
        <v>9</v>
      </c>
      <c r="H161" s="45">
        <v>64</v>
      </c>
      <c r="I161" s="45">
        <v>145</v>
      </c>
      <c r="J161" s="45">
        <v>87</v>
      </c>
      <c r="K161" s="45">
        <v>12</v>
      </c>
      <c r="L161" s="45">
        <v>5786</v>
      </c>
      <c r="M161" s="51">
        <v>1105</v>
      </c>
      <c r="N161">
        <f>G161*82/F161</f>
        <v>11.181818181818182</v>
      </c>
      <c r="O161">
        <f>H161*82/F161</f>
        <v>79.515151515151516</v>
      </c>
      <c r="P161">
        <f>I161*82/F161</f>
        <v>180.15151515151516</v>
      </c>
      <c r="Q161">
        <f>J161*82/F161</f>
        <v>108.09090909090909</v>
      </c>
      <c r="R161">
        <f>K161*82/F161</f>
        <v>14.909090909090908</v>
      </c>
      <c r="S161">
        <f>L161*82/F161</f>
        <v>7188.666666666667</v>
      </c>
      <c r="U161" s="10">
        <f>SUM(V161:X161)</f>
        <v>9.1149966488042935</v>
      </c>
      <c r="V161">
        <f>N161/MAX(N:N)*OFF_D</f>
        <v>1.3241626794258372</v>
      </c>
      <c r="W161">
        <f>O161/MAX(O:O)*PUN_D</f>
        <v>1.3223140495867769</v>
      </c>
      <c r="X161">
        <f>SUM(Z161:AC161)</f>
        <v>6.468519919791679</v>
      </c>
      <c r="Y161">
        <f>X161/DEF_D*10</f>
        <v>8.0856498997395985</v>
      </c>
      <c r="Z161">
        <f>(0.7*(HIT_D*DEF_D))+(P161/(MAX(P:P))*(0.3*(HIT_D*DEF_D)))</f>
        <v>1.3227972027972026</v>
      </c>
      <c r="AA161">
        <f>(0.7*(BkS_D*DEF_D))+(Q161/(MAX(Q:Q))*(0.3*(BkS_D*DEF_D)))</f>
        <v>1.784696542893726</v>
      </c>
      <c r="AB161">
        <f>(0.7*(TkA_D*DEF_D))+(R161/(MAX(R:R))*(0.3*(TkA_D*DEF_D)))</f>
        <v>1.206221248630887</v>
      </c>
      <c r="AC161">
        <f>(0.7*(SH_D*DEF_D))+(S161/(MAX(S:S))*(0.3*(SH_D*DEF_D)))</f>
        <v>2.1548049254698638</v>
      </c>
    </row>
    <row r="162" spans="1:29" x14ac:dyDescent="0.25">
      <c r="A162" s="9">
        <v>160</v>
      </c>
      <c r="B162" s="43" t="s">
        <v>552</v>
      </c>
      <c r="C162" s="44" t="s">
        <v>395</v>
      </c>
      <c r="D162" s="44" t="s">
        <v>396</v>
      </c>
      <c r="E162" s="44" t="s">
        <v>4</v>
      </c>
      <c r="F162" s="45">
        <v>66</v>
      </c>
      <c r="G162" s="45">
        <v>13</v>
      </c>
      <c r="H162" s="45">
        <v>8</v>
      </c>
      <c r="I162" s="45">
        <v>50</v>
      </c>
      <c r="J162" s="45">
        <v>125</v>
      </c>
      <c r="K162" s="45">
        <v>26</v>
      </c>
      <c r="L162" s="45">
        <v>12711</v>
      </c>
      <c r="M162" s="51">
        <v>1448</v>
      </c>
      <c r="N162">
        <f>G162*82/F162</f>
        <v>16.151515151515152</v>
      </c>
      <c r="O162">
        <f>H162*82/F162</f>
        <v>9.9393939393939394</v>
      </c>
      <c r="P162">
        <f>I162*82/F162</f>
        <v>62.121212121212125</v>
      </c>
      <c r="Q162">
        <f>J162*82/F162</f>
        <v>155.30303030303031</v>
      </c>
      <c r="R162">
        <f>K162*82/F162</f>
        <v>32.303030303030305</v>
      </c>
      <c r="S162">
        <f>L162*82/F162</f>
        <v>15792.454545454546</v>
      </c>
      <c r="U162" s="10">
        <f>SUM(V162:X162)</f>
        <v>9.0005226089296873</v>
      </c>
      <c r="V162">
        <f>N162/MAX(N:N)*OFF_D</f>
        <v>1.9126794258373208</v>
      </c>
      <c r="W162">
        <f>O162/MAX(O:O)*PUN_D</f>
        <v>0.16528925619834711</v>
      </c>
      <c r="X162">
        <f>SUM(Z162:AC162)</f>
        <v>6.922553926894019</v>
      </c>
      <c r="Y162">
        <f>X162/DEF_D*10</f>
        <v>8.6531924086175245</v>
      </c>
      <c r="Z162">
        <f>(0.7*(HIT_D*DEF_D))+(P162/(MAX(P:P))*(0.3*(HIT_D*DEF_D)))</f>
        <v>1.1899300699300699</v>
      </c>
      <c r="AA162">
        <f>(0.7*(BkS_D*DEF_D))+(Q162/(MAX(Q:Q))*(0.3*(BkS_D*DEF_D)))</f>
        <v>1.9038053777208708</v>
      </c>
      <c r="AB162">
        <f>(0.7*(TkA_D*DEF_D))+(R162/(MAX(R:R))*(0.3*(TkA_D*DEF_D)))</f>
        <v>1.3068127053669221</v>
      </c>
      <c r="AC162">
        <f>(0.7*(SH_D*DEF_D))+(S162/(MAX(S:S))*(0.3*(SH_D*DEF_D)))</f>
        <v>2.5220057738761561</v>
      </c>
    </row>
    <row r="163" spans="1:29" x14ac:dyDescent="0.25">
      <c r="A163" s="9">
        <v>161</v>
      </c>
      <c r="B163" s="46" t="s">
        <v>880</v>
      </c>
      <c r="C163" s="47" t="s">
        <v>395</v>
      </c>
      <c r="D163" s="47" t="s">
        <v>396</v>
      </c>
      <c r="E163" s="47" t="s">
        <v>4</v>
      </c>
      <c r="F163" s="48">
        <v>76</v>
      </c>
      <c r="G163" s="48">
        <v>17</v>
      </c>
      <c r="H163" s="48">
        <v>46</v>
      </c>
      <c r="I163" s="48">
        <v>68</v>
      </c>
      <c r="J163" s="48">
        <v>68</v>
      </c>
      <c r="K163" s="48">
        <v>14</v>
      </c>
      <c r="L163" s="48">
        <v>325</v>
      </c>
      <c r="M163" s="52">
        <v>1061</v>
      </c>
      <c r="N163">
        <f>G163*82/F163</f>
        <v>18.342105263157894</v>
      </c>
      <c r="O163">
        <f>H163*82/F163</f>
        <v>49.631578947368418</v>
      </c>
      <c r="P163">
        <f>I163*82/F163</f>
        <v>73.368421052631575</v>
      </c>
      <c r="Q163">
        <f>J163*82/F163</f>
        <v>73.368421052631575</v>
      </c>
      <c r="R163">
        <f>K163*82/F163</f>
        <v>15.105263157894736</v>
      </c>
      <c r="S163">
        <f>L163*82/F163</f>
        <v>350.65789473684208</v>
      </c>
      <c r="U163" s="10">
        <f>SUM(V163:X163)</f>
        <v>8.9674599247968754</v>
      </c>
      <c r="V163">
        <f>N163/MAX(N:N)*OFF_D</f>
        <v>2.1720914127423825</v>
      </c>
      <c r="W163">
        <f>O163/MAX(O:O)*PUN_D</f>
        <v>0.82535885167464107</v>
      </c>
      <c r="X163">
        <f>SUM(Z163:AC163)</f>
        <v>5.9700096603798514</v>
      </c>
      <c r="Y163">
        <f>X163/DEF_D*10</f>
        <v>7.4625120754748142</v>
      </c>
      <c r="Z163">
        <f>(0.7*(HIT_D*DEF_D))+(P163/(MAX(P:P))*(0.3*(HIT_D*DEF_D)))</f>
        <v>1.2025910931174089</v>
      </c>
      <c r="AA163">
        <f>(0.7*(BkS_D*DEF_D))+(Q163/(MAX(Q:Q))*(0.3*(BkS_D*DEF_D)))</f>
        <v>1.6970971089696072</v>
      </c>
      <c r="AB163">
        <f>(0.7*(TkA_D*DEF_D))+(R163/(MAX(R:R))*(0.3*(TkA_D*DEF_D)))</f>
        <v>1.2073557387444513</v>
      </c>
      <c r="AC163">
        <f>(0.7*(SH_D*DEF_D))+(S163/(MAX(S:S))*(0.3*(SH_D*DEF_D)))</f>
        <v>1.8629657195483849</v>
      </c>
    </row>
    <row r="164" spans="1:29" x14ac:dyDescent="0.25">
      <c r="A164" s="9">
        <v>162</v>
      </c>
      <c r="B164" s="43" t="s">
        <v>460</v>
      </c>
      <c r="C164" s="44" t="s">
        <v>395</v>
      </c>
      <c r="D164" s="44" t="s">
        <v>396</v>
      </c>
      <c r="E164" s="44" t="s">
        <v>4</v>
      </c>
      <c r="F164" s="45">
        <v>70</v>
      </c>
      <c r="G164" s="45">
        <v>15</v>
      </c>
      <c r="H164" s="45">
        <v>14</v>
      </c>
      <c r="I164" s="45">
        <v>113</v>
      </c>
      <c r="J164" s="45">
        <v>99</v>
      </c>
      <c r="K164" s="45">
        <v>25</v>
      </c>
      <c r="L164" s="45">
        <v>7690</v>
      </c>
      <c r="M164" s="51">
        <v>1438</v>
      </c>
      <c r="N164">
        <f>G164*82/F164</f>
        <v>17.571428571428573</v>
      </c>
      <c r="O164">
        <f>H164*82/F164</f>
        <v>16.399999999999999</v>
      </c>
      <c r="P164">
        <f>I164*82/F164</f>
        <v>132.37142857142857</v>
      </c>
      <c r="Q164">
        <f>J164*82/F164</f>
        <v>115.97142857142858</v>
      </c>
      <c r="R164">
        <f>K164*82/F164</f>
        <v>29.285714285714285</v>
      </c>
      <c r="S164">
        <f>L164*82/F164</f>
        <v>9008.2857142857138</v>
      </c>
      <c r="U164" s="10">
        <f>SUM(V164:X164)</f>
        <v>8.9489707650084931</v>
      </c>
      <c r="V164">
        <f>N164/MAX(N:N)*OFF_D</f>
        <v>2.0808270676691731</v>
      </c>
      <c r="W164">
        <f>O164/MAX(O:O)*PUN_D</f>
        <v>0.27272727272727271</v>
      </c>
      <c r="X164">
        <f>SUM(Z164:AC164)</f>
        <v>6.595416424612047</v>
      </c>
      <c r="Y164">
        <f>X164/DEF_D*10</f>
        <v>8.2442705307650588</v>
      </c>
      <c r="Z164">
        <f>(0.7*(HIT_D*DEF_D))+(P164/(MAX(P:P))*(0.3*(HIT_D*DEF_D)))</f>
        <v>1.2690109890109889</v>
      </c>
      <c r="AA164">
        <f>(0.7*(BkS_D*DEF_D))+(Q164/(MAX(Q:Q))*(0.3*(BkS_D*DEF_D)))</f>
        <v>1.8045778672032193</v>
      </c>
      <c r="AB164">
        <f>(0.7*(TkA_D*DEF_D))+(R164/(MAX(R:R))*(0.3*(TkA_D*DEF_D)))</f>
        <v>1.2893631669535282</v>
      </c>
      <c r="AC164">
        <f>(0.7*(SH_D*DEF_D))+(S164/(MAX(S:S))*(0.3*(SH_D*DEF_D)))</f>
        <v>2.2324644014443105</v>
      </c>
    </row>
    <row r="165" spans="1:29" x14ac:dyDescent="0.25">
      <c r="A165" s="9">
        <v>163</v>
      </c>
      <c r="B165" s="43" t="s">
        <v>470</v>
      </c>
      <c r="C165" s="44" t="s">
        <v>395</v>
      </c>
      <c r="D165" s="44" t="s">
        <v>396</v>
      </c>
      <c r="E165" s="44" t="s">
        <v>4</v>
      </c>
      <c r="F165" s="45">
        <v>53</v>
      </c>
      <c r="G165" s="45">
        <v>10</v>
      </c>
      <c r="H165" s="45">
        <v>14</v>
      </c>
      <c r="I165" s="45">
        <v>19</v>
      </c>
      <c r="J165" s="45">
        <v>91</v>
      </c>
      <c r="K165" s="45">
        <v>15</v>
      </c>
      <c r="L165" s="45">
        <v>9190</v>
      </c>
      <c r="M165" s="51">
        <v>1078</v>
      </c>
      <c r="N165">
        <f>G165*82/F165</f>
        <v>15.471698113207546</v>
      </c>
      <c r="O165">
        <f>H165*82/F165</f>
        <v>21.660377358490567</v>
      </c>
      <c r="P165">
        <f>I165*82/F165</f>
        <v>29.39622641509434</v>
      </c>
      <c r="Q165">
        <f>J165*82/F165</f>
        <v>140.79245283018867</v>
      </c>
      <c r="R165">
        <f>K165*82/F165</f>
        <v>23.20754716981132</v>
      </c>
      <c r="S165">
        <f>L165*82/F165</f>
        <v>14218.490566037735</v>
      </c>
      <c r="U165" s="10">
        <f>SUM(V165:X165)</f>
        <v>8.9217124195929678</v>
      </c>
      <c r="V165">
        <f>N165/MAX(N:N)*OFF_D</f>
        <v>1.8321747765640515</v>
      </c>
      <c r="W165">
        <f>O165/MAX(O:O)*PUN_D</f>
        <v>0.36020583190394512</v>
      </c>
      <c r="X165">
        <f>SUM(Z165:AC165)</f>
        <v>6.7293318111249718</v>
      </c>
      <c r="Y165">
        <f>X165/DEF_D*10</f>
        <v>8.4116647639062148</v>
      </c>
      <c r="Z165">
        <f>(0.7*(HIT_D*DEF_D))+(P165/(MAX(P:P))*(0.3*(HIT_D*DEF_D)))</f>
        <v>1.1530914368650216</v>
      </c>
      <c r="AA165">
        <f>(0.7*(BkS_D*DEF_D))+(Q165/(MAX(Q:Q))*(0.3*(BkS_D*DEF_D)))</f>
        <v>1.8671974488440073</v>
      </c>
      <c r="AB165">
        <f>(0.7*(TkA_D*DEF_D))+(R165/(MAX(R:R))*(0.3*(TkA_D*DEF_D)))</f>
        <v>1.2542123209820413</v>
      </c>
      <c r="AC165">
        <f>(0.7*(SH_D*DEF_D))+(S165/(MAX(S:S))*(0.3*(SH_D*DEF_D)))</f>
        <v>2.454830604433901</v>
      </c>
    </row>
    <row r="166" spans="1:29" x14ac:dyDescent="0.25">
      <c r="A166" s="9">
        <v>164</v>
      </c>
      <c r="B166" s="43" t="s">
        <v>652</v>
      </c>
      <c r="C166" s="44" t="s">
        <v>395</v>
      </c>
      <c r="D166" s="44" t="s">
        <v>396</v>
      </c>
      <c r="E166" s="44" t="s">
        <v>4</v>
      </c>
      <c r="F166" s="45">
        <v>81</v>
      </c>
      <c r="G166" s="45">
        <v>15</v>
      </c>
      <c r="H166" s="45">
        <v>28</v>
      </c>
      <c r="I166" s="45">
        <v>67</v>
      </c>
      <c r="J166" s="45">
        <v>111</v>
      </c>
      <c r="K166" s="45">
        <v>11</v>
      </c>
      <c r="L166" s="45">
        <v>14503</v>
      </c>
      <c r="M166" s="51">
        <v>1815</v>
      </c>
      <c r="N166">
        <f>G166*82/F166</f>
        <v>15.185185185185185</v>
      </c>
      <c r="O166">
        <f>H166*82/F166</f>
        <v>28.345679012345681</v>
      </c>
      <c r="P166">
        <f>I166*82/F166</f>
        <v>67.827160493827165</v>
      </c>
      <c r="Q166">
        <f>J166*82/F166</f>
        <v>112.37037037037037</v>
      </c>
      <c r="R166">
        <f>K166*82/F166</f>
        <v>11.135802469135802</v>
      </c>
      <c r="S166">
        <f>L166*82/F166</f>
        <v>14682.04938271605</v>
      </c>
      <c r="U166" s="10">
        <f>SUM(V166:X166)</f>
        <v>8.9204869606390371</v>
      </c>
      <c r="V166">
        <f>N166/MAX(N:N)*OFF_D</f>
        <v>1.7982456140350875</v>
      </c>
      <c r="W166">
        <f>O166/MAX(O:O)*PUN_D</f>
        <v>0.4713804713804714</v>
      </c>
      <c r="X166">
        <f>SUM(Z166:AC166)</f>
        <v>6.6508608752234784</v>
      </c>
      <c r="Y166">
        <f>X166/DEF_D*10</f>
        <v>8.3135760940293473</v>
      </c>
      <c r="Z166">
        <f>(0.7*(HIT_D*DEF_D))+(P166/(MAX(P:P))*(0.3*(HIT_D*DEF_D)))</f>
        <v>1.1963532763532763</v>
      </c>
      <c r="AA166">
        <f>(0.7*(BkS_D*DEF_D))+(Q166/(MAX(Q:Q))*(0.3*(BkS_D*DEF_D)))</f>
        <v>1.7954929577464789</v>
      </c>
      <c r="AB166">
        <f>(0.7*(TkA_D*DEF_D))+(R166/(MAX(R:R))*(0.3*(TkA_D*DEF_D)))</f>
        <v>1.1843998215082552</v>
      </c>
      <c r="AC166">
        <f>(0.7*(SH_D*DEF_D))+(S166/(MAX(S:S))*(0.3*(SH_D*DEF_D)))</f>
        <v>2.4746148196154678</v>
      </c>
    </row>
    <row r="167" spans="1:29" x14ac:dyDescent="0.25">
      <c r="A167" s="9">
        <v>165</v>
      </c>
      <c r="B167" s="46" t="s">
        <v>821</v>
      </c>
      <c r="C167" s="47" t="s">
        <v>395</v>
      </c>
      <c r="D167" s="47" t="s">
        <v>396</v>
      </c>
      <c r="E167" s="47" t="s">
        <v>4</v>
      </c>
      <c r="F167" s="48">
        <v>52</v>
      </c>
      <c r="G167" s="48">
        <v>9</v>
      </c>
      <c r="H167" s="48">
        <v>18</v>
      </c>
      <c r="I167" s="48">
        <v>29</v>
      </c>
      <c r="J167" s="48">
        <v>123</v>
      </c>
      <c r="K167" s="48">
        <v>14</v>
      </c>
      <c r="L167" s="48">
        <v>7243</v>
      </c>
      <c r="M167" s="52">
        <v>950</v>
      </c>
      <c r="N167">
        <f>G167*82/F167</f>
        <v>14.192307692307692</v>
      </c>
      <c r="O167">
        <f>H167*82/F167</f>
        <v>28.384615384615383</v>
      </c>
      <c r="P167">
        <f>I167*82/F167</f>
        <v>45.730769230769234</v>
      </c>
      <c r="Q167">
        <f>J167*82/F167</f>
        <v>193.96153846153845</v>
      </c>
      <c r="R167">
        <f>K167*82/F167</f>
        <v>22.076923076923077</v>
      </c>
      <c r="S167">
        <f>L167*82/F167</f>
        <v>11421.653846153846</v>
      </c>
      <c r="U167" s="10">
        <f>SUM(V167:X167)</f>
        <v>8.9086483078570478</v>
      </c>
      <c r="V167">
        <f>N167/MAX(N:N)*OFF_D</f>
        <v>1.6806680161943319</v>
      </c>
      <c r="W167">
        <f>O167/MAX(O:O)*PUN_D</f>
        <v>0.47202797202797203</v>
      </c>
      <c r="X167">
        <f>SUM(Z167:AC167)</f>
        <v>6.7559523196347433</v>
      </c>
      <c r="Y167">
        <f>X167/DEF_D*10</f>
        <v>8.4449403995434285</v>
      </c>
      <c r="Z167">
        <f>(0.7*(HIT_D*DEF_D))+(P167/(MAX(P:P))*(0.3*(HIT_D*DEF_D)))</f>
        <v>1.1714792899408284</v>
      </c>
      <c r="AA167">
        <f>(0.7*(BkS_D*DEF_D))+(Q167/(MAX(Q:Q))*(0.3*(BkS_D*DEF_D)))</f>
        <v>2.0013347778981583</v>
      </c>
      <c r="AB167">
        <f>(0.7*(TkA_D*DEF_D))+(R167/(MAX(R:R))*(0.3*(TkA_D*DEF_D)))</f>
        <v>1.2476737720111213</v>
      </c>
      <c r="AC167">
        <f>(0.7*(SH_D*DEF_D))+(S167/(MAX(S:S))*(0.3*(SH_D*DEF_D)))</f>
        <v>2.3354644797846351</v>
      </c>
    </row>
    <row r="168" spans="1:29" x14ac:dyDescent="0.25">
      <c r="A168" s="9">
        <v>166</v>
      </c>
      <c r="B168" s="46" t="s">
        <v>939</v>
      </c>
      <c r="C168" s="47" t="s">
        <v>395</v>
      </c>
      <c r="D168" s="47" t="s">
        <v>396</v>
      </c>
      <c r="E168" s="47" t="s">
        <v>4</v>
      </c>
      <c r="F168" s="48">
        <v>80</v>
      </c>
      <c r="G168" s="48">
        <v>14</v>
      </c>
      <c r="H168" s="48">
        <v>43</v>
      </c>
      <c r="I168" s="48">
        <v>45</v>
      </c>
      <c r="J168" s="48">
        <v>102</v>
      </c>
      <c r="K168" s="48">
        <v>18</v>
      </c>
      <c r="L168" s="48">
        <v>10012</v>
      </c>
      <c r="M168" s="52">
        <v>1407</v>
      </c>
      <c r="N168">
        <f>G168*82/F168</f>
        <v>14.35</v>
      </c>
      <c r="O168">
        <f>H168*82/F168</f>
        <v>44.075000000000003</v>
      </c>
      <c r="P168">
        <f>I168*82/F168</f>
        <v>46.125</v>
      </c>
      <c r="Q168">
        <f>J168*82/F168</f>
        <v>104.55</v>
      </c>
      <c r="R168">
        <f>K168*82/F168</f>
        <v>18.45</v>
      </c>
      <c r="S168">
        <f>L168*82/F168</f>
        <v>10262.299999999999</v>
      </c>
      <c r="U168" s="10">
        <f>SUM(V168:X168)</f>
        <v>8.8926663489878326</v>
      </c>
      <c r="V168">
        <f>N168/MAX(N:N)*OFF_D</f>
        <v>1.6993421052631579</v>
      </c>
      <c r="W168">
        <f>O168/MAX(O:O)*PUN_D</f>
        <v>0.73295454545454541</v>
      </c>
      <c r="X168">
        <f>SUM(Z168:AC168)</f>
        <v>6.4603696982701297</v>
      </c>
      <c r="Y168">
        <f>X168/DEF_D*10</f>
        <v>8.0754621228376617</v>
      </c>
      <c r="Z168">
        <f>(0.7*(HIT_D*DEF_D))+(P168/(MAX(P:P))*(0.3*(HIT_D*DEF_D)))</f>
        <v>1.1719230769230768</v>
      </c>
      <c r="AA168">
        <f>(0.7*(BkS_D*DEF_D))+(Q168/(MAX(Q:Q))*(0.3*(BkS_D*DEF_D)))</f>
        <v>1.7757633802816901</v>
      </c>
      <c r="AB168">
        <f>(0.7*(TkA_D*DEF_D))+(R168/(MAX(R:R))*(0.3*(TkA_D*DEF_D)))</f>
        <v>1.2266987951807229</v>
      </c>
      <c r="AC168">
        <f>(0.7*(SH_D*DEF_D))+(S168/(MAX(S:S))*(0.3*(SH_D*DEF_D)))</f>
        <v>2.2859844458846403</v>
      </c>
    </row>
    <row r="169" spans="1:29" x14ac:dyDescent="0.25">
      <c r="A169" s="9">
        <v>167</v>
      </c>
      <c r="B169" s="43" t="s">
        <v>925</v>
      </c>
      <c r="C169" s="44" t="s">
        <v>395</v>
      </c>
      <c r="D169" s="44" t="s">
        <v>396</v>
      </c>
      <c r="E169" s="44" t="s">
        <v>4</v>
      </c>
      <c r="F169" s="45">
        <v>82</v>
      </c>
      <c r="G169" s="45">
        <v>17</v>
      </c>
      <c r="H169" s="45">
        <v>10</v>
      </c>
      <c r="I169" s="45">
        <v>72</v>
      </c>
      <c r="J169" s="45">
        <v>99</v>
      </c>
      <c r="K169" s="45">
        <v>31</v>
      </c>
      <c r="L169" s="45">
        <v>13946</v>
      </c>
      <c r="M169" s="51">
        <v>1522</v>
      </c>
      <c r="N169">
        <f>G169*82/F169</f>
        <v>17</v>
      </c>
      <c r="O169">
        <f>H169*82/F169</f>
        <v>10</v>
      </c>
      <c r="P169">
        <f>I169*82/F169</f>
        <v>72</v>
      </c>
      <c r="Q169">
        <f>J169*82/F169</f>
        <v>99</v>
      </c>
      <c r="R169">
        <f>K169*82/F169</f>
        <v>31</v>
      </c>
      <c r="S169">
        <f>L169*82/F169</f>
        <v>13946</v>
      </c>
      <c r="U169" s="10">
        <f>SUM(V169:X169)</f>
        <v>8.8847453576601225</v>
      </c>
      <c r="V169">
        <f>N169/MAX(N:N)*OFF_D</f>
        <v>2.013157894736842</v>
      </c>
      <c r="W169">
        <f>O169/MAX(O:O)*PUN_D</f>
        <v>0.16629711751662971</v>
      </c>
      <c r="X169">
        <f>SUM(Z169:AC169)</f>
        <v>6.7052903454066506</v>
      </c>
      <c r="Y169">
        <f>X169/DEF_D*10</f>
        <v>8.3816129317583137</v>
      </c>
      <c r="Z169">
        <f>(0.7*(HIT_D*DEF_D))+(P169/(MAX(P:P))*(0.3*(HIT_D*DEF_D)))</f>
        <v>1.2010506566604127</v>
      </c>
      <c r="AA169">
        <f>(0.7*(BkS_D*DEF_D))+(Q169/(MAX(Q:Q))*(0.3*(BkS_D*DEF_D)))</f>
        <v>1.7617615939539677</v>
      </c>
      <c r="AB169">
        <f>(0.7*(TkA_D*DEF_D))+(R169/(MAX(R:R))*(0.3*(TkA_D*DEF_D)))</f>
        <v>1.2992771084337349</v>
      </c>
      <c r="AC169">
        <f>(0.7*(SH_D*DEF_D))+(S169/(MAX(S:S))*(0.3*(SH_D*DEF_D)))</f>
        <v>2.4432009863585349</v>
      </c>
    </row>
    <row r="170" spans="1:29" x14ac:dyDescent="0.25">
      <c r="A170" s="9">
        <v>168</v>
      </c>
      <c r="B170" s="43" t="s">
        <v>574</v>
      </c>
      <c r="C170" s="44" t="s">
        <v>395</v>
      </c>
      <c r="D170" s="44" t="s">
        <v>396</v>
      </c>
      <c r="E170" s="44" t="s">
        <v>4</v>
      </c>
      <c r="F170" s="45">
        <v>81</v>
      </c>
      <c r="G170" s="45">
        <v>13</v>
      </c>
      <c r="H170" s="45">
        <v>28</v>
      </c>
      <c r="I170" s="45">
        <v>136</v>
      </c>
      <c r="J170" s="45">
        <v>161</v>
      </c>
      <c r="K170" s="45">
        <v>40</v>
      </c>
      <c r="L170" s="45">
        <v>10365</v>
      </c>
      <c r="M170" s="51">
        <v>1626</v>
      </c>
      <c r="N170">
        <f>G170*82/F170</f>
        <v>13.160493827160494</v>
      </c>
      <c r="O170">
        <f>H170*82/F170</f>
        <v>28.345679012345681</v>
      </c>
      <c r="P170">
        <f>I170*82/F170</f>
        <v>137.67901234567901</v>
      </c>
      <c r="Q170">
        <f>J170*82/F170</f>
        <v>162.98765432098764</v>
      </c>
      <c r="R170">
        <f>K170*82/F170</f>
        <v>40.493827160493829</v>
      </c>
      <c r="S170">
        <f>L170*82/F170</f>
        <v>10492.962962962964</v>
      </c>
      <c r="U170" s="10">
        <f>SUM(V170:X170)</f>
        <v>8.8780483206448508</v>
      </c>
      <c r="V170">
        <f>N170/MAX(N:N)*OFF_D</f>
        <v>1.5584795321637426</v>
      </c>
      <c r="W170">
        <f>O170/MAX(O:O)*PUN_D</f>
        <v>0.4713804713804714</v>
      </c>
      <c r="X170">
        <f>SUM(Z170:AC170)</f>
        <v>6.8481883171006368</v>
      </c>
      <c r="Y170">
        <f>X170/DEF_D*10</f>
        <v>8.5602353963757967</v>
      </c>
      <c r="Z170">
        <f>(0.7*(HIT_D*DEF_D))+(P170/(MAX(P:P))*(0.3*(HIT_D*DEF_D)))</f>
        <v>1.2749857549857548</v>
      </c>
      <c r="AA170">
        <f>(0.7*(BkS_D*DEF_D))+(Q170/(MAX(Q:Q))*(0.3*(BkS_D*DEF_D)))</f>
        <v>1.9231924882629108</v>
      </c>
      <c r="AB170">
        <f>(0.7*(TkA_D*DEF_D))+(R170/(MAX(R:R))*(0.3*(TkA_D*DEF_D)))</f>
        <v>1.354181169120928</v>
      </c>
      <c r="AC170">
        <f>(0.7*(SH_D*DEF_D))+(S170/(MAX(S:S))*(0.3*(SH_D*DEF_D)))</f>
        <v>2.2958289047310432</v>
      </c>
    </row>
    <row r="171" spans="1:29" x14ac:dyDescent="0.25">
      <c r="A171" s="9">
        <v>169</v>
      </c>
      <c r="B171" s="46" t="s">
        <v>741</v>
      </c>
      <c r="C171" s="47" t="s">
        <v>395</v>
      </c>
      <c r="D171" s="47" t="s">
        <v>396</v>
      </c>
      <c r="E171" s="47" t="s">
        <v>4</v>
      </c>
      <c r="F171" s="48">
        <v>82</v>
      </c>
      <c r="G171" s="48">
        <v>13</v>
      </c>
      <c r="H171" s="48">
        <v>28</v>
      </c>
      <c r="I171" s="48">
        <v>105</v>
      </c>
      <c r="J171" s="48">
        <v>162</v>
      </c>
      <c r="K171" s="48">
        <v>17</v>
      </c>
      <c r="L171" s="48">
        <v>15054</v>
      </c>
      <c r="M171" s="52">
        <v>1623</v>
      </c>
      <c r="N171">
        <f>G171*82/F171</f>
        <v>13</v>
      </c>
      <c r="O171">
        <f>H171*82/F171</f>
        <v>28</v>
      </c>
      <c r="P171">
        <f>I171*82/F171</f>
        <v>105</v>
      </c>
      <c r="Q171">
        <f>J171*82/F171</f>
        <v>162</v>
      </c>
      <c r="R171">
        <f>K171*82/F171</f>
        <v>17</v>
      </c>
      <c r="S171">
        <f>L171*82/F171</f>
        <v>15054</v>
      </c>
      <c r="U171" s="10">
        <f>SUM(V171:X171)</f>
        <v>8.8728078214107278</v>
      </c>
      <c r="V171">
        <f>N171/MAX(N:N)*OFF_D</f>
        <v>1.5394736842105263</v>
      </c>
      <c r="W171">
        <f>O171/MAX(O:O)*PUN_D</f>
        <v>0.4656319290465632</v>
      </c>
      <c r="X171">
        <f>SUM(Z171:AC171)</f>
        <v>6.8677022081536379</v>
      </c>
      <c r="Y171">
        <f>X171/DEF_D*10</f>
        <v>8.5846277601920473</v>
      </c>
      <c r="Z171">
        <f>(0.7*(HIT_D*DEF_D))+(P171/(MAX(P:P))*(0.3*(HIT_D*DEF_D)))</f>
        <v>1.2381988742964352</v>
      </c>
      <c r="AA171">
        <f>(0.7*(BkS_D*DEF_D))+(Q171/(MAX(Q:Q))*(0.3*(BkS_D*DEF_D)))</f>
        <v>1.9207007901064925</v>
      </c>
      <c r="AB171">
        <f>(0.7*(TkA_D*DEF_D))+(R171/(MAX(R:R))*(0.3*(TkA_D*DEF_D)))</f>
        <v>1.218313253012048</v>
      </c>
      <c r="AC171">
        <f>(0.7*(SH_D*DEF_D))+(S171/(MAX(S:S))*(0.3*(SH_D*DEF_D)))</f>
        <v>2.4904892907386622</v>
      </c>
    </row>
    <row r="172" spans="1:29" x14ac:dyDescent="0.25">
      <c r="A172" s="9">
        <v>170</v>
      </c>
      <c r="B172" s="43" t="s">
        <v>776</v>
      </c>
      <c r="C172" s="44" t="s">
        <v>395</v>
      </c>
      <c r="D172" s="44" t="s">
        <v>396</v>
      </c>
      <c r="E172" s="44" t="s">
        <v>4</v>
      </c>
      <c r="F172" s="45">
        <v>79</v>
      </c>
      <c r="G172" s="45">
        <v>16</v>
      </c>
      <c r="H172" s="45">
        <v>23</v>
      </c>
      <c r="I172" s="45">
        <v>93</v>
      </c>
      <c r="J172" s="45">
        <v>100</v>
      </c>
      <c r="K172" s="45">
        <v>19</v>
      </c>
      <c r="L172" s="45">
        <v>9566</v>
      </c>
      <c r="M172" s="51">
        <v>1529</v>
      </c>
      <c r="N172">
        <f>G172*82/F172</f>
        <v>16.60759493670886</v>
      </c>
      <c r="O172">
        <f>H172*82/F172</f>
        <v>23.873417721518987</v>
      </c>
      <c r="P172">
        <f>I172*82/F172</f>
        <v>96.531645569620252</v>
      </c>
      <c r="Q172">
        <f>J172*82/F172</f>
        <v>103.79746835443038</v>
      </c>
      <c r="R172">
        <f>K172*82/F172</f>
        <v>19.721518987341771</v>
      </c>
      <c r="S172">
        <f>L172*82/F172</f>
        <v>9929.2658227848096</v>
      </c>
      <c r="U172" s="10">
        <f>SUM(V172:X172)</f>
        <v>8.8720508534291067</v>
      </c>
      <c r="V172">
        <f>N172/MAX(N:N)*OFF_D</f>
        <v>1.9666888740839441</v>
      </c>
      <c r="W172">
        <f>O172/MAX(O:O)*PUN_D</f>
        <v>0.39700805523590332</v>
      </c>
      <c r="X172">
        <f>SUM(Z172:AC172)</f>
        <v>6.5083539241092598</v>
      </c>
      <c r="Y172">
        <f>X172/DEF_D*10</f>
        <v>8.1354424051365744</v>
      </c>
      <c r="Z172">
        <f>(0.7*(HIT_D*DEF_D))+(P172/(MAX(P:P))*(0.3*(HIT_D*DEF_D)))</f>
        <v>1.228666017526777</v>
      </c>
      <c r="AA172">
        <f>(0.7*(BkS_D*DEF_D))+(Q172/(MAX(Q:Q))*(0.3*(BkS_D*DEF_D)))</f>
        <v>1.773864860046354</v>
      </c>
      <c r="AB172">
        <f>(0.7*(TkA_D*DEF_D))+(R172/(MAX(R:R))*(0.3*(TkA_D*DEF_D)))</f>
        <v>1.2340521579990849</v>
      </c>
      <c r="AC172">
        <f>(0.7*(SH_D*DEF_D))+(S172/(MAX(S:S))*(0.3*(SH_D*DEF_D)))</f>
        <v>2.2717708885370436</v>
      </c>
    </row>
    <row r="173" spans="1:29" x14ac:dyDescent="0.25">
      <c r="A173" s="9">
        <v>171</v>
      </c>
      <c r="B173" s="43" t="s">
        <v>586</v>
      </c>
      <c r="C173" s="44" t="s">
        <v>395</v>
      </c>
      <c r="D173" s="44" t="s">
        <v>396</v>
      </c>
      <c r="E173" s="44" t="s">
        <v>4</v>
      </c>
      <c r="F173" s="45">
        <v>44</v>
      </c>
      <c r="G173" s="45">
        <v>10</v>
      </c>
      <c r="H173" s="45">
        <v>6</v>
      </c>
      <c r="I173" s="45">
        <v>73</v>
      </c>
      <c r="J173" s="45">
        <v>68</v>
      </c>
      <c r="K173" s="45">
        <v>17</v>
      </c>
      <c r="L173" s="45">
        <v>2580</v>
      </c>
      <c r="M173" s="51">
        <v>741</v>
      </c>
      <c r="N173">
        <f>G173*82/F173</f>
        <v>18.636363636363637</v>
      </c>
      <c r="O173">
        <f>H173*82/F173</f>
        <v>11.181818181818182</v>
      </c>
      <c r="P173">
        <f>I173*82/F173</f>
        <v>136.04545454545453</v>
      </c>
      <c r="Q173">
        <f>J173*82/F173</f>
        <v>126.72727272727273</v>
      </c>
      <c r="R173">
        <f>K173*82/F173</f>
        <v>31.681818181818183</v>
      </c>
      <c r="S173">
        <f>L173*82/F173</f>
        <v>4808.181818181818</v>
      </c>
      <c r="U173" s="10">
        <f>SUM(V173:X173)</f>
        <v>8.8541766789352714</v>
      </c>
      <c r="V173">
        <f>N173/MAX(N:N)*OFF_D</f>
        <v>2.2069377990430623</v>
      </c>
      <c r="W173">
        <f>O173/MAX(O:O)*PUN_D</f>
        <v>0.18595041322314049</v>
      </c>
      <c r="X173">
        <f>SUM(Z173:AC173)</f>
        <v>6.4612884666690684</v>
      </c>
      <c r="Y173">
        <f>X173/DEF_D*10</f>
        <v>8.0766105833363362</v>
      </c>
      <c r="Z173">
        <f>(0.7*(HIT_D*DEF_D))+(P173/(MAX(P:P))*(0.3*(HIT_D*DEF_D)))</f>
        <v>1.2731468531468531</v>
      </c>
      <c r="AA173">
        <f>(0.7*(BkS_D*DEF_D))+(Q173/(MAX(Q:Q))*(0.3*(BkS_D*DEF_D)))</f>
        <v>1.8317131882202304</v>
      </c>
      <c r="AB173">
        <f>(0.7*(TkA_D*DEF_D))+(R173/(MAX(R:R))*(0.3*(TkA_D*DEF_D)))</f>
        <v>1.3032201533406351</v>
      </c>
      <c r="AC173">
        <f>(0.7*(SH_D*DEF_D))+(S173/(MAX(S:S))*(0.3*(SH_D*DEF_D)))</f>
        <v>2.05320827196135</v>
      </c>
    </row>
    <row r="174" spans="1:29" x14ac:dyDescent="0.25">
      <c r="A174" s="9">
        <v>172</v>
      </c>
      <c r="B174" s="46" t="s">
        <v>806</v>
      </c>
      <c r="C174" s="47" t="s">
        <v>395</v>
      </c>
      <c r="D174" s="47" t="s">
        <v>396</v>
      </c>
      <c r="E174" s="47" t="s">
        <v>4</v>
      </c>
      <c r="F174" s="48">
        <v>33</v>
      </c>
      <c r="G174" s="48">
        <v>5</v>
      </c>
      <c r="H174" s="48">
        <v>25</v>
      </c>
      <c r="I174" s="48">
        <v>30</v>
      </c>
      <c r="J174" s="48">
        <v>33</v>
      </c>
      <c r="K174" s="48">
        <v>5</v>
      </c>
      <c r="L174" s="48">
        <v>3495</v>
      </c>
      <c r="M174" s="52">
        <v>561</v>
      </c>
      <c r="N174">
        <f>G174*82/F174</f>
        <v>12.424242424242424</v>
      </c>
      <c r="O174">
        <f>H174*82/F174</f>
        <v>62.121212121212125</v>
      </c>
      <c r="P174">
        <f>I174*82/F174</f>
        <v>74.545454545454547</v>
      </c>
      <c r="Q174">
        <f>J174*82/F174</f>
        <v>82</v>
      </c>
      <c r="R174">
        <f>K174*82/F174</f>
        <v>12.424242424242424</v>
      </c>
      <c r="S174">
        <f>L174*82/F174</f>
        <v>8684.545454545454</v>
      </c>
      <c r="U174" s="10">
        <f>SUM(V174:X174)</f>
        <v>8.8376375801157714</v>
      </c>
      <c r="V174">
        <f>N174/MAX(N:N)*OFF_D</f>
        <v>1.471291866028708</v>
      </c>
      <c r="W174">
        <f>O174/MAX(O:O)*PUN_D</f>
        <v>1.0330578512396693</v>
      </c>
      <c r="X174">
        <f>SUM(Z174:AC174)</f>
        <v>6.333287862847393</v>
      </c>
      <c r="Y174">
        <f>X174/DEF_D*10</f>
        <v>7.916609828559241</v>
      </c>
      <c r="Z174">
        <f>(0.7*(HIT_D*DEF_D))+(P174/(MAX(P:P))*(0.3*(HIT_D*DEF_D)))</f>
        <v>1.2039160839160838</v>
      </c>
      <c r="AA174">
        <f>(0.7*(BkS_D*DEF_D))+(Q174/(MAX(Q:Q))*(0.3*(BkS_D*DEF_D)))</f>
        <v>1.7188732394366197</v>
      </c>
      <c r="AB174">
        <f>(0.7*(TkA_D*DEF_D))+(R174/(MAX(R:R))*(0.3*(TkA_D*DEF_D)))</f>
        <v>1.1918510405257392</v>
      </c>
      <c r="AC174">
        <f>(0.7*(SH_D*DEF_D))+(S174/(MAX(S:S))*(0.3*(SH_D*DEF_D)))</f>
        <v>2.2186474989689504</v>
      </c>
    </row>
    <row r="175" spans="1:29" x14ac:dyDescent="0.25">
      <c r="A175" s="9">
        <v>173</v>
      </c>
      <c r="B175" s="46" t="s">
        <v>907</v>
      </c>
      <c r="C175" s="47" t="s">
        <v>395</v>
      </c>
      <c r="D175" s="47" t="s">
        <v>396</v>
      </c>
      <c r="E175" s="47" t="s">
        <v>4</v>
      </c>
      <c r="F175" s="48">
        <v>57</v>
      </c>
      <c r="G175" s="48">
        <v>12</v>
      </c>
      <c r="H175" s="48">
        <v>23</v>
      </c>
      <c r="I175" s="48">
        <v>52</v>
      </c>
      <c r="J175" s="48">
        <v>57</v>
      </c>
      <c r="K175" s="48">
        <v>6</v>
      </c>
      <c r="L175" s="48">
        <v>4840</v>
      </c>
      <c r="M175" s="52">
        <v>950</v>
      </c>
      <c r="N175">
        <f>G175*82/F175</f>
        <v>17.263157894736842</v>
      </c>
      <c r="O175">
        <f>H175*82/F175</f>
        <v>33.087719298245617</v>
      </c>
      <c r="P175">
        <f>I175*82/F175</f>
        <v>74.807017543859644</v>
      </c>
      <c r="Q175">
        <f>J175*82/F175</f>
        <v>82</v>
      </c>
      <c r="R175">
        <f>K175*82/F175</f>
        <v>8.6315789473684212</v>
      </c>
      <c r="S175">
        <f>L175*82/F175</f>
        <v>6962.8070175438597</v>
      </c>
      <c r="U175" s="10">
        <f>SUM(V175:X175)</f>
        <v>8.8327273619739977</v>
      </c>
      <c r="V175">
        <f>N175/MAX(N:N)*OFF_D</f>
        <v>2.0443213296398892</v>
      </c>
      <c r="W175">
        <f>O175/MAX(O:O)*PUN_D</f>
        <v>0.55023923444976075</v>
      </c>
      <c r="X175">
        <f>SUM(Z175:AC175)</f>
        <v>6.2381667978843485</v>
      </c>
      <c r="Y175">
        <f>X175/DEF_D*10</f>
        <v>7.7977084973554351</v>
      </c>
      <c r="Z175">
        <f>(0.7*(HIT_D*DEF_D))+(P175/(MAX(P:P))*(0.3*(HIT_D*DEF_D)))</f>
        <v>1.2042105263157894</v>
      </c>
      <c r="AA175">
        <f>(0.7*(BkS_D*DEF_D))+(Q175/(MAX(Q:Q))*(0.3*(BkS_D*DEF_D)))</f>
        <v>1.7188732394366197</v>
      </c>
      <c r="AB175">
        <f>(0.7*(TkA_D*DEF_D))+(R175/(MAX(R:R))*(0.3*(TkA_D*DEF_D)))</f>
        <v>1.1699175649968292</v>
      </c>
      <c r="AC175">
        <f>(0.7*(SH_D*DEF_D))+(S175/(MAX(S:S))*(0.3*(SH_D*DEF_D)))</f>
        <v>2.1451654671351092</v>
      </c>
    </row>
    <row r="176" spans="1:29" x14ac:dyDescent="0.25">
      <c r="A176" s="9">
        <v>174</v>
      </c>
      <c r="B176" s="46" t="s">
        <v>759</v>
      </c>
      <c r="C176" s="47" t="s">
        <v>395</v>
      </c>
      <c r="D176" s="47" t="s">
        <v>396</v>
      </c>
      <c r="E176" s="47" t="s">
        <v>4</v>
      </c>
      <c r="F176" s="48">
        <v>82</v>
      </c>
      <c r="G176" s="48">
        <v>13</v>
      </c>
      <c r="H176" s="48">
        <v>40</v>
      </c>
      <c r="I176" s="48">
        <v>130</v>
      </c>
      <c r="J176" s="48">
        <v>122</v>
      </c>
      <c r="K176" s="48">
        <v>19</v>
      </c>
      <c r="L176" s="48">
        <v>10863</v>
      </c>
      <c r="M176" s="52">
        <v>1556</v>
      </c>
      <c r="N176">
        <f>G176*82/F176</f>
        <v>13</v>
      </c>
      <c r="O176">
        <f>H176*82/F176</f>
        <v>40</v>
      </c>
      <c r="P176">
        <f>I176*82/F176</f>
        <v>130</v>
      </c>
      <c r="Q176">
        <f>J176*82/F176</f>
        <v>122</v>
      </c>
      <c r="R176">
        <f>K176*82/F176</f>
        <v>19</v>
      </c>
      <c r="S176">
        <f>L176*82/F176</f>
        <v>10863</v>
      </c>
      <c r="U176" s="10">
        <f>SUM(V176:X176)</f>
        <v>8.8322918567461066</v>
      </c>
      <c r="V176">
        <f>N176/MAX(N:N)*OFF_D</f>
        <v>1.5394736842105263</v>
      </c>
      <c r="W176">
        <f>O176/MAX(O:O)*PUN_D</f>
        <v>0.66518847006651882</v>
      </c>
      <c r="X176">
        <f>SUM(Z176:AC176)</f>
        <v>6.6276297024690605</v>
      </c>
      <c r="Y176">
        <f>X176/DEF_D*10</f>
        <v>8.2845371280863258</v>
      </c>
      <c r="Z176">
        <f>(0.7*(HIT_D*DEF_D))+(P176/(MAX(P:P))*(0.3*(HIT_D*DEF_D)))</f>
        <v>1.2663414634146339</v>
      </c>
      <c r="AA176">
        <f>(0.7*(BkS_D*DEF_D))+(Q176/(MAX(Q:Q))*(0.3*(BkS_D*DEF_D)))</f>
        <v>1.8197870147715562</v>
      </c>
      <c r="AB176">
        <f>(0.7*(TkA_D*DEF_D))+(R176/(MAX(R:R))*(0.3*(TkA_D*DEF_D)))</f>
        <v>1.229879518072289</v>
      </c>
      <c r="AC176">
        <f>(0.7*(SH_D*DEF_D))+(S176/(MAX(S:S))*(0.3*(SH_D*DEF_D)))</f>
        <v>2.3116217062105813</v>
      </c>
    </row>
    <row r="177" spans="1:29" x14ac:dyDescent="0.25">
      <c r="A177" s="9">
        <v>175</v>
      </c>
      <c r="B177" s="43" t="s">
        <v>607</v>
      </c>
      <c r="C177" s="44" t="s">
        <v>395</v>
      </c>
      <c r="D177" s="44" t="s">
        <v>396</v>
      </c>
      <c r="E177" s="44" t="s">
        <v>4</v>
      </c>
      <c r="F177" s="45">
        <v>27</v>
      </c>
      <c r="G177" s="45">
        <v>6</v>
      </c>
      <c r="H177" s="45">
        <v>14</v>
      </c>
      <c r="I177" s="45">
        <v>21</v>
      </c>
      <c r="J177" s="45">
        <v>24</v>
      </c>
      <c r="K177" s="45">
        <v>3</v>
      </c>
      <c r="L177" s="45">
        <v>450</v>
      </c>
      <c r="M177" s="51">
        <v>469</v>
      </c>
      <c r="N177">
        <f>G177*82/F177</f>
        <v>18.222222222222221</v>
      </c>
      <c r="O177">
        <f>H177*82/F177</f>
        <v>42.518518518518519</v>
      </c>
      <c r="P177">
        <f>I177*82/F177</f>
        <v>63.777777777777779</v>
      </c>
      <c r="Q177">
        <f>J177*82/F177</f>
        <v>72.888888888888886</v>
      </c>
      <c r="R177">
        <f>K177*82/F177</f>
        <v>9.1111111111111107</v>
      </c>
      <c r="S177">
        <f>L177*82/F177</f>
        <v>1366.6666666666667</v>
      </c>
      <c r="U177" s="10">
        <f>SUM(V177:X177)</f>
        <v>8.831666335302387</v>
      </c>
      <c r="V177">
        <f>N177/MAX(N:N)*OFF_D</f>
        <v>2.1578947368421053</v>
      </c>
      <c r="W177">
        <f>O177/MAX(O:O)*PUN_D</f>
        <v>0.70707070707070696</v>
      </c>
      <c r="X177">
        <f>SUM(Z177:AC177)</f>
        <v>5.9667008913895749</v>
      </c>
      <c r="Y177">
        <f>X177/DEF_D*10</f>
        <v>7.4583761142369687</v>
      </c>
      <c r="Z177">
        <f>(0.7*(HIT_D*DEF_D))+(P177/(MAX(P:P))*(0.3*(HIT_D*DEF_D)))</f>
        <v>1.1917948717948716</v>
      </c>
      <c r="AA177">
        <f>(0.7*(BkS_D*DEF_D))+(Q177/(MAX(Q:Q))*(0.3*(BkS_D*DEF_D)))</f>
        <v>1.695887323943662</v>
      </c>
      <c r="AB177">
        <f>(0.7*(TkA_D*DEF_D))+(R177/(MAX(R:R))*(0.3*(TkA_D*DEF_D)))</f>
        <v>1.1726907630522088</v>
      </c>
      <c r="AC177">
        <f>(0.7*(SH_D*DEF_D))+(S177/(MAX(S:S))*(0.3*(SH_D*DEF_D)))</f>
        <v>1.9063279325988334</v>
      </c>
    </row>
    <row r="178" spans="1:29" x14ac:dyDescent="0.25">
      <c r="A178" s="9">
        <v>176</v>
      </c>
      <c r="B178" s="46" t="s">
        <v>936</v>
      </c>
      <c r="C178" s="47" t="s">
        <v>395</v>
      </c>
      <c r="D178" s="47" t="s">
        <v>396</v>
      </c>
      <c r="E178" s="47" t="s">
        <v>4</v>
      </c>
      <c r="F178" s="48">
        <v>74</v>
      </c>
      <c r="G178" s="48">
        <v>14</v>
      </c>
      <c r="H178" s="48">
        <v>26</v>
      </c>
      <c r="I178" s="48">
        <v>115</v>
      </c>
      <c r="J178" s="48">
        <v>121</v>
      </c>
      <c r="K178" s="48">
        <v>18</v>
      </c>
      <c r="L178" s="48">
        <v>5453</v>
      </c>
      <c r="M178" s="52">
        <v>1204</v>
      </c>
      <c r="N178">
        <f>G178*82/F178</f>
        <v>15.513513513513514</v>
      </c>
      <c r="O178">
        <f>H178*82/F178</f>
        <v>28.810810810810811</v>
      </c>
      <c r="P178">
        <f>I178*82/F178</f>
        <v>127.43243243243244</v>
      </c>
      <c r="Q178">
        <f>J178*82/F178</f>
        <v>134.08108108108109</v>
      </c>
      <c r="R178">
        <f>K178*82/F178</f>
        <v>19.945945945945947</v>
      </c>
      <c r="S178">
        <f>L178*82/F178</f>
        <v>6042.5135135135133</v>
      </c>
      <c r="U178" s="10">
        <f>SUM(V178:X178)</f>
        <v>8.7711972576345651</v>
      </c>
      <c r="V178">
        <f>N178/MAX(N:N)*OFF_D</f>
        <v>1.8371266002844953</v>
      </c>
      <c r="W178">
        <f>O178/MAX(O:O)*PUN_D</f>
        <v>0.47911547911547908</v>
      </c>
      <c r="X178">
        <f>SUM(Z178:AC178)</f>
        <v>6.4549551782345915</v>
      </c>
      <c r="Y178">
        <f>X178/DEF_D*10</f>
        <v>8.0686939727932394</v>
      </c>
      <c r="Z178">
        <f>(0.7*(HIT_D*DEF_D))+(P178/(MAX(P:P))*(0.3*(HIT_D*DEF_D)))</f>
        <v>1.2634511434511433</v>
      </c>
      <c r="AA178">
        <f>(0.7*(BkS_D*DEF_D))+(Q178/(MAX(Q:Q))*(0.3*(BkS_D*DEF_D)))</f>
        <v>1.8502657023220404</v>
      </c>
      <c r="AB178">
        <f>(0.7*(TkA_D*DEF_D))+(R178/(MAX(R:R))*(0.3*(TkA_D*DEF_D)))</f>
        <v>1.2353500488440246</v>
      </c>
      <c r="AC178">
        <f>(0.7*(SH_D*DEF_D))+(S178/(MAX(S:S))*(0.3*(SH_D*DEF_D)))</f>
        <v>2.1058882836173827</v>
      </c>
    </row>
    <row r="179" spans="1:29" x14ac:dyDescent="0.25">
      <c r="A179" s="9">
        <v>177</v>
      </c>
      <c r="B179" s="43" t="s">
        <v>244</v>
      </c>
      <c r="C179" s="44" t="s">
        <v>34</v>
      </c>
      <c r="D179" s="44" t="s">
        <v>396</v>
      </c>
      <c r="E179" s="44" t="s">
        <v>4</v>
      </c>
      <c r="F179" s="45">
        <v>82</v>
      </c>
      <c r="G179" s="45">
        <v>12</v>
      </c>
      <c r="H179" s="45">
        <v>33</v>
      </c>
      <c r="I179" s="45">
        <v>100</v>
      </c>
      <c r="J179" s="45">
        <v>170</v>
      </c>
      <c r="K179" s="45">
        <v>16</v>
      </c>
      <c r="L179" s="45">
        <v>13122</v>
      </c>
      <c r="M179" s="51">
        <v>1800</v>
      </c>
      <c r="N179">
        <f>G179*82/F179</f>
        <v>12</v>
      </c>
      <c r="O179">
        <f>H179*82/F179</f>
        <v>33</v>
      </c>
      <c r="P179">
        <f>I179*82/F179</f>
        <v>100</v>
      </c>
      <c r="Q179">
        <f>J179*82/F179</f>
        <v>170</v>
      </c>
      <c r="R179">
        <f>K179*82/F179</f>
        <v>16</v>
      </c>
      <c r="S179">
        <f>L179*82/F179</f>
        <v>13122</v>
      </c>
      <c r="U179" s="10">
        <f>SUM(V179:X179)</f>
        <v>8.7638506524109729</v>
      </c>
      <c r="V179">
        <f>N179/MAX(N:N)*OFF_D</f>
        <v>1.4210526315789473</v>
      </c>
      <c r="W179">
        <f>O179/MAX(O:O)*PUN_D</f>
        <v>0.54878048780487809</v>
      </c>
      <c r="X179">
        <f>SUM(Z179:AC179)</f>
        <v>6.7940175330271479</v>
      </c>
      <c r="Y179">
        <f>X179/DEF_D*10</f>
        <v>8.492521916283934</v>
      </c>
      <c r="Z179">
        <f>(0.7*(HIT_D*DEF_D))+(P179/(MAX(P:P))*(0.3*(HIT_D*DEF_D)))</f>
        <v>1.2325703564727954</v>
      </c>
      <c r="AA179">
        <f>(0.7*(BkS_D*DEF_D))+(Q179/(MAX(Q:Q))*(0.3*(BkS_D*DEF_D)))</f>
        <v>1.9408835451734798</v>
      </c>
      <c r="AB179">
        <f>(0.7*(TkA_D*DEF_D))+(R179/(MAX(R:R))*(0.3*(TkA_D*DEF_D)))</f>
        <v>1.2125301204819277</v>
      </c>
      <c r="AC179">
        <f>(0.7*(SH_D*DEF_D))+(S179/(MAX(S:S))*(0.3*(SH_D*DEF_D)))</f>
        <v>2.4080335108989455</v>
      </c>
    </row>
    <row r="180" spans="1:29" x14ac:dyDescent="0.25">
      <c r="A180" s="9">
        <v>178</v>
      </c>
      <c r="B180" s="46" t="s">
        <v>617</v>
      </c>
      <c r="C180" s="47" t="s">
        <v>395</v>
      </c>
      <c r="D180" s="47" t="s">
        <v>396</v>
      </c>
      <c r="E180" s="47" t="s">
        <v>4</v>
      </c>
      <c r="F180" s="48">
        <v>68</v>
      </c>
      <c r="G180" s="48">
        <v>12</v>
      </c>
      <c r="H180" s="48">
        <v>24</v>
      </c>
      <c r="I180" s="48">
        <v>164</v>
      </c>
      <c r="J180" s="48">
        <v>77</v>
      </c>
      <c r="K180" s="48">
        <v>11</v>
      </c>
      <c r="L180" s="48">
        <v>8438</v>
      </c>
      <c r="M180" s="52">
        <v>1348</v>
      </c>
      <c r="N180">
        <f>G180*82/F180</f>
        <v>14.470588235294118</v>
      </c>
      <c r="O180">
        <f>H180*82/F180</f>
        <v>28.941176470588236</v>
      </c>
      <c r="P180">
        <f>I180*82/F180</f>
        <v>197.76470588235293</v>
      </c>
      <c r="Q180">
        <f>J180*82/F180</f>
        <v>92.852941176470594</v>
      </c>
      <c r="R180">
        <f>K180*82/F180</f>
        <v>13.264705882352942</v>
      </c>
      <c r="S180">
        <f>L180*82/F180</f>
        <v>10175.235294117647</v>
      </c>
      <c r="U180" s="10">
        <f>SUM(V180:X180)</f>
        <v>8.7627638345607899</v>
      </c>
      <c r="V180">
        <f>N180/MAX(N:N)*OFF_D</f>
        <v>1.7136222910216719</v>
      </c>
      <c r="W180">
        <f>O180/MAX(O:O)*PUN_D</f>
        <v>0.48128342245989308</v>
      </c>
      <c r="X180">
        <f>SUM(Z180:AC180)</f>
        <v>6.567858121079226</v>
      </c>
      <c r="Y180">
        <f>X180/DEF_D*10</f>
        <v>8.2098226513490324</v>
      </c>
      <c r="Z180">
        <f>(0.7*(HIT_D*DEF_D))+(P180/(MAX(P:P))*(0.3*(HIT_D*DEF_D)))</f>
        <v>1.3426244343891403</v>
      </c>
      <c r="AA180">
        <f>(0.7*(BkS_D*DEF_D))+(Q180/(MAX(Q:Q))*(0.3*(BkS_D*DEF_D)))</f>
        <v>1.7462535211267607</v>
      </c>
      <c r="AB180">
        <f>(0.7*(TkA_D*DEF_D))+(R180/(MAX(R:R))*(0.3*(TkA_D*DEF_D)))</f>
        <v>1.1967115520907157</v>
      </c>
      <c r="AC180">
        <f>(0.7*(SH_D*DEF_D))+(S180/(MAX(S:S))*(0.3*(SH_D*DEF_D)))</f>
        <v>2.2822686134726085</v>
      </c>
    </row>
    <row r="181" spans="1:29" x14ac:dyDescent="0.25">
      <c r="A181" s="9">
        <v>179</v>
      </c>
      <c r="B181" s="43" t="s">
        <v>200</v>
      </c>
      <c r="C181" s="44" t="s">
        <v>37</v>
      </c>
      <c r="D181" s="44" t="s">
        <v>396</v>
      </c>
      <c r="E181" s="44" t="s">
        <v>4</v>
      </c>
      <c r="F181" s="45">
        <v>60</v>
      </c>
      <c r="G181" s="45">
        <v>11</v>
      </c>
      <c r="H181" s="45">
        <v>24</v>
      </c>
      <c r="I181" s="45">
        <v>23</v>
      </c>
      <c r="J181" s="45">
        <v>96</v>
      </c>
      <c r="K181" s="45">
        <v>8</v>
      </c>
      <c r="L181" s="45">
        <v>6747</v>
      </c>
      <c r="M181" s="51">
        <v>1100</v>
      </c>
      <c r="N181">
        <f>G181*82/F181</f>
        <v>15.033333333333333</v>
      </c>
      <c r="O181">
        <f>H181*82/F181</f>
        <v>32.799999999999997</v>
      </c>
      <c r="P181">
        <f>I181*82/F181</f>
        <v>31.433333333333334</v>
      </c>
      <c r="Q181">
        <f>J181*82/F181</f>
        <v>131.19999999999999</v>
      </c>
      <c r="R181">
        <f>K181*82/F181</f>
        <v>10.933333333333334</v>
      </c>
      <c r="S181">
        <f>L181*82/F181</f>
        <v>9220.9</v>
      </c>
      <c r="U181" s="10">
        <f>SUM(V181:X181)</f>
        <v>8.7488669787394677</v>
      </c>
      <c r="V181">
        <f>N181/MAX(N:N)*OFF_D</f>
        <v>1.780263157894737</v>
      </c>
      <c r="W181">
        <f>O181/MAX(O:O)*PUN_D</f>
        <v>0.54545454545454541</v>
      </c>
      <c r="X181">
        <f>SUM(Z181:AC181)</f>
        <v>6.4231492753901858</v>
      </c>
      <c r="Y181">
        <f>X181/DEF_D*10</f>
        <v>8.0289365942377326</v>
      </c>
      <c r="Z181">
        <f>(0.7*(HIT_D*DEF_D))+(P181/(MAX(P:P))*(0.3*(HIT_D*DEF_D)))</f>
        <v>1.1553846153846152</v>
      </c>
      <c r="AA181">
        <f>(0.7*(BkS_D*DEF_D))+(Q181/(MAX(Q:Q))*(0.3*(BkS_D*DEF_D)))</f>
        <v>1.8429971830985914</v>
      </c>
      <c r="AB181">
        <f>(0.7*(TkA_D*DEF_D))+(R181/(MAX(R:R))*(0.3*(TkA_D*DEF_D)))</f>
        <v>1.1832289156626505</v>
      </c>
      <c r="AC181">
        <f>(0.7*(SH_D*DEF_D))+(S181/(MAX(S:S))*(0.3*(SH_D*DEF_D)))</f>
        <v>2.241538561244329</v>
      </c>
    </row>
    <row r="182" spans="1:29" x14ac:dyDescent="0.25">
      <c r="A182" s="9">
        <v>180</v>
      </c>
      <c r="B182" s="46" t="s">
        <v>953</v>
      </c>
      <c r="C182" s="47" t="s">
        <v>395</v>
      </c>
      <c r="D182" s="47" t="s">
        <v>396</v>
      </c>
      <c r="E182" s="47" t="s">
        <v>4</v>
      </c>
      <c r="F182" s="48">
        <v>71</v>
      </c>
      <c r="G182" s="48">
        <v>13</v>
      </c>
      <c r="H182" s="48">
        <v>25</v>
      </c>
      <c r="I182" s="48">
        <v>50</v>
      </c>
      <c r="J182" s="48">
        <v>85</v>
      </c>
      <c r="K182" s="48">
        <v>28</v>
      </c>
      <c r="L182" s="48">
        <v>7137</v>
      </c>
      <c r="M182" s="52">
        <v>1302</v>
      </c>
      <c r="N182">
        <f>G182*82/F182</f>
        <v>15.014084507042254</v>
      </c>
      <c r="O182">
        <f>H182*82/F182</f>
        <v>28.87323943661972</v>
      </c>
      <c r="P182">
        <f>I182*82/F182</f>
        <v>57.74647887323944</v>
      </c>
      <c r="Q182">
        <f>J182*82/F182</f>
        <v>98.16901408450704</v>
      </c>
      <c r="R182">
        <f>K182*82/F182</f>
        <v>32.338028169014088</v>
      </c>
      <c r="S182">
        <f>L182*82/F182</f>
        <v>8242.7323943661977</v>
      </c>
      <c r="U182" s="10">
        <f>SUM(V182:X182)</f>
        <v>8.7096143767647689</v>
      </c>
      <c r="V182">
        <f>N182/MAX(N:N)*OFF_D</f>
        <v>1.7779836916234248</v>
      </c>
      <c r="W182">
        <f>O182/MAX(O:O)*PUN_D</f>
        <v>0.48015364916773362</v>
      </c>
      <c r="X182">
        <f>SUM(Z182:AC182)</f>
        <v>6.4514770359736104</v>
      </c>
      <c r="Y182">
        <f>X182/DEF_D*10</f>
        <v>8.0643462949670131</v>
      </c>
      <c r="Z182">
        <f>(0.7*(HIT_D*DEF_D))+(P182/(MAX(P:P))*(0.3*(HIT_D*DEF_D)))</f>
        <v>1.185005417118093</v>
      </c>
      <c r="AA182">
        <f>(0.7*(BkS_D*DEF_D))+(Q182/(MAX(Q:Q))*(0.3*(BkS_D*DEF_D)))</f>
        <v>1.7596651458044039</v>
      </c>
      <c r="AB182">
        <f>(0.7*(TkA_D*DEF_D))+(R182/(MAX(R:R))*(0.3*(TkA_D*DEF_D)))</f>
        <v>1.3070151026641776</v>
      </c>
      <c r="AC182">
        <f>(0.7*(SH_D*DEF_D))+(S182/(MAX(S:S))*(0.3*(SH_D*DEF_D)))</f>
        <v>2.1997913703869361</v>
      </c>
    </row>
    <row r="183" spans="1:29" x14ac:dyDescent="0.25">
      <c r="A183" s="9">
        <v>181</v>
      </c>
      <c r="B183" s="43" t="s">
        <v>811</v>
      </c>
      <c r="C183" s="44" t="s">
        <v>395</v>
      </c>
      <c r="D183" s="44" t="s">
        <v>396</v>
      </c>
      <c r="E183" s="44" t="s">
        <v>4</v>
      </c>
      <c r="F183" s="45">
        <v>34</v>
      </c>
      <c r="G183" s="45">
        <v>4</v>
      </c>
      <c r="H183" s="45">
        <v>39</v>
      </c>
      <c r="I183" s="45">
        <v>81</v>
      </c>
      <c r="J183" s="45">
        <v>21</v>
      </c>
      <c r="K183" s="45">
        <v>3</v>
      </c>
      <c r="L183" s="45">
        <v>65</v>
      </c>
      <c r="M183" s="51">
        <v>336</v>
      </c>
      <c r="N183">
        <f>G183*82/F183</f>
        <v>9.6470588235294112</v>
      </c>
      <c r="O183">
        <f>H183*82/F183</f>
        <v>94.058823529411768</v>
      </c>
      <c r="P183">
        <f>I183*82/F183</f>
        <v>195.35294117647058</v>
      </c>
      <c r="Q183">
        <f>J183*82/F183</f>
        <v>50.647058823529413</v>
      </c>
      <c r="R183">
        <f>K183*82/F183</f>
        <v>7.2352941176470589</v>
      </c>
      <c r="S183">
        <f>L183*82/F183</f>
        <v>156.76470588235293</v>
      </c>
      <c r="U183" s="10">
        <f>SUM(V183:X183)</f>
        <v>8.7028033555768598</v>
      </c>
      <c r="V183">
        <f>N183/MAX(N:N)*OFF_D</f>
        <v>1.1424148606811144</v>
      </c>
      <c r="W183">
        <f>O183/MAX(O:O)*PUN_D</f>
        <v>1.5641711229946522</v>
      </c>
      <c r="X183">
        <f>SUM(Z183:AC183)</f>
        <v>5.9962173719010927</v>
      </c>
      <c r="Y183">
        <f>X183/DEF_D*10</f>
        <v>7.4952717148763659</v>
      </c>
      <c r="Z183">
        <f>(0.7*(HIT_D*DEF_D))+(P183/(MAX(P:P))*(0.3*(HIT_D*DEF_D)))</f>
        <v>1.3399095022624432</v>
      </c>
      <c r="AA183">
        <f>(0.7*(BkS_D*DEF_D))+(Q183/(MAX(Q:Q))*(0.3*(BkS_D*DEF_D)))</f>
        <v>1.6397746478873239</v>
      </c>
      <c r="AB183">
        <f>(0.7*(TkA_D*DEF_D))+(R183/(MAX(R:R))*(0.3*(TkA_D*DEF_D)))</f>
        <v>1.1618426647767539</v>
      </c>
      <c r="AC183">
        <f>(0.7*(SH_D*DEF_D))+(S183/(MAX(S:S))*(0.3*(SH_D*DEF_D)))</f>
        <v>1.854690556974572</v>
      </c>
    </row>
    <row r="184" spans="1:29" x14ac:dyDescent="0.25">
      <c r="A184" s="9">
        <v>182</v>
      </c>
      <c r="B184" s="46" t="s">
        <v>604</v>
      </c>
      <c r="C184" s="47" t="s">
        <v>395</v>
      </c>
      <c r="D184" s="47" t="s">
        <v>396</v>
      </c>
      <c r="E184" s="47" t="s">
        <v>4</v>
      </c>
      <c r="F184" s="48">
        <v>80</v>
      </c>
      <c r="G184" s="48">
        <v>12</v>
      </c>
      <c r="H184" s="48">
        <v>50</v>
      </c>
      <c r="I184" s="48">
        <v>109</v>
      </c>
      <c r="J184" s="48">
        <v>76</v>
      </c>
      <c r="K184" s="48">
        <v>6</v>
      </c>
      <c r="L184" s="48">
        <v>9765</v>
      </c>
      <c r="M184" s="52">
        <v>1339</v>
      </c>
      <c r="N184">
        <f>G184*82/F184</f>
        <v>12.3</v>
      </c>
      <c r="O184">
        <f>H184*82/F184</f>
        <v>51.25</v>
      </c>
      <c r="P184">
        <f>I184*82/F184</f>
        <v>111.72499999999999</v>
      </c>
      <c r="Q184">
        <f>J184*82/F184</f>
        <v>77.900000000000006</v>
      </c>
      <c r="R184">
        <f>K184*82/F184</f>
        <v>6.15</v>
      </c>
      <c r="S184">
        <f>L184*82/F184</f>
        <v>10009.125</v>
      </c>
      <c r="U184" s="10">
        <f>SUM(V184:X184)</f>
        <v>8.6938959443061137</v>
      </c>
      <c r="V184">
        <f>N184/MAX(N:N)*OFF_D</f>
        <v>1.456578947368421</v>
      </c>
      <c r="W184">
        <f>O184/MAX(O:O)*PUN_D</f>
        <v>0.85227272727272718</v>
      </c>
      <c r="X184">
        <f>SUM(Z184:AC184)</f>
        <v>6.3850442696649665</v>
      </c>
      <c r="Y184">
        <f>X184/DEF_D*10</f>
        <v>7.9813053370812082</v>
      </c>
      <c r="Z184">
        <f>(0.7*(HIT_D*DEF_D))+(P184/(MAX(P:P))*(0.3*(HIT_D*DEF_D)))</f>
        <v>1.2457692307692307</v>
      </c>
      <c r="AA184">
        <f>(0.7*(BkS_D*DEF_D))+(Q184/(MAX(Q:Q))*(0.3*(BkS_D*DEF_D)))</f>
        <v>1.7085295774647888</v>
      </c>
      <c r="AB184">
        <f>(0.7*(TkA_D*DEF_D))+(R184/(MAX(R:R))*(0.3*(TkA_D*DEF_D)))</f>
        <v>1.1555662650602407</v>
      </c>
      <c r="AC184">
        <f>(0.7*(SH_D*DEF_D))+(S184/(MAX(S:S))*(0.3*(SH_D*DEF_D)))</f>
        <v>2.2751791963707064</v>
      </c>
    </row>
    <row r="185" spans="1:29" x14ac:dyDescent="0.25">
      <c r="A185" s="9">
        <v>183</v>
      </c>
      <c r="B185" s="43" t="s">
        <v>413</v>
      </c>
      <c r="C185" s="44" t="s">
        <v>31</v>
      </c>
      <c r="D185" s="44" t="s">
        <v>396</v>
      </c>
      <c r="E185" s="44" t="s">
        <v>4</v>
      </c>
      <c r="F185" s="45">
        <v>27</v>
      </c>
      <c r="G185" s="45">
        <v>7</v>
      </c>
      <c r="H185" s="45">
        <v>6</v>
      </c>
      <c r="I185" s="45">
        <v>12</v>
      </c>
      <c r="J185" s="45">
        <v>14</v>
      </c>
      <c r="K185" s="45">
        <v>5</v>
      </c>
      <c r="L185" s="45">
        <v>100</v>
      </c>
      <c r="M185" s="51">
        <v>409</v>
      </c>
      <c r="N185">
        <f>G185*82/F185</f>
        <v>21.25925925925926</v>
      </c>
      <c r="O185">
        <f>H185*82/F185</f>
        <v>18.222222222222221</v>
      </c>
      <c r="P185">
        <f>I185*82/F185</f>
        <v>36.444444444444443</v>
      </c>
      <c r="Q185">
        <f>J185*82/F185</f>
        <v>42.518518518518519</v>
      </c>
      <c r="R185">
        <f>K185*82/F185</f>
        <v>15.185185185185185</v>
      </c>
      <c r="S185">
        <f>L185*82/F185</f>
        <v>303.7037037037037</v>
      </c>
      <c r="U185" s="10">
        <f>SUM(V185:X185)</f>
        <v>8.6696471105589588</v>
      </c>
      <c r="V185">
        <f>N185/MAX(N:N)*OFF_D</f>
        <v>2.5175438596491229</v>
      </c>
      <c r="W185">
        <f>O185/MAX(O:O)*PUN_D</f>
        <v>0.30303030303030304</v>
      </c>
      <c r="X185">
        <f>SUM(Z185:AC185)</f>
        <v>5.8490729478795327</v>
      </c>
      <c r="Y185">
        <f>X185/DEF_D*10</f>
        <v>7.3113411848494163</v>
      </c>
      <c r="Z185">
        <f>(0.7*(HIT_D*DEF_D))+(P185/(MAX(P:P))*(0.3*(HIT_D*DEF_D)))</f>
        <v>1.161025641025641</v>
      </c>
      <c r="AA185">
        <f>(0.7*(BkS_D*DEF_D))+(Q185/(MAX(Q:Q))*(0.3*(BkS_D*DEF_D)))</f>
        <v>1.6192676056338029</v>
      </c>
      <c r="AB185">
        <f>(0.7*(TkA_D*DEF_D))+(R185/(MAX(R:R))*(0.3*(TkA_D*DEF_D)))</f>
        <v>1.207817938420348</v>
      </c>
      <c r="AC185">
        <f>(0.7*(SH_D*DEF_D))+(S185/(MAX(S:S))*(0.3*(SH_D*DEF_D)))</f>
        <v>1.8609617627997406</v>
      </c>
    </row>
    <row r="186" spans="1:29" x14ac:dyDescent="0.25">
      <c r="A186" s="9">
        <v>184</v>
      </c>
      <c r="B186" s="43" t="s">
        <v>856</v>
      </c>
      <c r="C186" s="44" t="s">
        <v>395</v>
      </c>
      <c r="D186" s="44" t="s">
        <v>396</v>
      </c>
      <c r="E186" s="44" t="s">
        <v>4</v>
      </c>
      <c r="F186" s="45">
        <v>41</v>
      </c>
      <c r="G186" s="45">
        <v>8</v>
      </c>
      <c r="H186" s="45">
        <v>12</v>
      </c>
      <c r="I186" s="45">
        <v>22</v>
      </c>
      <c r="J186" s="45">
        <v>59</v>
      </c>
      <c r="K186" s="45">
        <v>5</v>
      </c>
      <c r="L186" s="45">
        <v>4340</v>
      </c>
      <c r="M186" s="51">
        <v>695</v>
      </c>
      <c r="N186">
        <f>G186*82/F186</f>
        <v>16</v>
      </c>
      <c r="O186">
        <f>H186*82/F186</f>
        <v>24</v>
      </c>
      <c r="P186">
        <f>I186*82/F186</f>
        <v>44</v>
      </c>
      <c r="Q186">
        <f>J186*82/F186</f>
        <v>118</v>
      </c>
      <c r="R186">
        <f>K186*82/F186</f>
        <v>10</v>
      </c>
      <c r="S186">
        <f>L186*82/F186</f>
        <v>8680</v>
      </c>
      <c r="U186" s="10">
        <f>SUM(V186:X186)</f>
        <v>8.6693613471601836</v>
      </c>
      <c r="V186">
        <f>N186/MAX(N:N)*OFF_D</f>
        <v>1.8947368421052631</v>
      </c>
      <c r="W186">
        <f>O186/MAX(O:O)*PUN_D</f>
        <v>0.39911308203991125</v>
      </c>
      <c r="X186">
        <f>SUM(Z186:AC186)</f>
        <v>6.3755114230150092</v>
      </c>
      <c r="Y186">
        <f>X186/DEF_D*10</f>
        <v>7.9693892787687615</v>
      </c>
      <c r="Z186">
        <f>(0.7*(HIT_D*DEF_D))+(P186/(MAX(P:P))*(0.3*(HIT_D*DEF_D)))</f>
        <v>1.1695309568480299</v>
      </c>
      <c r="AA186">
        <f>(0.7*(BkS_D*DEF_D))+(Q186/(MAX(Q:Q))*(0.3*(BkS_D*DEF_D)))</f>
        <v>1.8096956372380624</v>
      </c>
      <c r="AB186">
        <f>(0.7*(TkA_D*DEF_D))+(R186/(MAX(R:R))*(0.3*(TkA_D*DEF_D)))</f>
        <v>1.1778313253012047</v>
      </c>
      <c r="AC186">
        <f>(0.7*(SH_D*DEF_D))+(S186/(MAX(S:S))*(0.3*(SH_D*DEF_D)))</f>
        <v>2.2184535036277127</v>
      </c>
    </row>
    <row r="187" spans="1:29" x14ac:dyDescent="0.25">
      <c r="A187" s="9">
        <v>185</v>
      </c>
      <c r="B187" s="46" t="s">
        <v>687</v>
      </c>
      <c r="C187" s="47" t="s">
        <v>395</v>
      </c>
      <c r="D187" s="47" t="s">
        <v>396</v>
      </c>
      <c r="E187" s="47" t="s">
        <v>4</v>
      </c>
      <c r="F187" s="48">
        <v>66</v>
      </c>
      <c r="G187" s="48">
        <v>6</v>
      </c>
      <c r="H187" s="48">
        <v>50</v>
      </c>
      <c r="I187" s="48">
        <v>143</v>
      </c>
      <c r="J187" s="48">
        <v>108</v>
      </c>
      <c r="K187" s="48">
        <v>7</v>
      </c>
      <c r="L187" s="48">
        <v>10599</v>
      </c>
      <c r="M187" s="52">
        <v>1218</v>
      </c>
      <c r="N187">
        <f>G187*82/F187</f>
        <v>7.4545454545454541</v>
      </c>
      <c r="O187">
        <f>H187*82/F187</f>
        <v>62.121212121212125</v>
      </c>
      <c r="P187">
        <f>I187*82/F187</f>
        <v>177.66666666666666</v>
      </c>
      <c r="Q187">
        <f>J187*82/F187</f>
        <v>134.18181818181819</v>
      </c>
      <c r="R187">
        <f>K187*82/F187</f>
        <v>8.6969696969696972</v>
      </c>
      <c r="S187">
        <f>L187*82/F187</f>
        <v>13168.454545454546</v>
      </c>
      <c r="U187" s="10">
        <f>SUM(V187:X187)</f>
        <v>8.6666646888621397</v>
      </c>
      <c r="V187">
        <f>N187/MAX(N:N)*OFF_D</f>
        <v>0.88277511961722488</v>
      </c>
      <c r="W187">
        <f>O187/MAX(O:O)*PUN_D</f>
        <v>1.0330578512396693</v>
      </c>
      <c r="X187">
        <f>SUM(Z187:AC187)</f>
        <v>6.7508317180052453</v>
      </c>
      <c r="Y187">
        <f>X187/DEF_D*10</f>
        <v>8.4385396475065573</v>
      </c>
      <c r="Z187">
        <f>(0.7*(HIT_D*DEF_D))+(P187/(MAX(P:P))*(0.3*(HIT_D*DEF_D)))</f>
        <v>1.3199999999999998</v>
      </c>
      <c r="AA187">
        <f>(0.7*(BkS_D*DEF_D))+(Q187/(MAX(Q:Q))*(0.3*(BkS_D*DEF_D)))</f>
        <v>1.8505198463508323</v>
      </c>
      <c r="AB187">
        <f>(0.7*(TkA_D*DEF_D))+(R187/(MAX(R:R))*(0.3*(TkA_D*DEF_D)))</f>
        <v>1.1702957283680173</v>
      </c>
      <c r="AC187">
        <f>(0.7*(SH_D*DEF_D))+(S187/(MAX(S:S))*(0.3*(SH_D*DEF_D)))</f>
        <v>2.4100161432863958</v>
      </c>
    </row>
    <row r="188" spans="1:29" x14ac:dyDescent="0.25">
      <c r="A188" s="9">
        <v>186</v>
      </c>
      <c r="B188" s="46" t="s">
        <v>389</v>
      </c>
      <c r="C188" s="47" t="s">
        <v>31</v>
      </c>
      <c r="D188" s="47" t="s">
        <v>396</v>
      </c>
      <c r="E188" s="47" t="s">
        <v>4</v>
      </c>
      <c r="F188" s="48">
        <v>38</v>
      </c>
      <c r="G188" s="48">
        <v>7</v>
      </c>
      <c r="H188" s="48">
        <v>14</v>
      </c>
      <c r="I188" s="48">
        <v>83</v>
      </c>
      <c r="J188" s="48">
        <v>35</v>
      </c>
      <c r="K188" s="48">
        <v>1</v>
      </c>
      <c r="L188" s="48">
        <v>3136</v>
      </c>
      <c r="M188" s="52">
        <v>611</v>
      </c>
      <c r="N188">
        <f>G188*82/F188</f>
        <v>15.105263157894736</v>
      </c>
      <c r="O188">
        <f>H188*82/F188</f>
        <v>30.210526315789473</v>
      </c>
      <c r="P188">
        <f>I188*82/F188</f>
        <v>179.10526315789474</v>
      </c>
      <c r="Q188">
        <f>J188*82/F188</f>
        <v>75.526315789473685</v>
      </c>
      <c r="R188">
        <f>K188*82/F188</f>
        <v>2.1578947368421053</v>
      </c>
      <c r="S188">
        <f>L188*82/F188</f>
        <v>6767.1578947368425</v>
      </c>
      <c r="U188" s="10">
        <f>SUM(V188:X188)</f>
        <v>8.5846288370663668</v>
      </c>
      <c r="V188">
        <f>N188/MAX(N:N)*OFF_D</f>
        <v>1.7887811634349029</v>
      </c>
      <c r="W188">
        <f>O188/MAX(O:O)*PUN_D</f>
        <v>0.50239234449760761</v>
      </c>
      <c r="X188">
        <f>SUM(Z188:AC188)</f>
        <v>6.293455329133856</v>
      </c>
      <c r="Y188">
        <f>X188/DEF_D*10</f>
        <v>7.86681916141732</v>
      </c>
      <c r="Z188">
        <f>(0.7*(HIT_D*DEF_D))+(P188/(MAX(P:P))*(0.3*(HIT_D*DEF_D)))</f>
        <v>1.3216194331983804</v>
      </c>
      <c r="AA188">
        <f>(0.7*(BkS_D*DEF_D))+(Q188/(MAX(Q:Q))*(0.3*(BkS_D*DEF_D)))</f>
        <v>1.7025411415863603</v>
      </c>
      <c r="AB188">
        <f>(0.7*(TkA_D*DEF_D))+(R188/(MAX(R:R))*(0.3*(TkA_D*DEF_D)))</f>
        <v>1.1324793912492073</v>
      </c>
      <c r="AC188">
        <f>(0.7*(SH_D*DEF_D))+(S188/(MAX(S:S))*(0.3*(SH_D*DEF_D)))</f>
        <v>2.1368153630999078</v>
      </c>
    </row>
    <row r="189" spans="1:29" x14ac:dyDescent="0.25">
      <c r="A189" s="9">
        <v>187</v>
      </c>
      <c r="B189" s="43" t="s">
        <v>970</v>
      </c>
      <c r="C189" s="44" t="s">
        <v>395</v>
      </c>
      <c r="D189" s="44" t="s">
        <v>396</v>
      </c>
      <c r="E189" s="44" t="s">
        <v>4</v>
      </c>
      <c r="F189" s="45">
        <v>22</v>
      </c>
      <c r="G189" s="45">
        <v>3</v>
      </c>
      <c r="H189" s="45">
        <v>14</v>
      </c>
      <c r="I189" s="45">
        <v>47</v>
      </c>
      <c r="J189" s="45">
        <v>25</v>
      </c>
      <c r="K189" s="45">
        <v>5</v>
      </c>
      <c r="L189" s="45">
        <v>1483</v>
      </c>
      <c r="M189" s="51">
        <v>341</v>
      </c>
      <c r="N189">
        <f>G189*82/F189</f>
        <v>11.181818181818182</v>
      </c>
      <c r="O189">
        <f>H189*82/F189</f>
        <v>52.18181818181818</v>
      </c>
      <c r="P189">
        <f>I189*82/F189</f>
        <v>175.18181818181819</v>
      </c>
      <c r="Q189">
        <f>J189*82/F189</f>
        <v>93.181818181818187</v>
      </c>
      <c r="R189">
        <f>K189*82/F189</f>
        <v>18.636363636363637</v>
      </c>
      <c r="S189">
        <f>L189*82/F189</f>
        <v>5527.545454545455</v>
      </c>
      <c r="U189" s="10">
        <f>SUM(V189:X189)</f>
        <v>8.5679038337567341</v>
      </c>
      <c r="V189">
        <f>N189/MAX(N:N)*OFF_D</f>
        <v>1.3241626794258372</v>
      </c>
      <c r="W189">
        <f>O189/MAX(O:O)*PUN_D</f>
        <v>0.86776859504132231</v>
      </c>
      <c r="X189">
        <f>SUM(Z189:AC189)</f>
        <v>6.3759725592895737</v>
      </c>
      <c r="Y189">
        <f>X189/DEF_D*10</f>
        <v>7.9699656991119667</v>
      </c>
      <c r="Z189">
        <f>(0.7*(HIT_D*DEF_D))+(P189/(MAX(P:P))*(0.3*(HIT_D*DEF_D)))</f>
        <v>1.3172027972027971</v>
      </c>
      <c r="AA189">
        <f>(0.7*(BkS_D*DEF_D))+(Q189/(MAX(Q:Q))*(0.3*(BkS_D*DEF_D)))</f>
        <v>1.7470832266325225</v>
      </c>
      <c r="AB189">
        <f>(0.7*(TkA_D*DEF_D))+(R189/(MAX(R:R))*(0.3*(TkA_D*DEF_D)))</f>
        <v>1.2277765607886089</v>
      </c>
      <c r="AC189">
        <f>(0.7*(SH_D*DEF_D))+(S189/(MAX(S:S))*(0.3*(SH_D*DEF_D)))</f>
        <v>2.0839099746656453</v>
      </c>
    </row>
    <row r="190" spans="1:29" x14ac:dyDescent="0.25">
      <c r="A190" s="9">
        <v>188</v>
      </c>
      <c r="B190" s="43" t="s">
        <v>278</v>
      </c>
      <c r="C190" s="44" t="s">
        <v>43</v>
      </c>
      <c r="D190" s="44" t="s">
        <v>396</v>
      </c>
      <c r="E190" s="44" t="s">
        <v>4</v>
      </c>
      <c r="F190" s="45">
        <v>49</v>
      </c>
      <c r="G190" s="45">
        <v>4</v>
      </c>
      <c r="H190" s="45">
        <v>54</v>
      </c>
      <c r="I190" s="45">
        <v>110</v>
      </c>
      <c r="J190" s="45">
        <v>54</v>
      </c>
      <c r="K190" s="45">
        <v>10</v>
      </c>
      <c r="L190" s="45">
        <v>1666</v>
      </c>
      <c r="M190" s="51">
        <v>738</v>
      </c>
      <c r="N190">
        <f>G190*82/F190</f>
        <v>6.6938775510204085</v>
      </c>
      <c r="O190">
        <f>H190*82/F190</f>
        <v>90.367346938775512</v>
      </c>
      <c r="P190">
        <f>I190*82/F190</f>
        <v>184.08163265306123</v>
      </c>
      <c r="Q190">
        <f>J190*82/F190</f>
        <v>90.367346938775512</v>
      </c>
      <c r="R190">
        <f>K190*82/F190</f>
        <v>16.73469387755102</v>
      </c>
      <c r="S190">
        <f>L190*82/F190</f>
        <v>2788</v>
      </c>
      <c r="U190" s="10">
        <f>SUM(V190:X190)</f>
        <v>8.5464509959229247</v>
      </c>
      <c r="V190">
        <f>N190/MAX(N:N)*OFF_D</f>
        <v>0.79269602577873255</v>
      </c>
      <c r="W190">
        <f>O190/MAX(O:O)*PUN_D</f>
        <v>1.5027829313543597</v>
      </c>
      <c r="X190">
        <f>SUM(Z190:AC190)</f>
        <v>6.2509720387898327</v>
      </c>
      <c r="Y190">
        <f>X190/DEF_D*10</f>
        <v>7.8137150484872908</v>
      </c>
      <c r="Z190">
        <f>(0.7*(HIT_D*DEF_D))+(P190/(MAX(P:P))*(0.3*(HIT_D*DEF_D)))</f>
        <v>1.3272213500784928</v>
      </c>
      <c r="AA190">
        <f>(0.7*(BkS_D*DEF_D))+(Q190/(MAX(Q:Q))*(0.3*(BkS_D*DEF_D)))</f>
        <v>1.7399827536648462</v>
      </c>
      <c r="AB190">
        <f>(0.7*(TkA_D*DEF_D))+(R190/(MAX(R:R))*(0.3*(TkA_D*DEF_D)))</f>
        <v>1.2167789525448733</v>
      </c>
      <c r="AC190">
        <f>(0.7*(SH_D*DEF_D))+(S190/(MAX(S:S))*(0.3*(SH_D*DEF_D)))</f>
        <v>1.96698898250162</v>
      </c>
    </row>
    <row r="191" spans="1:29" x14ac:dyDescent="0.25">
      <c r="A191" s="9">
        <v>189</v>
      </c>
      <c r="B191" s="46" t="s">
        <v>589</v>
      </c>
      <c r="C191" s="47" t="s">
        <v>395</v>
      </c>
      <c r="D191" s="47" t="s">
        <v>396</v>
      </c>
      <c r="E191" s="47" t="s">
        <v>4</v>
      </c>
      <c r="F191" s="48">
        <v>72</v>
      </c>
      <c r="G191" s="48">
        <v>10</v>
      </c>
      <c r="H191" s="48">
        <v>34</v>
      </c>
      <c r="I191" s="48">
        <v>89</v>
      </c>
      <c r="J191" s="48">
        <v>97</v>
      </c>
      <c r="K191" s="48">
        <v>22</v>
      </c>
      <c r="L191" s="48">
        <v>8470</v>
      </c>
      <c r="M191" s="52">
        <v>1381</v>
      </c>
      <c r="N191">
        <f>G191*82/F191</f>
        <v>11.388888888888889</v>
      </c>
      <c r="O191">
        <f>H191*82/F191</f>
        <v>38.722222222222221</v>
      </c>
      <c r="P191">
        <f>I191*82/F191</f>
        <v>101.36111111111111</v>
      </c>
      <c r="Q191">
        <f>J191*82/F191</f>
        <v>110.47222222222223</v>
      </c>
      <c r="R191">
        <f>K191*82/F191</f>
        <v>25.055555555555557</v>
      </c>
      <c r="S191">
        <f>L191*82/F191</f>
        <v>9646.3888888888887</v>
      </c>
      <c r="U191" s="10">
        <f>SUM(V191:X191)</f>
        <v>8.5420279832407271</v>
      </c>
      <c r="V191">
        <f>N191/MAX(N:N)*OFF_D</f>
        <v>1.3486842105263159</v>
      </c>
      <c r="W191">
        <f>O191/MAX(O:O)*PUN_D</f>
        <v>0.64393939393939392</v>
      </c>
      <c r="X191">
        <f>SUM(Z191:AC191)</f>
        <v>6.5494043787750176</v>
      </c>
      <c r="Y191">
        <f>X191/DEF_D*10</f>
        <v>8.1867554734687715</v>
      </c>
      <c r="Z191">
        <f>(0.7*(HIT_D*DEF_D))+(P191/(MAX(P:P))*(0.3*(HIT_D*DEF_D)))</f>
        <v>1.234102564102564</v>
      </c>
      <c r="AA191">
        <f>(0.7*(BkS_D*DEF_D))+(Q191/(MAX(Q:Q))*(0.3*(BkS_D*DEF_D)))</f>
        <v>1.7907042253521126</v>
      </c>
      <c r="AB191">
        <f>(0.7*(TkA_D*DEF_D))+(R191/(MAX(R:R))*(0.3*(TkA_D*DEF_D)))</f>
        <v>1.2648995983935742</v>
      </c>
      <c r="AC191">
        <f>(0.7*(SH_D*DEF_D))+(S191/(MAX(S:S))*(0.3*(SH_D*DEF_D)))</f>
        <v>2.259697990926766</v>
      </c>
    </row>
    <row r="192" spans="1:29" x14ac:dyDescent="0.25">
      <c r="A192" s="9">
        <v>190</v>
      </c>
      <c r="B192" s="46" t="s">
        <v>941</v>
      </c>
      <c r="C192" s="47" t="s">
        <v>395</v>
      </c>
      <c r="D192" s="47" t="s">
        <v>396</v>
      </c>
      <c r="E192" s="47" t="s">
        <v>4</v>
      </c>
      <c r="F192" s="48">
        <v>28</v>
      </c>
      <c r="G192" s="48">
        <v>4</v>
      </c>
      <c r="H192" s="48">
        <v>10</v>
      </c>
      <c r="I192" s="48">
        <v>45</v>
      </c>
      <c r="J192" s="48">
        <v>61</v>
      </c>
      <c r="K192" s="48">
        <v>2</v>
      </c>
      <c r="L192" s="48">
        <v>3107</v>
      </c>
      <c r="M192" s="52">
        <v>427</v>
      </c>
      <c r="N192">
        <f>G192*82/F192</f>
        <v>11.714285714285714</v>
      </c>
      <c r="O192">
        <f>H192*82/F192</f>
        <v>29.285714285714285</v>
      </c>
      <c r="P192">
        <f>I192*82/F192</f>
        <v>131.78571428571428</v>
      </c>
      <c r="Q192">
        <f>J192*82/F192</f>
        <v>178.64285714285714</v>
      </c>
      <c r="R192">
        <f>K192*82/F192</f>
        <v>5.8571428571428568</v>
      </c>
      <c r="S192">
        <f>L192*82/F192</f>
        <v>9099.0714285714294</v>
      </c>
      <c r="U192" s="10">
        <f>SUM(V192:X192)</f>
        <v>8.4954824853219915</v>
      </c>
      <c r="V192">
        <f>N192/MAX(N:N)*OFF_D</f>
        <v>1.3872180451127818</v>
      </c>
      <c r="W192">
        <f>O192/MAX(O:O)*PUN_D</f>
        <v>0.48701298701298701</v>
      </c>
      <c r="X192">
        <f>SUM(Z192:AC192)</f>
        <v>6.6212514531962228</v>
      </c>
      <c r="Y192">
        <f>X192/DEF_D*10</f>
        <v>8.2765643164952785</v>
      </c>
      <c r="Z192">
        <f>(0.7*(HIT_D*DEF_D))+(P192/(MAX(P:P))*(0.3*(HIT_D*DEF_D)))</f>
        <v>1.2683516483516482</v>
      </c>
      <c r="AA192">
        <f>(0.7*(BkS_D*DEF_D))+(Q192/(MAX(Q:Q))*(0.3*(BkS_D*DEF_D)))</f>
        <v>1.9626881287726359</v>
      </c>
      <c r="AB192">
        <f>(0.7*(TkA_D*DEF_D))+(R192/(MAX(R:R))*(0.3*(TkA_D*DEF_D)))</f>
        <v>1.1538726333907054</v>
      </c>
      <c r="AC192">
        <f>(0.7*(SH_D*DEF_D))+(S192/(MAX(S:S))*(0.3*(SH_D*DEF_D)))</f>
        <v>2.2363390426812333</v>
      </c>
    </row>
    <row r="193" spans="1:29" x14ac:dyDescent="0.25">
      <c r="A193" s="9">
        <v>191</v>
      </c>
      <c r="B193" s="46" t="s">
        <v>584</v>
      </c>
      <c r="C193" s="47" t="s">
        <v>395</v>
      </c>
      <c r="D193" s="47" t="s">
        <v>396</v>
      </c>
      <c r="E193" s="47" t="s">
        <v>4</v>
      </c>
      <c r="F193" s="48">
        <v>60</v>
      </c>
      <c r="G193" s="48">
        <v>13</v>
      </c>
      <c r="H193" s="48">
        <v>14</v>
      </c>
      <c r="I193" s="48">
        <v>20</v>
      </c>
      <c r="J193" s="48">
        <v>55</v>
      </c>
      <c r="K193" s="48">
        <v>16</v>
      </c>
      <c r="L193" s="48">
        <v>1811</v>
      </c>
      <c r="M193" s="52">
        <v>1096</v>
      </c>
      <c r="N193">
        <f>G193*82/F193</f>
        <v>17.766666666666666</v>
      </c>
      <c r="O193">
        <f>H193*82/F193</f>
        <v>19.133333333333333</v>
      </c>
      <c r="P193">
        <f>I193*82/F193</f>
        <v>27.333333333333332</v>
      </c>
      <c r="Q193">
        <f>J193*82/F193</f>
        <v>75.166666666666671</v>
      </c>
      <c r="R193">
        <f>K193*82/F193</f>
        <v>21.866666666666667</v>
      </c>
      <c r="S193">
        <f>L193*82/F193</f>
        <v>2475.0333333333333</v>
      </c>
      <c r="U193" s="10">
        <f>SUM(V193:X193)</f>
        <v>8.4746219374507916</v>
      </c>
      <c r="V193">
        <f>N193/MAX(N:N)*OFF_D</f>
        <v>2.1039473684210526</v>
      </c>
      <c r="W193">
        <f>O193/MAX(O:O)*PUN_D</f>
        <v>0.31818181818181812</v>
      </c>
      <c r="X193">
        <f>SUM(Z193:AC193)</f>
        <v>6.0524927508479207</v>
      </c>
      <c r="Y193">
        <f>X193/DEF_D*10</f>
        <v>7.5656159385599011</v>
      </c>
      <c r="Z193">
        <f>(0.7*(HIT_D*DEF_D))+(P193/(MAX(P:P))*(0.3*(HIT_D*DEF_D)))</f>
        <v>1.1507692307692305</v>
      </c>
      <c r="AA193">
        <f>(0.7*(BkS_D*DEF_D))+(Q193/(MAX(Q:Q))*(0.3*(BkS_D*DEF_D)))</f>
        <v>1.7016338028169014</v>
      </c>
      <c r="AB193">
        <f>(0.7*(TkA_D*DEF_D))+(R193/(MAX(R:R))*(0.3*(TkA_D*DEF_D)))</f>
        <v>1.246457831325301</v>
      </c>
      <c r="AC193">
        <f>(0.7*(SH_D*DEF_D))+(S193/(MAX(S:S))*(0.3*(SH_D*DEF_D)))</f>
        <v>1.9536318859364872</v>
      </c>
    </row>
    <row r="194" spans="1:29" x14ac:dyDescent="0.25">
      <c r="A194" s="9">
        <v>192</v>
      </c>
      <c r="B194" s="46" t="s">
        <v>619</v>
      </c>
      <c r="C194" s="47" t="s">
        <v>395</v>
      </c>
      <c r="D194" s="47" t="s">
        <v>396</v>
      </c>
      <c r="E194" s="47" t="s">
        <v>4</v>
      </c>
      <c r="F194" s="48">
        <v>51</v>
      </c>
      <c r="G194" s="48">
        <v>8</v>
      </c>
      <c r="H194" s="48">
        <v>26</v>
      </c>
      <c r="I194" s="48">
        <v>69</v>
      </c>
      <c r="J194" s="48">
        <v>59</v>
      </c>
      <c r="K194" s="48">
        <v>9</v>
      </c>
      <c r="L194" s="48">
        <v>2933</v>
      </c>
      <c r="M194" s="52">
        <v>762</v>
      </c>
      <c r="N194">
        <f>G194*82/F194</f>
        <v>12.862745098039216</v>
      </c>
      <c r="O194">
        <f>H194*82/F194</f>
        <v>41.803921568627452</v>
      </c>
      <c r="P194">
        <f>I194*82/F194</f>
        <v>110.94117647058823</v>
      </c>
      <c r="Q194">
        <f>J194*82/F194</f>
        <v>94.862745098039213</v>
      </c>
      <c r="R194">
        <f>K194*82/F194</f>
        <v>14.470588235294118</v>
      </c>
      <c r="S194">
        <f>L194*82/F194</f>
        <v>4715.8039215686276</v>
      </c>
      <c r="U194" s="10">
        <f>SUM(V194:X194)</f>
        <v>8.467568809074983</v>
      </c>
      <c r="V194">
        <f>N194/MAX(N:N)*OFF_D</f>
        <v>1.5232198142414861</v>
      </c>
      <c r="W194">
        <f>O194/MAX(O:O)*PUN_D</f>
        <v>0.69518716577540107</v>
      </c>
      <c r="X194">
        <f>SUM(Z194:AC194)</f>
        <v>6.2491618290580968</v>
      </c>
      <c r="Y194">
        <f>X194/DEF_D*10</f>
        <v>7.8114522863226208</v>
      </c>
      <c r="Z194">
        <f>(0.7*(HIT_D*DEF_D))+(P194/(MAX(P:P))*(0.3*(HIT_D*DEF_D)))</f>
        <v>1.2448868778280542</v>
      </c>
      <c r="AA194">
        <f>(0.7*(BkS_D*DEF_D))+(Q194/(MAX(Q:Q))*(0.3*(BkS_D*DEF_D)))</f>
        <v>1.7513239436619719</v>
      </c>
      <c r="AB194">
        <f>(0.7*(TkA_D*DEF_D))+(R194/(MAX(R:R))*(0.3*(TkA_D*DEF_D)))</f>
        <v>1.2036853295535079</v>
      </c>
      <c r="AC194">
        <f>(0.7*(SH_D*DEF_D))+(S194/(MAX(S:S))*(0.3*(SH_D*DEF_D)))</f>
        <v>2.0492656780145628</v>
      </c>
    </row>
    <row r="195" spans="1:29" x14ac:dyDescent="0.25">
      <c r="A195" s="9">
        <v>193</v>
      </c>
      <c r="B195" s="46" t="s">
        <v>861</v>
      </c>
      <c r="C195" s="47" t="s">
        <v>395</v>
      </c>
      <c r="D195" s="47" t="s">
        <v>396</v>
      </c>
      <c r="E195" s="47" t="s">
        <v>4</v>
      </c>
      <c r="F195" s="48">
        <v>43</v>
      </c>
      <c r="G195" s="48">
        <v>6</v>
      </c>
      <c r="H195" s="48">
        <v>30</v>
      </c>
      <c r="I195" s="48">
        <v>77</v>
      </c>
      <c r="J195" s="48">
        <v>38</v>
      </c>
      <c r="K195" s="48">
        <v>11</v>
      </c>
      <c r="L195" s="48">
        <v>1034</v>
      </c>
      <c r="M195" s="52">
        <v>597</v>
      </c>
      <c r="N195">
        <f>G195*82/F195</f>
        <v>11.44186046511628</v>
      </c>
      <c r="O195">
        <f>H195*82/F195</f>
        <v>57.209302325581397</v>
      </c>
      <c r="P195">
        <f>I195*82/F195</f>
        <v>146.83720930232559</v>
      </c>
      <c r="Q195">
        <f>J195*82/F195</f>
        <v>72.465116279069761</v>
      </c>
      <c r="R195">
        <f>K195*82/F195</f>
        <v>20.976744186046513</v>
      </c>
      <c r="S195">
        <f>L195*82/F195</f>
        <v>1971.8139534883721</v>
      </c>
      <c r="U195" s="10">
        <f>SUM(V195:X195)</f>
        <v>8.4599110393188806</v>
      </c>
      <c r="V195">
        <f>N195/MAX(N:N)*OFF_D</f>
        <v>1.3549571603427175</v>
      </c>
      <c r="W195">
        <f>O195/MAX(O:O)*PUN_D</f>
        <v>0.95137420718816057</v>
      </c>
      <c r="X195">
        <f>SUM(Z195:AC195)</f>
        <v>6.1535796717880027</v>
      </c>
      <c r="Y195">
        <f>X195/DEF_D*10</f>
        <v>7.6919745897350031</v>
      </c>
      <c r="Z195">
        <f>(0.7*(HIT_D*DEF_D))+(P195/(MAX(P:P))*(0.3*(HIT_D*DEF_D)))</f>
        <v>1.2852951699463326</v>
      </c>
      <c r="AA195">
        <f>(0.7*(BkS_D*DEF_D))+(Q195/(MAX(Q:Q))*(0.3*(BkS_D*DEF_D)))</f>
        <v>1.6948182115951522</v>
      </c>
      <c r="AB195">
        <f>(0.7*(TkA_D*DEF_D))+(R195/(MAX(R:R))*(0.3*(TkA_D*DEF_D)))</f>
        <v>1.2413112916783411</v>
      </c>
      <c r="AC195">
        <f>(0.7*(SH_D*DEF_D))+(S195/(MAX(S:S))*(0.3*(SH_D*DEF_D)))</f>
        <v>1.9321549985681772</v>
      </c>
    </row>
    <row r="196" spans="1:29" x14ac:dyDescent="0.25">
      <c r="A196" s="9">
        <v>194</v>
      </c>
      <c r="B196" s="43" t="s">
        <v>689</v>
      </c>
      <c r="C196" s="44" t="s">
        <v>395</v>
      </c>
      <c r="D196" s="44" t="s">
        <v>396</v>
      </c>
      <c r="E196" s="44" t="s">
        <v>4</v>
      </c>
      <c r="F196" s="45">
        <v>42</v>
      </c>
      <c r="G196" s="45">
        <v>4</v>
      </c>
      <c r="H196" s="45">
        <v>27</v>
      </c>
      <c r="I196" s="45">
        <v>68</v>
      </c>
      <c r="J196" s="45">
        <v>79</v>
      </c>
      <c r="K196" s="45">
        <v>3</v>
      </c>
      <c r="L196" s="45">
        <v>5716</v>
      </c>
      <c r="M196" s="51">
        <v>523</v>
      </c>
      <c r="N196">
        <f>G196*82/F196</f>
        <v>7.8095238095238093</v>
      </c>
      <c r="O196">
        <f>H196*82/F196</f>
        <v>52.714285714285715</v>
      </c>
      <c r="P196">
        <f>I196*82/F196</f>
        <v>132.76190476190476</v>
      </c>
      <c r="Q196">
        <f>J196*82/F196</f>
        <v>154.23809523809524</v>
      </c>
      <c r="R196">
        <f>K196*82/F196</f>
        <v>5.8571428571428568</v>
      </c>
      <c r="S196">
        <f>L196*82/F196</f>
        <v>11159.809523809523</v>
      </c>
      <c r="U196" s="10">
        <f>SUM(V196:X196)</f>
        <v>8.4501665342919345</v>
      </c>
      <c r="V196">
        <f>N196/MAX(N:N)*OFF_D</f>
        <v>0.92481203007518786</v>
      </c>
      <c r="W196">
        <f>O196/MAX(O:O)*PUN_D</f>
        <v>0.87662337662337664</v>
      </c>
      <c r="X196">
        <f>SUM(Z196:AC196)</f>
        <v>6.6487311275933703</v>
      </c>
      <c r="Y196">
        <f>X196/DEF_D*10</f>
        <v>8.3109139094917133</v>
      </c>
      <c r="Z196">
        <f>(0.7*(HIT_D*DEF_D))+(P196/(MAX(P:P))*(0.3*(HIT_D*DEF_D)))</f>
        <v>1.2694505494505492</v>
      </c>
      <c r="AA196">
        <f>(0.7*(BkS_D*DEF_D))+(Q196/(MAX(Q:Q))*(0.3*(BkS_D*DEF_D)))</f>
        <v>1.9011187122736417</v>
      </c>
      <c r="AB196">
        <f>(0.7*(TkA_D*DEF_D))+(R196/(MAX(R:R))*(0.3*(TkA_D*DEF_D)))</f>
        <v>1.1538726333907054</v>
      </c>
      <c r="AC196">
        <f>(0.7*(SH_D*DEF_D))+(S196/(MAX(S:S))*(0.3*(SH_D*DEF_D)))</f>
        <v>2.3242892324784741</v>
      </c>
    </row>
    <row r="197" spans="1:29" x14ac:dyDescent="0.25">
      <c r="A197" s="9">
        <v>195</v>
      </c>
      <c r="B197" s="46" t="s">
        <v>804</v>
      </c>
      <c r="C197" s="47" t="s">
        <v>395</v>
      </c>
      <c r="D197" s="47" t="s">
        <v>396</v>
      </c>
      <c r="E197" s="47" t="s">
        <v>4</v>
      </c>
      <c r="F197" s="48">
        <v>81</v>
      </c>
      <c r="G197" s="48">
        <v>10</v>
      </c>
      <c r="H197" s="48">
        <v>60</v>
      </c>
      <c r="I197" s="48">
        <v>174</v>
      </c>
      <c r="J197" s="48">
        <v>81</v>
      </c>
      <c r="K197" s="48">
        <v>11</v>
      </c>
      <c r="L197" s="48">
        <v>3897</v>
      </c>
      <c r="M197" s="52">
        <v>1334</v>
      </c>
      <c r="N197">
        <f>G197*82/F197</f>
        <v>10.123456790123457</v>
      </c>
      <c r="O197">
        <f>H197*82/F197</f>
        <v>60.74074074074074</v>
      </c>
      <c r="P197">
        <f>I197*82/F197</f>
        <v>176.14814814814815</v>
      </c>
      <c r="Q197">
        <f>J197*82/F197</f>
        <v>82</v>
      </c>
      <c r="R197">
        <f>K197*82/F197</f>
        <v>11.135802469135802</v>
      </c>
      <c r="S197">
        <f>L197*82/F197</f>
        <v>3945.1111111111113</v>
      </c>
      <c r="U197" s="10">
        <f>SUM(V197:X197)</f>
        <v>8.4468683774618398</v>
      </c>
      <c r="V197">
        <f>N197/MAX(N:N)*OFF_D</f>
        <v>1.1988304093567252</v>
      </c>
      <c r="W197">
        <f>O197/MAX(O:O)*PUN_D</f>
        <v>1.0101010101010099</v>
      </c>
      <c r="X197">
        <f>SUM(Z197:AC197)</f>
        <v>6.2379369580041057</v>
      </c>
      <c r="Y197">
        <f>X197/DEF_D*10</f>
        <v>7.7974211975051322</v>
      </c>
      <c r="Z197">
        <f>(0.7*(HIT_D*DEF_D))+(P197/(MAX(P:P))*(0.3*(HIT_D*DEF_D)))</f>
        <v>1.3182905982905981</v>
      </c>
      <c r="AA197">
        <f>(0.7*(BkS_D*DEF_D))+(Q197/(MAX(Q:Q))*(0.3*(BkS_D*DEF_D)))</f>
        <v>1.7188732394366197</v>
      </c>
      <c r="AB197">
        <f>(0.7*(TkA_D*DEF_D))+(R197/(MAX(R:R))*(0.3*(TkA_D*DEF_D)))</f>
        <v>1.1843998215082552</v>
      </c>
      <c r="AC197">
        <f>(0.7*(SH_D*DEF_D))+(S197/(MAX(S:S))*(0.3*(SH_D*DEF_D)))</f>
        <v>2.0163732987686322</v>
      </c>
    </row>
    <row r="198" spans="1:29" x14ac:dyDescent="0.25">
      <c r="A198" s="9">
        <v>196</v>
      </c>
      <c r="B198" s="43" t="s">
        <v>755</v>
      </c>
      <c r="C198" s="44" t="s">
        <v>395</v>
      </c>
      <c r="D198" s="44" t="s">
        <v>396</v>
      </c>
      <c r="E198" s="44" t="s">
        <v>4</v>
      </c>
      <c r="F198" s="45">
        <v>80</v>
      </c>
      <c r="G198" s="45">
        <v>17</v>
      </c>
      <c r="H198" s="45">
        <v>24</v>
      </c>
      <c r="I198" s="45">
        <v>43</v>
      </c>
      <c r="J198" s="45">
        <v>83</v>
      </c>
      <c r="K198" s="45">
        <v>11</v>
      </c>
      <c r="L198" s="45">
        <v>549</v>
      </c>
      <c r="M198" s="51">
        <v>1474</v>
      </c>
      <c r="N198">
        <f>G198*82/F198</f>
        <v>17.425000000000001</v>
      </c>
      <c r="O198">
        <f>H198*82/F198</f>
        <v>24.6</v>
      </c>
      <c r="P198">
        <f>I198*82/F198</f>
        <v>44.075000000000003</v>
      </c>
      <c r="Q198">
        <f>J198*82/F198</f>
        <v>85.075000000000003</v>
      </c>
      <c r="R198">
        <f>K198*82/F198</f>
        <v>11.275</v>
      </c>
      <c r="S198">
        <f>L198*82/F198</f>
        <v>562.72500000000002</v>
      </c>
      <c r="U198" s="10">
        <f>SUM(V198:X198)</f>
        <v>8.4260454672517273</v>
      </c>
      <c r="V198">
        <f>N198/MAX(N:N)*OFF_D</f>
        <v>2.063486842105263</v>
      </c>
      <c r="W198">
        <f>O198/MAX(O:O)*PUN_D</f>
        <v>0.40909090909090906</v>
      </c>
      <c r="X198">
        <f>SUM(Z198:AC198)</f>
        <v>5.9534677160555551</v>
      </c>
      <c r="Y198">
        <f>X198/DEF_D*10</f>
        <v>7.4418346450694441</v>
      </c>
      <c r="Z198">
        <f>(0.7*(HIT_D*DEF_D))+(P198/(MAX(P:P))*(0.3*(HIT_D*DEF_D)))</f>
        <v>1.1696153846153845</v>
      </c>
      <c r="AA198">
        <f>(0.7*(BkS_D*DEF_D))+(Q198/(MAX(Q:Q))*(0.3*(BkS_D*DEF_D)))</f>
        <v>1.7266309859154929</v>
      </c>
      <c r="AB198">
        <f>(0.7*(TkA_D*DEF_D))+(R198/(MAX(R:R))*(0.3*(TkA_D*DEF_D)))</f>
        <v>1.1852048192771083</v>
      </c>
      <c r="AC198">
        <f>(0.7*(SH_D*DEF_D))+(S198/(MAX(S:S))*(0.3*(SH_D*DEF_D)))</f>
        <v>1.8720165262475696</v>
      </c>
    </row>
    <row r="199" spans="1:29" x14ac:dyDescent="0.25">
      <c r="A199" s="9">
        <v>197</v>
      </c>
      <c r="B199" s="43" t="s">
        <v>661</v>
      </c>
      <c r="C199" s="44" t="s">
        <v>395</v>
      </c>
      <c r="D199" s="44" t="s">
        <v>396</v>
      </c>
      <c r="E199" s="44" t="s">
        <v>4</v>
      </c>
      <c r="F199" s="45">
        <v>52</v>
      </c>
      <c r="G199" s="45">
        <v>8</v>
      </c>
      <c r="H199" s="45">
        <v>29</v>
      </c>
      <c r="I199" s="45">
        <v>101</v>
      </c>
      <c r="J199" s="45">
        <v>40</v>
      </c>
      <c r="K199" s="45">
        <v>7</v>
      </c>
      <c r="L199" s="45">
        <v>2337</v>
      </c>
      <c r="M199" s="51">
        <v>712</v>
      </c>
      <c r="N199">
        <f>G199*82/F199</f>
        <v>12.615384615384615</v>
      </c>
      <c r="O199">
        <f>H199*82/F199</f>
        <v>45.730769230769234</v>
      </c>
      <c r="P199">
        <f>I199*82/F199</f>
        <v>159.26923076923077</v>
      </c>
      <c r="Q199">
        <f>J199*82/F199</f>
        <v>63.07692307692308</v>
      </c>
      <c r="R199">
        <f>K199*82/F199</f>
        <v>11.038461538461538</v>
      </c>
      <c r="S199">
        <f>L199*82/F199</f>
        <v>3685.2692307692309</v>
      </c>
      <c r="U199" s="10">
        <f>SUM(V199:X199)</f>
        <v>8.413960237569416</v>
      </c>
      <c r="V199">
        <f>N199/MAX(N:N)*OFF_D</f>
        <v>1.4939271255060727</v>
      </c>
      <c r="W199">
        <f>O199/MAX(O:O)*PUN_D</f>
        <v>0.76048951048951041</v>
      </c>
      <c r="X199">
        <f>SUM(Z199:AC199)</f>
        <v>6.1595436015738319</v>
      </c>
      <c r="Y199">
        <f>X199/DEF_D*10</f>
        <v>7.6994295019672894</v>
      </c>
      <c r="Z199">
        <f>(0.7*(HIT_D*DEF_D))+(P199/(MAX(P:P))*(0.3*(HIT_D*DEF_D)))</f>
        <v>1.2992899408284022</v>
      </c>
      <c r="AA199">
        <f>(0.7*(BkS_D*DEF_D))+(Q199/(MAX(Q:Q))*(0.3*(BkS_D*DEF_D)))</f>
        <v>1.6711332611050922</v>
      </c>
      <c r="AB199">
        <f>(0.7*(TkA_D*DEF_D))+(R199/(MAX(R:R))*(0.3*(TkA_D*DEF_D)))</f>
        <v>1.1838368860055606</v>
      </c>
      <c r="AC199">
        <f>(0.7*(SH_D*DEF_D))+(S199/(MAX(S:S))*(0.3*(SH_D*DEF_D)))</f>
        <v>2.0052835136347773</v>
      </c>
    </row>
    <row r="200" spans="1:29" x14ac:dyDescent="0.25">
      <c r="A200" s="9">
        <v>198</v>
      </c>
      <c r="B200" s="46" t="s">
        <v>717</v>
      </c>
      <c r="C200" s="47" t="s">
        <v>395</v>
      </c>
      <c r="D200" s="47" t="s">
        <v>396</v>
      </c>
      <c r="E200" s="47" t="s">
        <v>4</v>
      </c>
      <c r="F200" s="48">
        <v>26</v>
      </c>
      <c r="G200" s="48">
        <v>6</v>
      </c>
      <c r="H200" s="48">
        <v>4</v>
      </c>
      <c r="I200" s="48">
        <v>12</v>
      </c>
      <c r="J200" s="48">
        <v>22</v>
      </c>
      <c r="K200" s="48">
        <v>4</v>
      </c>
      <c r="L200" s="48">
        <v>49</v>
      </c>
      <c r="M200" s="52">
        <v>428</v>
      </c>
      <c r="N200">
        <f>G200*82/F200</f>
        <v>18.923076923076923</v>
      </c>
      <c r="O200">
        <f>H200*82/F200</f>
        <v>12.615384615384615</v>
      </c>
      <c r="P200">
        <f>I200*82/F200</f>
        <v>37.846153846153847</v>
      </c>
      <c r="Q200">
        <f>J200*82/F200</f>
        <v>69.384615384615387</v>
      </c>
      <c r="R200">
        <f>K200*82/F200</f>
        <v>12.615384615384615</v>
      </c>
      <c r="S200">
        <f>L200*82/F200</f>
        <v>154.53846153846155</v>
      </c>
      <c r="U200" s="10">
        <f>SUM(V200:X200)</f>
        <v>8.3478830198577043</v>
      </c>
      <c r="V200">
        <f>N200/MAX(N:N)*OFF_D</f>
        <v>2.2408906882591091</v>
      </c>
      <c r="W200">
        <f>O200/MAX(O:O)*PUN_D</f>
        <v>0.20979020979020976</v>
      </c>
      <c r="X200">
        <f>SUM(Z200:AC200)</f>
        <v>5.8972021218083857</v>
      </c>
      <c r="Y200">
        <f>X200/DEF_D*10</f>
        <v>7.3715026522604816</v>
      </c>
      <c r="Z200">
        <f>(0.7*(HIT_D*DEF_D))+(P200/(MAX(P:P))*(0.3*(HIT_D*DEF_D)))</f>
        <v>1.1626035502958578</v>
      </c>
      <c r="AA200">
        <f>(0.7*(BkS_D*DEF_D))+(Q200/(MAX(Q:Q))*(0.3*(BkS_D*DEF_D)))</f>
        <v>1.6870465872156013</v>
      </c>
      <c r="AB200">
        <f>(0.7*(TkA_D*DEF_D))+(R200/(MAX(R:R))*(0.3*(TkA_D*DEF_D)))</f>
        <v>1.1929564411492122</v>
      </c>
      <c r="AC200">
        <f>(0.7*(SH_D*DEF_D))+(S200/(MAX(S:S))*(0.3*(SH_D*DEF_D)))</f>
        <v>1.8545955431477141</v>
      </c>
    </row>
    <row r="201" spans="1:29" x14ac:dyDescent="0.25">
      <c r="A201" s="9">
        <v>199</v>
      </c>
      <c r="B201" s="46" t="s">
        <v>113</v>
      </c>
      <c r="C201" s="47" t="s">
        <v>39</v>
      </c>
      <c r="D201" s="47" t="s">
        <v>396</v>
      </c>
      <c r="E201" s="47" t="s">
        <v>4</v>
      </c>
      <c r="F201" s="48">
        <v>47</v>
      </c>
      <c r="G201" s="48">
        <v>5</v>
      </c>
      <c r="H201" s="48">
        <v>26</v>
      </c>
      <c r="I201" s="48">
        <v>60</v>
      </c>
      <c r="J201" s="48">
        <v>72</v>
      </c>
      <c r="K201" s="48">
        <v>18</v>
      </c>
      <c r="L201" s="48">
        <v>4528</v>
      </c>
      <c r="M201" s="52">
        <v>1029</v>
      </c>
      <c r="N201">
        <f>G201*82/F201</f>
        <v>8.7234042553191493</v>
      </c>
      <c r="O201">
        <f>H201*82/F201</f>
        <v>45.361702127659576</v>
      </c>
      <c r="P201">
        <f>I201*82/F201</f>
        <v>104.68085106382979</v>
      </c>
      <c r="Q201">
        <f>J201*82/F201</f>
        <v>125.61702127659575</v>
      </c>
      <c r="R201">
        <f>K201*82/F201</f>
        <v>31.404255319148938</v>
      </c>
      <c r="S201">
        <f>L201*82/F201</f>
        <v>7899.9148936170213</v>
      </c>
      <c r="U201" s="10">
        <f>SUM(V201:X201)</f>
        <v>8.3409137905170176</v>
      </c>
      <c r="V201">
        <f>N201/MAX(N:N)*OFF_D</f>
        <v>1.0330347144456886</v>
      </c>
      <c r="W201">
        <f>O201/MAX(O:O)*PUN_D</f>
        <v>0.75435203094777559</v>
      </c>
      <c r="X201">
        <f>SUM(Z201:AC201)</f>
        <v>6.5535270451235537</v>
      </c>
      <c r="Y201">
        <f>X201/DEF_D*10</f>
        <v>8.1919088064044416</v>
      </c>
      <c r="Z201">
        <f>(0.7*(HIT_D*DEF_D))+(P201/(MAX(P:P))*(0.3*(HIT_D*DEF_D)))</f>
        <v>1.2378396072013091</v>
      </c>
      <c r="AA201">
        <f>(0.7*(BkS_D*DEF_D))+(Q201/(MAX(Q:Q))*(0.3*(BkS_D*DEF_D)))</f>
        <v>1.8289121965837578</v>
      </c>
      <c r="AB201">
        <f>(0.7*(TkA_D*DEF_D))+(R201/(MAX(R:R))*(0.3*(TkA_D*DEF_D)))</f>
        <v>1.3016149705203792</v>
      </c>
      <c r="AC201">
        <f>(0.7*(SH_D*DEF_D))+(S201/(MAX(S:S))*(0.3*(SH_D*DEF_D)))</f>
        <v>2.1851602708181077</v>
      </c>
    </row>
    <row r="202" spans="1:29" x14ac:dyDescent="0.25">
      <c r="A202" s="9">
        <v>200</v>
      </c>
      <c r="B202" s="46" t="s">
        <v>633</v>
      </c>
      <c r="C202" s="47" t="s">
        <v>395</v>
      </c>
      <c r="D202" s="47" t="s">
        <v>396</v>
      </c>
      <c r="E202" s="47" t="s">
        <v>4</v>
      </c>
      <c r="F202" s="48">
        <v>50</v>
      </c>
      <c r="G202" s="48">
        <v>8</v>
      </c>
      <c r="H202" s="48">
        <v>22</v>
      </c>
      <c r="I202" s="48">
        <v>76</v>
      </c>
      <c r="J202" s="48">
        <v>59</v>
      </c>
      <c r="K202" s="48">
        <v>6</v>
      </c>
      <c r="L202" s="48">
        <v>2029</v>
      </c>
      <c r="M202" s="52">
        <v>748</v>
      </c>
      <c r="N202">
        <f>G202*82/F202</f>
        <v>13.12</v>
      </c>
      <c r="O202">
        <f>H202*82/F202</f>
        <v>36.08</v>
      </c>
      <c r="P202">
        <f>I202*82/F202</f>
        <v>124.64</v>
      </c>
      <c r="Q202">
        <f>J202*82/F202</f>
        <v>96.76</v>
      </c>
      <c r="R202">
        <f>K202*82/F202</f>
        <v>9.84</v>
      </c>
      <c r="S202">
        <f>L202*82/F202</f>
        <v>3327.56</v>
      </c>
      <c r="U202" s="10">
        <f>SUM(V202:X202)</f>
        <v>8.3370251997572442</v>
      </c>
      <c r="V202">
        <f>N202/MAX(N:N)*OFF_D</f>
        <v>1.5536842105263158</v>
      </c>
      <c r="W202">
        <f>O202/MAX(O:O)*PUN_D</f>
        <v>0.6</v>
      </c>
      <c r="X202">
        <f>SUM(Z202:AC202)</f>
        <v>6.1833409892309286</v>
      </c>
      <c r="Y202">
        <f>X202/DEF_D*10</f>
        <v>7.7291762365386605</v>
      </c>
      <c r="Z202">
        <f>(0.7*(HIT_D*DEF_D))+(P202/(MAX(P:P))*(0.3*(HIT_D*DEF_D)))</f>
        <v>1.2603076923076921</v>
      </c>
      <c r="AA202">
        <f>(0.7*(BkS_D*DEF_D))+(Q202/(MAX(Q:Q))*(0.3*(BkS_D*DEF_D)))</f>
        <v>1.7561104225352113</v>
      </c>
      <c r="AB202">
        <f>(0.7*(TkA_D*DEF_D))+(R202/(MAX(R:R))*(0.3*(TkA_D*DEF_D)))</f>
        <v>1.1769060240963853</v>
      </c>
      <c r="AC202">
        <f>(0.7*(SH_D*DEF_D))+(S202/(MAX(S:S))*(0.3*(SH_D*DEF_D)))</f>
        <v>1.9900168502916395</v>
      </c>
    </row>
    <row r="203" spans="1:29" x14ac:dyDescent="0.25">
      <c r="A203" s="9">
        <v>201</v>
      </c>
      <c r="B203" s="46" t="s">
        <v>620</v>
      </c>
      <c r="C203" s="47" t="s">
        <v>395</v>
      </c>
      <c r="D203" s="47" t="s">
        <v>396</v>
      </c>
      <c r="E203" s="47" t="s">
        <v>4</v>
      </c>
      <c r="F203" s="48">
        <v>82</v>
      </c>
      <c r="G203" s="48">
        <v>7</v>
      </c>
      <c r="H203" s="48">
        <v>39</v>
      </c>
      <c r="I203" s="48">
        <v>82</v>
      </c>
      <c r="J203" s="48">
        <v>150</v>
      </c>
      <c r="K203" s="48">
        <v>18</v>
      </c>
      <c r="L203" s="48">
        <v>16017</v>
      </c>
      <c r="M203" s="52">
        <v>1703</v>
      </c>
      <c r="N203">
        <f>G203*82/F203</f>
        <v>7</v>
      </c>
      <c r="O203">
        <f>H203*82/F203</f>
        <v>39</v>
      </c>
      <c r="P203">
        <f>I203*82/F203</f>
        <v>82</v>
      </c>
      <c r="Q203">
        <f>J203*82/F203</f>
        <v>150</v>
      </c>
      <c r="R203">
        <f>K203*82/F203</f>
        <v>18</v>
      </c>
      <c r="S203">
        <f>L203*82/F203</f>
        <v>16017</v>
      </c>
      <c r="U203" s="10">
        <f>SUM(V203:X203)</f>
        <v>8.335926005825085</v>
      </c>
      <c r="V203">
        <f>N203/MAX(N:N)*OFF_D</f>
        <v>0.82894736842105254</v>
      </c>
      <c r="W203">
        <f>O203/MAX(O:O)*PUN_D</f>
        <v>0.64855875831485588</v>
      </c>
      <c r="X203">
        <f>SUM(Z203:AC203)</f>
        <v>6.8584198790891762</v>
      </c>
      <c r="Y203">
        <f>X203/DEF_D*10</f>
        <v>8.5730248488614702</v>
      </c>
      <c r="Z203">
        <f>(0.7*(HIT_D*DEF_D))+(P203/(MAX(P:P))*(0.3*(HIT_D*DEF_D)))</f>
        <v>1.2123076923076921</v>
      </c>
      <c r="AA203">
        <f>(0.7*(BkS_D*DEF_D))+(Q203/(MAX(Q:Q))*(0.3*(BkS_D*DEF_D)))</f>
        <v>1.8904266575060116</v>
      </c>
      <c r="AB203">
        <f>(0.7*(TkA_D*DEF_D))+(R203/(MAX(R:R))*(0.3*(TkA_D*DEF_D)))</f>
        <v>1.2240963855421685</v>
      </c>
      <c r="AC203">
        <f>(0.7*(SH_D*DEF_D))+(S203/(MAX(S:S))*(0.3*(SH_D*DEF_D)))</f>
        <v>2.5315891437333038</v>
      </c>
    </row>
    <row r="204" spans="1:29" x14ac:dyDescent="0.25">
      <c r="A204" s="9">
        <v>202</v>
      </c>
      <c r="B204" s="46" t="s">
        <v>871</v>
      </c>
      <c r="C204" s="47" t="s">
        <v>395</v>
      </c>
      <c r="D204" s="47" t="s">
        <v>396</v>
      </c>
      <c r="E204" s="47" t="s">
        <v>4</v>
      </c>
      <c r="F204" s="48">
        <v>39</v>
      </c>
      <c r="G204" s="48">
        <v>7</v>
      </c>
      <c r="H204" s="48">
        <v>12</v>
      </c>
      <c r="I204" s="48">
        <v>30</v>
      </c>
      <c r="J204" s="48">
        <v>64</v>
      </c>
      <c r="K204" s="48">
        <v>3</v>
      </c>
      <c r="L204" s="48">
        <v>1382</v>
      </c>
      <c r="M204" s="52">
        <v>496</v>
      </c>
      <c r="N204">
        <f>G204*82/F204</f>
        <v>14.717948717948717</v>
      </c>
      <c r="O204">
        <f>H204*82/F204</f>
        <v>25.23076923076923</v>
      </c>
      <c r="P204">
        <f>I204*82/F204</f>
        <v>63.07692307692308</v>
      </c>
      <c r="Q204">
        <f>J204*82/F204</f>
        <v>134.56410256410257</v>
      </c>
      <c r="R204">
        <f>K204*82/F204</f>
        <v>6.3076923076923075</v>
      </c>
      <c r="S204">
        <f>L204*82/F204</f>
        <v>2905.7435897435898</v>
      </c>
      <c r="U204" s="10">
        <f>SUM(V204:X204)</f>
        <v>8.3334779856626149</v>
      </c>
      <c r="V204">
        <f>N204/MAX(N:N)*OFF_D</f>
        <v>1.7429149797570851</v>
      </c>
      <c r="W204">
        <f>O204/MAX(O:O)*PUN_D</f>
        <v>0.41958041958041953</v>
      </c>
      <c r="X204">
        <f>SUM(Z204:AC204)</f>
        <v>6.1709825863251107</v>
      </c>
      <c r="Y204">
        <f>X204/DEF_D*10</f>
        <v>7.7137282329063881</v>
      </c>
      <c r="Z204">
        <f>(0.7*(HIT_D*DEF_D))+(P204/(MAX(P:P))*(0.3*(HIT_D*DEF_D)))</f>
        <v>1.1910059171597631</v>
      </c>
      <c r="AA204">
        <f>(0.7*(BkS_D*DEF_D))+(Q204/(MAX(Q:Q))*(0.3*(BkS_D*DEF_D)))</f>
        <v>1.8514842903575297</v>
      </c>
      <c r="AB204">
        <f>(0.7*(TkA_D*DEF_D))+(R204/(MAX(R:R))*(0.3*(TkA_D*DEF_D)))</f>
        <v>1.156478220574606</v>
      </c>
      <c r="AC204">
        <f>(0.7*(SH_D*DEF_D))+(S204/(MAX(S:S))*(0.3*(SH_D*DEF_D)))</f>
        <v>1.9720141582332118</v>
      </c>
    </row>
    <row r="205" spans="1:29" x14ac:dyDescent="0.25">
      <c r="A205" s="9">
        <v>203</v>
      </c>
      <c r="B205" s="43" t="s">
        <v>734</v>
      </c>
      <c r="C205" s="44" t="s">
        <v>395</v>
      </c>
      <c r="D205" s="44" t="s">
        <v>396</v>
      </c>
      <c r="E205" s="44" t="s">
        <v>4</v>
      </c>
      <c r="F205" s="45">
        <v>24</v>
      </c>
      <c r="G205" s="45">
        <v>2</v>
      </c>
      <c r="H205" s="45">
        <v>26</v>
      </c>
      <c r="I205" s="45">
        <v>46</v>
      </c>
      <c r="J205" s="45">
        <v>12</v>
      </c>
      <c r="K205" s="45">
        <v>3</v>
      </c>
      <c r="L205" s="45">
        <v>638</v>
      </c>
      <c r="M205" s="51">
        <v>369</v>
      </c>
      <c r="N205">
        <f>G205*82/F205</f>
        <v>6.833333333333333</v>
      </c>
      <c r="O205">
        <f>H205*82/F205</f>
        <v>88.833333333333329</v>
      </c>
      <c r="P205">
        <f>I205*82/F205</f>
        <v>157.16666666666666</v>
      </c>
      <c r="Q205">
        <f>J205*82/F205</f>
        <v>41</v>
      </c>
      <c r="R205">
        <f>K205*82/F205</f>
        <v>10.25</v>
      </c>
      <c r="S205">
        <f>L205*82/F205</f>
        <v>2179.8333333333335</v>
      </c>
      <c r="U205" s="10">
        <f>SUM(V205:X205)</f>
        <v>8.3191531111587764</v>
      </c>
      <c r="V205">
        <f>N205/MAX(N:N)*OFF_D</f>
        <v>0.80921052631578949</v>
      </c>
      <c r="W205">
        <f>O205/MAX(O:O)*PUN_D</f>
        <v>1.4772727272727271</v>
      </c>
      <c r="X205">
        <f>SUM(Z205:AC205)</f>
        <v>6.0326698575702604</v>
      </c>
      <c r="Y205">
        <f>X205/DEF_D*10</f>
        <v>7.540837321962826</v>
      </c>
      <c r="Z205">
        <f>(0.7*(HIT_D*DEF_D))+(P205/(MAX(P:P))*(0.3*(HIT_D*DEF_D)))</f>
        <v>1.2969230769230768</v>
      </c>
      <c r="AA205">
        <f>(0.7*(BkS_D*DEF_D))+(Q205/(MAX(Q:Q))*(0.3*(BkS_D*DEF_D)))</f>
        <v>1.6154366197183099</v>
      </c>
      <c r="AB205">
        <f>(0.7*(TkA_D*DEF_D))+(R205/(MAX(R:R))*(0.3*(TkA_D*DEF_D)))</f>
        <v>1.1792771084337348</v>
      </c>
      <c r="AC205">
        <f>(0.7*(SH_D*DEF_D))+(S205/(MAX(S:S))*(0.3*(SH_D*DEF_D)))</f>
        <v>1.9410330524951391</v>
      </c>
    </row>
    <row r="206" spans="1:29" x14ac:dyDescent="0.25">
      <c r="A206" s="9">
        <v>204</v>
      </c>
      <c r="B206" s="43" t="s">
        <v>847</v>
      </c>
      <c r="C206" s="44" t="s">
        <v>395</v>
      </c>
      <c r="D206" s="44" t="s">
        <v>396</v>
      </c>
      <c r="E206" s="44" t="s">
        <v>4</v>
      </c>
      <c r="F206" s="45">
        <v>67</v>
      </c>
      <c r="G206" s="45">
        <v>8</v>
      </c>
      <c r="H206" s="45">
        <v>51</v>
      </c>
      <c r="I206" s="45">
        <v>66</v>
      </c>
      <c r="J206" s="45">
        <v>79</v>
      </c>
      <c r="K206" s="45">
        <v>14</v>
      </c>
      <c r="L206" s="45">
        <v>1120</v>
      </c>
      <c r="M206" s="51">
        <v>1095</v>
      </c>
      <c r="N206">
        <f>G206*82/F206</f>
        <v>9.7910447761194028</v>
      </c>
      <c r="O206">
        <f>H206*82/F206</f>
        <v>62.417910447761194</v>
      </c>
      <c r="P206">
        <f>I206*82/F206</f>
        <v>80.776119402985074</v>
      </c>
      <c r="Q206">
        <f>J206*82/F206</f>
        <v>96.68656716417911</v>
      </c>
      <c r="R206">
        <f>K206*82/F206</f>
        <v>17.134328358208954</v>
      </c>
      <c r="S206">
        <f>L206*82/F206</f>
        <v>1370.7462686567164</v>
      </c>
      <c r="U206" s="10">
        <f>SUM(V206:X206)</f>
        <v>8.2899049536535951</v>
      </c>
      <c r="V206">
        <f>N206/MAX(N:N)*OFF_D</f>
        <v>1.1594658287509818</v>
      </c>
      <c r="W206">
        <f>O206/MAX(O:O)*PUN_D</f>
        <v>1.0379918588873811</v>
      </c>
      <c r="X206">
        <f>SUM(Z206:AC206)</f>
        <v>6.092447266015232</v>
      </c>
      <c r="Y206">
        <f>X206/DEF_D*10</f>
        <v>7.6155590825190398</v>
      </c>
      <c r="Z206">
        <f>(0.7*(HIT_D*DEF_D))+(P206/(MAX(P:P))*(0.3*(HIT_D*DEF_D)))</f>
        <v>1.2109299655568311</v>
      </c>
      <c r="AA206">
        <f>(0.7*(BkS_D*DEF_D))+(Q206/(MAX(Q:Q))*(0.3*(BkS_D*DEF_D)))</f>
        <v>1.7559251629178054</v>
      </c>
      <c r="AB206">
        <f>(0.7*(TkA_D*DEF_D))+(R206/(MAX(R:R))*(0.3*(TkA_D*DEF_D)))</f>
        <v>1.2190900917101239</v>
      </c>
      <c r="AC206">
        <f>(0.7*(SH_D*DEF_D))+(S206/(MAX(S:S))*(0.3*(SH_D*DEF_D)))</f>
        <v>1.9065020458304716</v>
      </c>
    </row>
    <row r="207" spans="1:29" x14ac:dyDescent="0.25">
      <c r="A207" s="9">
        <v>205</v>
      </c>
      <c r="B207" s="43" t="s">
        <v>561</v>
      </c>
      <c r="C207" s="44" t="s">
        <v>395</v>
      </c>
      <c r="D207" s="44" t="s">
        <v>396</v>
      </c>
      <c r="E207" s="44" t="s">
        <v>4</v>
      </c>
      <c r="F207" s="45">
        <v>65</v>
      </c>
      <c r="G207" s="45">
        <v>14</v>
      </c>
      <c r="H207" s="45">
        <v>15</v>
      </c>
      <c r="I207" s="45">
        <v>36</v>
      </c>
      <c r="J207" s="45">
        <v>42</v>
      </c>
      <c r="K207" s="45">
        <v>10</v>
      </c>
      <c r="L207" s="45">
        <v>128</v>
      </c>
      <c r="M207" s="51">
        <v>706</v>
      </c>
      <c r="N207">
        <f>G207*82/F207</f>
        <v>17.661538461538463</v>
      </c>
      <c r="O207">
        <f>H207*82/F207</f>
        <v>18.923076923076923</v>
      </c>
      <c r="P207">
        <f>I207*82/F207</f>
        <v>45.415384615384617</v>
      </c>
      <c r="Q207">
        <f>J207*82/F207</f>
        <v>52.984615384615381</v>
      </c>
      <c r="R207">
        <f>K207*82/F207</f>
        <v>12.615384615384615</v>
      </c>
      <c r="S207">
        <f>L207*82/F207</f>
        <v>161.47692307692307</v>
      </c>
      <c r="U207" s="10">
        <f>SUM(V207:X207)</f>
        <v>8.2708276008010895</v>
      </c>
      <c r="V207">
        <f>N207/MAX(N:N)*OFF_D</f>
        <v>2.0914979757085019</v>
      </c>
      <c r="W207">
        <f>O207/MAX(O:O)*PUN_D</f>
        <v>0.31468531468531469</v>
      </c>
      <c r="X207">
        <f>SUM(Z207:AC207)</f>
        <v>5.8646443104072725</v>
      </c>
      <c r="Y207">
        <f>X207/DEF_D*10</f>
        <v>7.3308053880090904</v>
      </c>
      <c r="Z207">
        <f>(0.7*(HIT_D*DEF_D))+(P207/(MAX(P:P))*(0.3*(HIT_D*DEF_D)))</f>
        <v>1.1711242603550294</v>
      </c>
      <c r="AA207">
        <f>(0.7*(BkS_D*DEF_D))+(Q207/(MAX(Q:Q))*(0.3*(BkS_D*DEF_D)))</f>
        <v>1.6456719393282773</v>
      </c>
      <c r="AB207">
        <f>(0.7*(TkA_D*DEF_D))+(R207/(MAX(R:R))*(0.3*(TkA_D*DEF_D)))</f>
        <v>1.1929564411492122</v>
      </c>
      <c r="AC207">
        <f>(0.7*(SH_D*DEF_D))+(S207/(MAX(S:S))*(0.3*(SH_D*DEF_D)))</f>
        <v>1.8548916695747544</v>
      </c>
    </row>
    <row r="208" spans="1:29" x14ac:dyDescent="0.25">
      <c r="A208" s="9">
        <v>206</v>
      </c>
      <c r="B208" s="43" t="s">
        <v>197</v>
      </c>
      <c r="C208" s="44" t="s">
        <v>37</v>
      </c>
      <c r="D208" s="44" t="s">
        <v>396</v>
      </c>
      <c r="E208" s="44" t="s">
        <v>4</v>
      </c>
      <c r="F208" s="45">
        <v>55</v>
      </c>
      <c r="G208" s="45">
        <v>7</v>
      </c>
      <c r="H208" s="45">
        <v>12</v>
      </c>
      <c r="I208" s="45">
        <v>72</v>
      </c>
      <c r="J208" s="45">
        <v>102</v>
      </c>
      <c r="K208" s="45">
        <v>11</v>
      </c>
      <c r="L208" s="45">
        <v>7634</v>
      </c>
      <c r="M208" s="51">
        <v>994</v>
      </c>
      <c r="N208">
        <f>G208*82/F208</f>
        <v>10.436363636363636</v>
      </c>
      <c r="O208">
        <f>H208*82/F208</f>
        <v>17.890909090909091</v>
      </c>
      <c r="P208">
        <f>I208*82/F208</f>
        <v>107.34545454545454</v>
      </c>
      <c r="Q208">
        <f>J208*82/F208</f>
        <v>152.07272727272726</v>
      </c>
      <c r="R208">
        <f>K208*82/F208</f>
        <v>16.399999999999999</v>
      </c>
      <c r="S208">
        <f>L208*82/F208</f>
        <v>11381.6</v>
      </c>
      <c r="U208" s="10">
        <f>SUM(V208:X208)</f>
        <v>8.2184992115016371</v>
      </c>
      <c r="V208">
        <f>N208/MAX(N:N)*OFF_D</f>
        <v>1.2358851674641149</v>
      </c>
      <c r="W208">
        <f>O208/MAX(O:O)*PUN_D</f>
        <v>0.29752066115702475</v>
      </c>
      <c r="X208">
        <f>SUM(Z208:AC208)</f>
        <v>6.6850933828804981</v>
      </c>
      <c r="Y208">
        <f>X208/DEF_D*10</f>
        <v>8.3563667286006229</v>
      </c>
      <c r="Z208">
        <f>(0.7*(HIT_D*DEF_D))+(P208/(MAX(P:P))*(0.3*(HIT_D*DEF_D)))</f>
        <v>1.2408391608391607</v>
      </c>
      <c r="AA208">
        <f>(0.7*(BkS_D*DEF_D))+(Q208/(MAX(Q:Q))*(0.3*(BkS_D*DEF_D)))</f>
        <v>1.8956558258642766</v>
      </c>
      <c r="AB208">
        <f>(0.7*(TkA_D*DEF_D))+(R208/(MAX(R:R))*(0.3*(TkA_D*DEF_D)))</f>
        <v>1.2148433734939759</v>
      </c>
      <c r="AC208">
        <f>(0.7*(SH_D*DEF_D))+(S208/(MAX(S:S))*(0.3*(SH_D*DEF_D)))</f>
        <v>2.3337550226830848</v>
      </c>
    </row>
    <row r="209" spans="1:29" x14ac:dyDescent="0.25">
      <c r="A209" s="9">
        <v>207</v>
      </c>
      <c r="B209" s="43" t="s">
        <v>666</v>
      </c>
      <c r="C209" s="44" t="s">
        <v>395</v>
      </c>
      <c r="D209" s="44" t="s">
        <v>396</v>
      </c>
      <c r="E209" s="44" t="s">
        <v>4</v>
      </c>
      <c r="F209" s="45">
        <v>51</v>
      </c>
      <c r="G209" s="45">
        <v>6</v>
      </c>
      <c r="H209" s="45">
        <v>24</v>
      </c>
      <c r="I209" s="45">
        <v>39</v>
      </c>
      <c r="J209" s="45">
        <v>68</v>
      </c>
      <c r="K209" s="45">
        <v>16</v>
      </c>
      <c r="L209" s="45">
        <v>4581</v>
      </c>
      <c r="M209" s="51">
        <v>947</v>
      </c>
      <c r="N209">
        <f>G209*82/F209</f>
        <v>9.6470588235294112</v>
      </c>
      <c r="O209">
        <f>H209*82/F209</f>
        <v>38.588235294117645</v>
      </c>
      <c r="P209">
        <f>I209*82/F209</f>
        <v>62.705882352941174</v>
      </c>
      <c r="Q209">
        <f>J209*82/F209</f>
        <v>109.33333333333333</v>
      </c>
      <c r="R209">
        <f>K209*82/F209</f>
        <v>25.725490196078432</v>
      </c>
      <c r="S209">
        <f>L209*82/F209</f>
        <v>7365.5294117647063</v>
      </c>
      <c r="U209" s="10">
        <f>SUM(V209:X209)</f>
        <v>8.193672477202611</v>
      </c>
      <c r="V209">
        <f>N209/MAX(N:N)*OFF_D</f>
        <v>1.1424148606811144</v>
      </c>
      <c r="W209">
        <f>O209/MAX(O:O)*PUN_D</f>
        <v>0.64171122994652408</v>
      </c>
      <c r="X209">
        <f>SUM(Z209:AC209)</f>
        <v>6.4095463865749718</v>
      </c>
      <c r="Y209">
        <f>X209/DEF_D*10</f>
        <v>8.0119329832187152</v>
      </c>
      <c r="Z209">
        <f>(0.7*(HIT_D*DEF_D))+(P209/(MAX(P:P))*(0.3*(HIT_D*DEF_D)))</f>
        <v>1.1905882352941175</v>
      </c>
      <c r="AA209">
        <f>(0.7*(BkS_D*DEF_D))+(Q209/(MAX(Q:Q))*(0.3*(BkS_D*DEF_D)))</f>
        <v>1.7878309859154928</v>
      </c>
      <c r="AB209">
        <f>(0.7*(TkA_D*DEF_D))+(R209/(MAX(R:R))*(0.3*(TkA_D*DEF_D)))</f>
        <v>1.2687739192062366</v>
      </c>
      <c r="AC209">
        <f>(0.7*(SH_D*DEF_D))+(S209/(MAX(S:S))*(0.3*(SH_D*DEF_D)))</f>
        <v>2.1623532461591246</v>
      </c>
    </row>
    <row r="210" spans="1:29" x14ac:dyDescent="0.25">
      <c r="A210" s="9">
        <v>208</v>
      </c>
      <c r="B210" s="46" t="s">
        <v>511</v>
      </c>
      <c r="C210" s="47" t="s">
        <v>395</v>
      </c>
      <c r="D210" s="47" t="s">
        <v>396</v>
      </c>
      <c r="E210" s="47" t="s">
        <v>4</v>
      </c>
      <c r="F210" s="48">
        <v>26</v>
      </c>
      <c r="G210" s="48">
        <v>2</v>
      </c>
      <c r="H210" s="48">
        <v>19</v>
      </c>
      <c r="I210" s="48">
        <v>71</v>
      </c>
      <c r="J210" s="48">
        <v>27</v>
      </c>
      <c r="K210" s="48">
        <v>3</v>
      </c>
      <c r="L210" s="48">
        <v>1894</v>
      </c>
      <c r="M210" s="52">
        <v>343</v>
      </c>
      <c r="N210">
        <f>G210*82/F210</f>
        <v>6.3076923076923075</v>
      </c>
      <c r="O210">
        <f>H210*82/F210</f>
        <v>59.92307692307692</v>
      </c>
      <c r="P210">
        <f>I210*82/F210</f>
        <v>223.92307692307693</v>
      </c>
      <c r="Q210">
        <f>J210*82/F210</f>
        <v>85.15384615384616</v>
      </c>
      <c r="R210">
        <f>K210*82/F210</f>
        <v>9.4615384615384617</v>
      </c>
      <c r="S210">
        <f>L210*82/F210</f>
        <v>5973.3846153846152</v>
      </c>
      <c r="U210" s="10">
        <f>SUM(V210:X210)</f>
        <v>8.1200232316248382</v>
      </c>
      <c r="V210">
        <f>N210/MAX(N:N)*OFF_D</f>
        <v>0.74696356275303633</v>
      </c>
      <c r="W210">
        <f>O210/MAX(O:O)*PUN_D</f>
        <v>0.99650349650349646</v>
      </c>
      <c r="X210">
        <f>SUM(Z210:AC210)</f>
        <v>6.3765561723683053</v>
      </c>
      <c r="Y210">
        <f>X210/DEF_D*10</f>
        <v>7.9706952154603812</v>
      </c>
      <c r="Z210">
        <f>(0.7*(HIT_D*DEF_D))+(P210/(MAX(P:P))*(0.3*(HIT_D*DEF_D)))</f>
        <v>1.3720710059171597</v>
      </c>
      <c r="AA210">
        <f>(0.7*(BkS_D*DEF_D))+(Q210/(MAX(Q:Q))*(0.3*(BkS_D*DEF_D)))</f>
        <v>1.7268299024918743</v>
      </c>
      <c r="AB210">
        <f>(0.7*(TkA_D*DEF_D))+(R210/(MAX(R:R))*(0.3*(TkA_D*DEF_D)))</f>
        <v>1.174717330861909</v>
      </c>
      <c r="AC210">
        <f>(0.7*(SH_D*DEF_D))+(S210/(MAX(S:S))*(0.3*(SH_D*DEF_D)))</f>
        <v>2.1029379330973628</v>
      </c>
    </row>
    <row r="211" spans="1:29" x14ac:dyDescent="0.25">
      <c r="A211" s="9">
        <v>209</v>
      </c>
      <c r="B211" s="43" t="s">
        <v>743</v>
      </c>
      <c r="C211" s="44" t="s">
        <v>395</v>
      </c>
      <c r="D211" s="44" t="s">
        <v>396</v>
      </c>
      <c r="E211" s="44" t="s">
        <v>4</v>
      </c>
      <c r="F211" s="45">
        <v>21</v>
      </c>
      <c r="G211" s="45">
        <v>3</v>
      </c>
      <c r="H211" s="45">
        <v>12</v>
      </c>
      <c r="I211" s="45">
        <v>14</v>
      </c>
      <c r="J211" s="45">
        <v>13</v>
      </c>
      <c r="K211" s="45">
        <v>4</v>
      </c>
      <c r="L211" s="45">
        <v>133</v>
      </c>
      <c r="M211" s="51">
        <v>299</v>
      </c>
      <c r="N211">
        <f>G211*82/F211</f>
        <v>11.714285714285714</v>
      </c>
      <c r="O211">
        <f>H211*82/F211</f>
        <v>46.857142857142854</v>
      </c>
      <c r="P211">
        <f>I211*82/F211</f>
        <v>54.666666666666664</v>
      </c>
      <c r="Q211">
        <f>J211*82/F211</f>
        <v>50.761904761904759</v>
      </c>
      <c r="R211">
        <f>K211*82/F211</f>
        <v>15.619047619047619</v>
      </c>
      <c r="S211">
        <f>L211*82/F211</f>
        <v>519.33333333333337</v>
      </c>
      <c r="U211" s="10">
        <f>SUM(V211:X211)</f>
        <v>8.068533308952702</v>
      </c>
      <c r="V211">
        <f>N211/MAX(N:N)*OFF_D</f>
        <v>1.3872180451127818</v>
      </c>
      <c r="W211">
        <f>O211/MAX(O:O)*PUN_D</f>
        <v>0.77922077922077915</v>
      </c>
      <c r="X211">
        <f>SUM(Z211:AC211)</f>
        <v>5.9020944846191403</v>
      </c>
      <c r="Y211">
        <f>X211/DEF_D*10</f>
        <v>7.3776181057739256</v>
      </c>
      <c r="Z211">
        <f>(0.7*(HIT_D*DEF_D))+(P211/(MAX(P:P))*(0.3*(HIT_D*DEF_D)))</f>
        <v>1.1815384615384614</v>
      </c>
      <c r="AA211">
        <f>(0.7*(BkS_D*DEF_D))+(Q211/(MAX(Q:Q))*(0.3*(BkS_D*DEF_D)))</f>
        <v>1.6400643863179074</v>
      </c>
      <c r="AB211">
        <f>(0.7*(TkA_D*DEF_D))+(R211/(MAX(R:R))*(0.3*(TkA_D*DEF_D)))</f>
        <v>1.2103270223752149</v>
      </c>
      <c r="AC211">
        <f>(0.7*(SH_D*DEF_D))+(S211/(MAX(S:S))*(0.3*(SH_D*DEF_D)))</f>
        <v>1.8701646143875565</v>
      </c>
    </row>
    <row r="212" spans="1:29" x14ac:dyDescent="0.25">
      <c r="A212" s="9">
        <v>210</v>
      </c>
      <c r="B212" s="43" t="s">
        <v>845</v>
      </c>
      <c r="C212" s="44" t="s">
        <v>395</v>
      </c>
      <c r="D212" s="44" t="s">
        <v>396</v>
      </c>
      <c r="E212" s="44" t="s">
        <v>4</v>
      </c>
      <c r="F212" s="45">
        <v>39</v>
      </c>
      <c r="G212" s="45">
        <v>4</v>
      </c>
      <c r="H212" s="45">
        <v>28</v>
      </c>
      <c r="I212" s="45">
        <v>49</v>
      </c>
      <c r="J212" s="45">
        <v>37</v>
      </c>
      <c r="K212" s="45">
        <v>9</v>
      </c>
      <c r="L212" s="45">
        <v>433</v>
      </c>
      <c r="M212" s="51">
        <v>573</v>
      </c>
      <c r="N212">
        <f>G212*82/F212</f>
        <v>8.4102564102564106</v>
      </c>
      <c r="O212">
        <f>H212*82/F212</f>
        <v>58.871794871794869</v>
      </c>
      <c r="P212">
        <f>I212*82/F212</f>
        <v>103.02564102564102</v>
      </c>
      <c r="Q212">
        <f>J212*82/F212</f>
        <v>77.794871794871796</v>
      </c>
      <c r="R212">
        <f>K212*82/F212</f>
        <v>18.923076923076923</v>
      </c>
      <c r="S212">
        <f>L212*82/F212</f>
        <v>910.41025641025647</v>
      </c>
      <c r="U212" s="10">
        <f>SUM(V212:X212)</f>
        <v>8.0355031211116543</v>
      </c>
      <c r="V212">
        <f>N212/MAX(N:N)*OFF_D</f>
        <v>0.99595141700404866</v>
      </c>
      <c r="W212">
        <f>O212/MAX(O:O)*PUN_D</f>
        <v>0.97902097902097895</v>
      </c>
      <c r="X212">
        <f>SUM(Z212:AC212)</f>
        <v>6.0605307250866272</v>
      </c>
      <c r="Y212">
        <f>X212/DEF_D*10</f>
        <v>7.5756634063582844</v>
      </c>
      <c r="Z212">
        <f>(0.7*(HIT_D*DEF_D))+(P212/(MAX(P:P))*(0.3*(HIT_D*DEF_D)))</f>
        <v>1.2359763313609466</v>
      </c>
      <c r="AA212">
        <f>(0.7*(BkS_D*DEF_D))+(Q212/(MAX(Q:Q))*(0.3*(BkS_D*DEF_D)))</f>
        <v>1.7082643553629469</v>
      </c>
      <c r="AB212">
        <f>(0.7*(TkA_D*DEF_D))+(R212/(MAX(R:R))*(0.3*(TkA_D*DEF_D)))</f>
        <v>1.2294346617238183</v>
      </c>
      <c r="AC212">
        <f>(0.7*(SH_D*DEF_D))+(S212/(MAX(S:S))*(0.3*(SH_D*DEF_D)))</f>
        <v>1.8868553766389151</v>
      </c>
    </row>
    <row r="213" spans="1:29" x14ac:dyDescent="0.25">
      <c r="A213" s="9">
        <v>211</v>
      </c>
      <c r="B213" s="46" t="s">
        <v>946</v>
      </c>
      <c r="C213" s="47" t="s">
        <v>395</v>
      </c>
      <c r="D213" s="47" t="s">
        <v>396</v>
      </c>
      <c r="E213" s="47" t="s">
        <v>4</v>
      </c>
      <c r="F213" s="48">
        <v>70</v>
      </c>
      <c r="G213" s="48">
        <v>9</v>
      </c>
      <c r="H213" s="48">
        <v>14</v>
      </c>
      <c r="I213" s="48">
        <v>93</v>
      </c>
      <c r="J213" s="48">
        <v>91</v>
      </c>
      <c r="K213" s="48">
        <v>8</v>
      </c>
      <c r="L213" s="48">
        <v>9162</v>
      </c>
      <c r="M213" s="52">
        <v>1299</v>
      </c>
      <c r="N213">
        <f>G213*82/F213</f>
        <v>10.542857142857143</v>
      </c>
      <c r="O213">
        <f>H213*82/F213</f>
        <v>16.399999999999999</v>
      </c>
      <c r="P213">
        <f>I213*82/F213</f>
        <v>108.94285714285714</v>
      </c>
      <c r="Q213">
        <f>J213*82/F213</f>
        <v>106.6</v>
      </c>
      <c r="R213">
        <f>K213*82/F213</f>
        <v>9.3714285714285719</v>
      </c>
      <c r="S213">
        <f>L213*82/F213</f>
        <v>10732.628571428571</v>
      </c>
      <c r="U213" s="10">
        <f>SUM(V213:X213)</f>
        <v>8.0250498879193124</v>
      </c>
      <c r="V213">
        <f>N213/MAX(N:N)*OFF_D</f>
        <v>1.2484962406015037</v>
      </c>
      <c r="W213">
        <f>O213/MAX(O:O)*PUN_D</f>
        <v>0.27272727272727271</v>
      </c>
      <c r="X213">
        <f>SUM(Z213:AC213)</f>
        <v>6.5038263745905356</v>
      </c>
      <c r="Y213">
        <f>X213/DEF_D*10</f>
        <v>8.1297829682381693</v>
      </c>
      <c r="Z213">
        <f>(0.7*(HIT_D*DEF_D))+(P213/(MAX(P:P))*(0.3*(HIT_D*DEF_D)))</f>
        <v>1.2426373626373626</v>
      </c>
      <c r="AA213">
        <f>(0.7*(BkS_D*DEF_D))+(Q213/(MAX(Q:Q))*(0.3*(BkS_D*DEF_D)))</f>
        <v>1.7809352112676056</v>
      </c>
      <c r="AB213">
        <f>(0.7*(TkA_D*DEF_D))+(R213/(MAX(R:R))*(0.3*(TkA_D*DEF_D)))</f>
        <v>1.1741962134251289</v>
      </c>
      <c r="AC213">
        <f>(0.7*(SH_D*DEF_D))+(S213/(MAX(S:S))*(0.3*(SH_D*DEF_D)))</f>
        <v>2.3060575872604385</v>
      </c>
    </row>
    <row r="214" spans="1:29" x14ac:dyDescent="0.25">
      <c r="A214" s="9">
        <v>212</v>
      </c>
      <c r="B214" s="43" t="s">
        <v>986</v>
      </c>
      <c r="C214" s="44" t="s">
        <v>395</v>
      </c>
      <c r="D214" s="44" t="s">
        <v>396</v>
      </c>
      <c r="E214" s="44" t="s">
        <v>4</v>
      </c>
      <c r="F214" s="45">
        <v>22</v>
      </c>
      <c r="G214" s="45">
        <v>3</v>
      </c>
      <c r="H214" s="45">
        <v>10</v>
      </c>
      <c r="I214" s="45">
        <v>21</v>
      </c>
      <c r="J214" s="45">
        <v>24</v>
      </c>
      <c r="K214" s="45">
        <v>4</v>
      </c>
      <c r="L214" s="45">
        <v>403</v>
      </c>
      <c r="M214" s="51">
        <v>286</v>
      </c>
      <c r="N214">
        <f>G214*82/F214</f>
        <v>11.181818181818182</v>
      </c>
      <c r="O214">
        <f>H214*82/F214</f>
        <v>37.272727272727273</v>
      </c>
      <c r="P214">
        <f>I214*82/F214</f>
        <v>78.272727272727266</v>
      </c>
      <c r="Q214">
        <f>J214*82/F214</f>
        <v>89.454545454545453</v>
      </c>
      <c r="R214">
        <f>K214*82/F214</f>
        <v>14.909090909090908</v>
      </c>
      <c r="S214">
        <f>L214*82/F214</f>
        <v>1502.090909090909</v>
      </c>
      <c r="U214" s="10">
        <f>SUM(V214:X214)</f>
        <v>8.0081181249450797</v>
      </c>
      <c r="V214">
        <f>N214/MAX(N:N)*OFF_D</f>
        <v>1.3241626794258372</v>
      </c>
      <c r="W214">
        <f>O214/MAX(O:O)*PUN_D</f>
        <v>0.6198347107438017</v>
      </c>
      <c r="X214">
        <f>SUM(Z214:AC214)</f>
        <v>6.0641207347754413</v>
      </c>
      <c r="Y214">
        <f>X214/DEF_D*10</f>
        <v>7.5801509184693021</v>
      </c>
      <c r="Z214">
        <f>(0.7*(HIT_D*DEF_D))+(P214/(MAX(P:P))*(0.3*(HIT_D*DEF_D)))</f>
        <v>1.208111888111888</v>
      </c>
      <c r="AA214">
        <f>(0.7*(BkS_D*DEF_D))+(Q214/(MAX(Q:Q))*(0.3*(BkS_D*DEF_D)))</f>
        <v>1.7376798975672214</v>
      </c>
      <c r="AB214">
        <f>(0.7*(TkA_D*DEF_D))+(R214/(MAX(R:R))*(0.3*(TkA_D*DEF_D)))</f>
        <v>1.206221248630887</v>
      </c>
      <c r="AC214">
        <f>(0.7*(SH_D*DEF_D))+(S214/(MAX(S:S))*(0.3*(SH_D*DEF_D)))</f>
        <v>1.912107700465445</v>
      </c>
    </row>
    <row r="215" spans="1:29" x14ac:dyDescent="0.25">
      <c r="A215" s="9">
        <v>213</v>
      </c>
      <c r="B215" s="43" t="s">
        <v>971</v>
      </c>
      <c r="C215" s="44" t="s">
        <v>395</v>
      </c>
      <c r="D215" s="44" t="s">
        <v>396</v>
      </c>
      <c r="E215" s="44" t="s">
        <v>4</v>
      </c>
      <c r="F215" s="45">
        <v>24</v>
      </c>
      <c r="G215" s="45">
        <v>1</v>
      </c>
      <c r="H215" s="45">
        <v>24</v>
      </c>
      <c r="I215" s="45">
        <v>48</v>
      </c>
      <c r="J215" s="45">
        <v>22</v>
      </c>
      <c r="K215" s="45">
        <v>4</v>
      </c>
      <c r="L215" s="45">
        <v>1185</v>
      </c>
      <c r="M215" s="51">
        <v>315</v>
      </c>
      <c r="N215">
        <f>G215*82/F215</f>
        <v>3.4166666666666665</v>
      </c>
      <c r="O215">
        <f>H215*82/F215</f>
        <v>82</v>
      </c>
      <c r="P215">
        <f>I215*82/F215</f>
        <v>164</v>
      </c>
      <c r="Q215">
        <f>J215*82/F215</f>
        <v>75.166666666666671</v>
      </c>
      <c r="R215">
        <f>K215*82/F215</f>
        <v>13.666666666666666</v>
      </c>
      <c r="S215">
        <f>L215*82/F215</f>
        <v>4048.75</v>
      </c>
      <c r="U215" s="10">
        <f>SUM(V215:X215)</f>
        <v>7.9943234591289007</v>
      </c>
      <c r="V215">
        <f>N215/MAX(N:N)*OFF_D</f>
        <v>0.40460526315789475</v>
      </c>
      <c r="W215">
        <f>O215/MAX(O:O)*PUN_D</f>
        <v>1.3636363636363635</v>
      </c>
      <c r="X215">
        <f>SUM(Z215:AC215)</f>
        <v>6.2260818323346427</v>
      </c>
      <c r="Y215">
        <f>X215/DEF_D*10</f>
        <v>7.7826022904183034</v>
      </c>
      <c r="Z215">
        <f>(0.7*(HIT_D*DEF_D))+(P215/(MAX(P:P))*(0.3*(HIT_D*DEF_D)))</f>
        <v>1.3046153846153845</v>
      </c>
      <c r="AA215">
        <f>(0.7*(BkS_D*DEF_D))+(Q215/(MAX(Q:Q))*(0.3*(BkS_D*DEF_D)))</f>
        <v>1.7016338028169014</v>
      </c>
      <c r="AB215">
        <f>(0.7*(TkA_D*DEF_D))+(R215/(MAX(R:R))*(0.3*(TkA_D*DEF_D)))</f>
        <v>1.1990361445783131</v>
      </c>
      <c r="AC215">
        <f>(0.7*(SH_D*DEF_D))+(S215/(MAX(S:S))*(0.3*(SH_D*DEF_D)))</f>
        <v>2.0207965003240438</v>
      </c>
    </row>
    <row r="216" spans="1:29" x14ac:dyDescent="0.25">
      <c r="A216" s="9">
        <v>214</v>
      </c>
      <c r="B216" s="46" t="s">
        <v>643</v>
      </c>
      <c r="C216" s="47" t="s">
        <v>395</v>
      </c>
      <c r="D216" s="47" t="s">
        <v>396</v>
      </c>
      <c r="E216" s="47" t="s">
        <v>4</v>
      </c>
      <c r="F216" s="48">
        <v>38</v>
      </c>
      <c r="G216" s="48">
        <v>4</v>
      </c>
      <c r="H216" s="48">
        <v>15</v>
      </c>
      <c r="I216" s="48">
        <v>77</v>
      </c>
      <c r="J216" s="48">
        <v>50</v>
      </c>
      <c r="K216" s="48">
        <v>4</v>
      </c>
      <c r="L216" s="48">
        <v>1995</v>
      </c>
      <c r="M216" s="52">
        <v>535</v>
      </c>
      <c r="N216">
        <f>G216*82/F216</f>
        <v>8.6315789473684212</v>
      </c>
      <c r="O216">
        <f>H216*82/F216</f>
        <v>32.368421052631582</v>
      </c>
      <c r="P216">
        <f>I216*82/F216</f>
        <v>166.15789473684211</v>
      </c>
      <c r="Q216">
        <f>J216*82/F216</f>
        <v>107.89473684210526</v>
      </c>
      <c r="R216">
        <f>K216*82/F216</f>
        <v>8.6315789473684212</v>
      </c>
      <c r="S216">
        <f>L216*82/F216</f>
        <v>4305</v>
      </c>
      <c r="U216" s="10">
        <f>SUM(V216:X216)</f>
        <v>7.8533348947154353</v>
      </c>
      <c r="V216">
        <f>N216/MAX(N:N)*OFF_D</f>
        <v>1.0221606648199446</v>
      </c>
      <c r="W216">
        <f>O216/MAX(O:O)*PUN_D</f>
        <v>0.53827751196172258</v>
      </c>
      <c r="X216">
        <f>SUM(Z216:AC216)</f>
        <v>6.2928967179337683</v>
      </c>
      <c r="Y216">
        <f>X216/DEF_D*10</f>
        <v>7.8661208974172103</v>
      </c>
      <c r="Z216">
        <f>(0.7*(HIT_D*DEF_D))+(P216/(MAX(P:P))*(0.3*(HIT_D*DEF_D)))</f>
        <v>1.3070445344129553</v>
      </c>
      <c r="AA216">
        <f>(0.7*(BkS_D*DEF_D))+(Q216/(MAX(Q:Q))*(0.3*(BkS_D*DEF_D)))</f>
        <v>1.7842016308376576</v>
      </c>
      <c r="AB216">
        <f>(0.7*(TkA_D*DEF_D))+(R216/(MAX(R:R))*(0.3*(TkA_D*DEF_D)))</f>
        <v>1.1699175649968292</v>
      </c>
      <c r="AC216">
        <f>(0.7*(SH_D*DEF_D))+(S216/(MAX(S:S))*(0.3*(SH_D*DEF_D)))</f>
        <v>2.031732987686325</v>
      </c>
    </row>
    <row r="217" spans="1:29" x14ac:dyDescent="0.25">
      <c r="A217" s="9">
        <v>215</v>
      </c>
      <c r="B217" s="46" t="s">
        <v>862</v>
      </c>
      <c r="C217" s="47" t="s">
        <v>395</v>
      </c>
      <c r="D217" s="47" t="s">
        <v>396</v>
      </c>
      <c r="E217" s="47" t="s">
        <v>4</v>
      </c>
      <c r="F217" s="48">
        <v>36</v>
      </c>
      <c r="G217" s="48">
        <v>5</v>
      </c>
      <c r="H217" s="48">
        <v>4</v>
      </c>
      <c r="I217" s="48">
        <v>25</v>
      </c>
      <c r="J217" s="48">
        <v>41</v>
      </c>
      <c r="K217" s="48">
        <v>11</v>
      </c>
      <c r="L217" s="48">
        <v>2885</v>
      </c>
      <c r="M217" s="52">
        <v>583</v>
      </c>
      <c r="N217">
        <f>G217*82/F217</f>
        <v>11.388888888888889</v>
      </c>
      <c r="O217">
        <f>H217*82/F217</f>
        <v>9.1111111111111107</v>
      </c>
      <c r="P217">
        <f>I217*82/F217</f>
        <v>56.944444444444443</v>
      </c>
      <c r="Q217">
        <f>J217*82/F217</f>
        <v>93.388888888888886</v>
      </c>
      <c r="R217">
        <f>K217*82/F217</f>
        <v>25.055555555555557</v>
      </c>
      <c r="S217">
        <f>L217*82/F217</f>
        <v>6571.3888888888887</v>
      </c>
      <c r="U217" s="10">
        <f>SUM(V217:X217)</f>
        <v>7.8252673009198128</v>
      </c>
      <c r="V217">
        <f>N217/MAX(N:N)*OFF_D</f>
        <v>1.3486842105263159</v>
      </c>
      <c r="W217">
        <f>O217/MAX(O:O)*PUN_D</f>
        <v>0.15151515151515152</v>
      </c>
      <c r="X217">
        <f>SUM(Z217:AC217)</f>
        <v>6.3250679388783455</v>
      </c>
      <c r="Y217">
        <f>X217/DEF_D*10</f>
        <v>7.9063349235979317</v>
      </c>
      <c r="Z217">
        <f>(0.7*(HIT_D*DEF_D))+(P217/(MAX(P:P))*(0.3*(HIT_D*DEF_D)))</f>
        <v>1.184102564102564</v>
      </c>
      <c r="AA217">
        <f>(0.7*(BkS_D*DEF_D))+(Q217/(MAX(Q:Q))*(0.3*(BkS_D*DEF_D)))</f>
        <v>1.747605633802817</v>
      </c>
      <c r="AB217">
        <f>(0.7*(TkA_D*DEF_D))+(R217/(MAX(R:R))*(0.3*(TkA_D*DEF_D)))</f>
        <v>1.2648995983935742</v>
      </c>
      <c r="AC217">
        <f>(0.7*(SH_D*DEF_D))+(S217/(MAX(S:S))*(0.3*(SH_D*DEF_D)))</f>
        <v>2.1284601425793905</v>
      </c>
    </row>
    <row r="218" spans="1:29" x14ac:dyDescent="0.25">
      <c r="A218" s="9">
        <v>216</v>
      </c>
      <c r="B218" s="46" t="s">
        <v>951</v>
      </c>
      <c r="C218" s="47" t="s">
        <v>395</v>
      </c>
      <c r="D218" s="47" t="s">
        <v>396</v>
      </c>
      <c r="E218" s="47" t="s">
        <v>4</v>
      </c>
      <c r="F218" s="48">
        <v>38</v>
      </c>
      <c r="G218" s="48">
        <v>3</v>
      </c>
      <c r="H218" s="48">
        <v>20</v>
      </c>
      <c r="I218" s="48">
        <v>42</v>
      </c>
      <c r="J218" s="48">
        <v>61</v>
      </c>
      <c r="K218" s="48">
        <v>7</v>
      </c>
      <c r="L218" s="48">
        <v>1984</v>
      </c>
      <c r="M218" s="52">
        <v>597</v>
      </c>
      <c r="N218">
        <f>G218*82/F218</f>
        <v>6.4736842105263159</v>
      </c>
      <c r="O218">
        <f>H218*82/F218</f>
        <v>43.157894736842103</v>
      </c>
      <c r="P218">
        <f>I218*82/F218</f>
        <v>90.631578947368425</v>
      </c>
      <c r="Q218">
        <f>J218*82/F218</f>
        <v>131.63157894736841</v>
      </c>
      <c r="R218">
        <f>K218*82/F218</f>
        <v>15.105263157894736</v>
      </c>
      <c r="S218">
        <f>L218*82/F218</f>
        <v>4281.2631578947367</v>
      </c>
      <c r="U218" s="10">
        <f>SUM(V218:X218)</f>
        <v>7.7885097913554437</v>
      </c>
      <c r="V218">
        <f>N218/MAX(N:N)*OFF_D</f>
        <v>0.76662049861495851</v>
      </c>
      <c r="W218">
        <f>O218/MAX(O:O)*PUN_D</f>
        <v>0.71770334928229662</v>
      </c>
      <c r="X218">
        <f>SUM(Z218:AC218)</f>
        <v>6.3041859434581884</v>
      </c>
      <c r="Y218">
        <f>X218/DEF_D*10</f>
        <v>7.880232429322735</v>
      </c>
      <c r="Z218">
        <f>(0.7*(HIT_D*DEF_D))+(P218/(MAX(P:P))*(0.3*(HIT_D*DEF_D)))</f>
        <v>1.2220242914979755</v>
      </c>
      <c r="AA218">
        <f>(0.7*(BkS_D*DEF_D))+(Q218/(MAX(Q:Q))*(0.3*(BkS_D*DEF_D)))</f>
        <v>1.8440859896219421</v>
      </c>
      <c r="AB218">
        <f>(0.7*(TkA_D*DEF_D))+(R218/(MAX(R:R))*(0.3*(TkA_D*DEF_D)))</f>
        <v>1.2073557387444513</v>
      </c>
      <c r="AC218">
        <f>(0.7*(SH_D*DEF_D))+(S218/(MAX(S:S))*(0.3*(SH_D*DEF_D)))</f>
        <v>2.0307199235938191</v>
      </c>
    </row>
    <row r="219" spans="1:29" x14ac:dyDescent="0.25">
      <c r="A219" s="9">
        <v>217</v>
      </c>
      <c r="B219" s="46" t="s">
        <v>665</v>
      </c>
      <c r="C219" s="47" t="s">
        <v>395</v>
      </c>
      <c r="D219" s="47" t="s">
        <v>396</v>
      </c>
      <c r="E219" s="47" t="s">
        <v>4</v>
      </c>
      <c r="F219" s="48">
        <v>41</v>
      </c>
      <c r="G219" s="48">
        <v>6</v>
      </c>
      <c r="H219" s="48">
        <v>12</v>
      </c>
      <c r="I219" s="48">
        <v>31</v>
      </c>
      <c r="J219" s="48">
        <v>32</v>
      </c>
      <c r="K219" s="48">
        <v>6</v>
      </c>
      <c r="L219" s="48">
        <v>440</v>
      </c>
      <c r="M219" s="52">
        <v>592</v>
      </c>
      <c r="N219">
        <f>G219*82/F219</f>
        <v>12</v>
      </c>
      <c r="O219">
        <f>H219*82/F219</f>
        <v>24</v>
      </c>
      <c r="P219">
        <f>I219*82/F219</f>
        <v>62</v>
      </c>
      <c r="Q219">
        <f>J219*82/F219</f>
        <v>64</v>
      </c>
      <c r="R219">
        <f>K219*82/F219</f>
        <v>12</v>
      </c>
      <c r="S219">
        <f>L219*82/F219</f>
        <v>880</v>
      </c>
      <c r="U219" s="10">
        <f>SUM(V219:X219)</f>
        <v>7.7583764635929739</v>
      </c>
      <c r="V219">
        <f>N219/MAX(N:N)*OFF_D</f>
        <v>1.4210526315789473</v>
      </c>
      <c r="W219">
        <f>O219/MAX(O:O)*PUN_D</f>
        <v>0.39911308203991125</v>
      </c>
      <c r="X219">
        <f>SUM(Z219:AC219)</f>
        <v>5.9382107499741155</v>
      </c>
      <c r="Y219">
        <f>X219/DEF_D*10</f>
        <v>7.4227634374676441</v>
      </c>
      <c r="Z219">
        <f>(0.7*(HIT_D*DEF_D))+(P219/(MAX(P:P))*(0.3*(HIT_D*DEF_D)))</f>
        <v>1.189793621013133</v>
      </c>
      <c r="AA219">
        <f>(0.7*(BkS_D*DEF_D))+(Q219/(MAX(Q:Q))*(0.3*(BkS_D*DEF_D)))</f>
        <v>1.6734620405358984</v>
      </c>
      <c r="AB219">
        <f>(0.7*(TkA_D*DEF_D))+(R219/(MAX(R:R))*(0.3*(TkA_D*DEF_D)))</f>
        <v>1.1893975903614455</v>
      </c>
      <c r="AC219">
        <f>(0.7*(SH_D*DEF_D))+(S219/(MAX(S:S))*(0.3*(SH_D*DEF_D)))</f>
        <v>1.8855574980636389</v>
      </c>
    </row>
    <row r="220" spans="1:29" x14ac:dyDescent="0.25">
      <c r="A220" s="9">
        <v>218</v>
      </c>
      <c r="B220" s="43" t="s">
        <v>790</v>
      </c>
      <c r="C220" s="44" t="s">
        <v>395</v>
      </c>
      <c r="D220" s="44" t="s">
        <v>396</v>
      </c>
      <c r="E220" s="44" t="s">
        <v>4</v>
      </c>
      <c r="F220" s="45">
        <v>49</v>
      </c>
      <c r="G220" s="45">
        <v>7</v>
      </c>
      <c r="H220" s="45">
        <v>6</v>
      </c>
      <c r="I220" s="45">
        <v>73</v>
      </c>
      <c r="J220" s="45">
        <v>65</v>
      </c>
      <c r="K220" s="45">
        <v>2</v>
      </c>
      <c r="L220" s="45">
        <v>1512</v>
      </c>
      <c r="M220" s="51">
        <v>693</v>
      </c>
      <c r="N220">
        <f>G220*82/F220</f>
        <v>11.714285714285714</v>
      </c>
      <c r="O220">
        <f>H220*82/F220</f>
        <v>10.040816326530612</v>
      </c>
      <c r="P220">
        <f>I220*82/F220</f>
        <v>122.16326530612245</v>
      </c>
      <c r="Q220">
        <f>J220*82/F220</f>
        <v>108.77551020408163</v>
      </c>
      <c r="R220">
        <f>K220*82/F220</f>
        <v>3.3469387755102042</v>
      </c>
      <c r="S220">
        <f>L220*82/F220</f>
        <v>2530.2857142857142</v>
      </c>
      <c r="U220" s="10">
        <f>SUM(V220:X220)</f>
        <v>7.6934830260100444</v>
      </c>
      <c r="V220">
        <f>N220/MAX(N:N)*OFF_D</f>
        <v>1.3872180451127818</v>
      </c>
      <c r="W220">
        <f>O220/MAX(O:O)*PUN_D</f>
        <v>0.16697588126159554</v>
      </c>
      <c r="X220">
        <f>SUM(Z220:AC220)</f>
        <v>6.1392890996356675</v>
      </c>
      <c r="Y220">
        <f>X220/DEF_D*10</f>
        <v>7.6741113745445846</v>
      </c>
      <c r="Z220">
        <f>(0.7*(HIT_D*DEF_D))+(P220/(MAX(P:P))*(0.3*(HIT_D*DEF_D)))</f>
        <v>1.2575196232339088</v>
      </c>
      <c r="AA220">
        <f>(0.7*(BkS_D*DEF_D))+(Q220/(MAX(Q:Q))*(0.3*(BkS_D*DEF_D)))</f>
        <v>1.7864236849669446</v>
      </c>
      <c r="AB220">
        <f>(0.7*(TkA_D*DEF_D))+(R220/(MAX(R:R))*(0.3*(TkA_D*DEF_D)))</f>
        <v>1.1393557905089746</v>
      </c>
      <c r="AC220">
        <f>(0.7*(SH_D*DEF_D))+(S220/(MAX(S:S))*(0.3*(SH_D*DEF_D)))</f>
        <v>1.95599000092584</v>
      </c>
    </row>
    <row r="221" spans="1:29" x14ac:dyDescent="0.25">
      <c r="A221" s="9">
        <v>219</v>
      </c>
      <c r="B221" s="43" t="s">
        <v>414</v>
      </c>
      <c r="C221" s="44" t="s">
        <v>39</v>
      </c>
      <c r="D221" s="44" t="s">
        <v>396</v>
      </c>
      <c r="E221" s="44" t="s">
        <v>4</v>
      </c>
      <c r="F221" s="45">
        <v>29</v>
      </c>
      <c r="G221" s="45">
        <v>4</v>
      </c>
      <c r="H221" s="45">
        <v>8</v>
      </c>
      <c r="I221" s="45">
        <v>25</v>
      </c>
      <c r="J221" s="45">
        <v>27</v>
      </c>
      <c r="K221" s="45">
        <v>1</v>
      </c>
      <c r="L221" s="45">
        <v>658</v>
      </c>
      <c r="M221" s="51">
        <v>377</v>
      </c>
      <c r="N221">
        <f>G221*82/F221</f>
        <v>11.310344827586206</v>
      </c>
      <c r="O221">
        <f>H221*82/F221</f>
        <v>22.620689655172413</v>
      </c>
      <c r="P221">
        <f>I221*82/F221</f>
        <v>70.689655172413794</v>
      </c>
      <c r="Q221">
        <f>J221*82/F221</f>
        <v>76.34482758620689</v>
      </c>
      <c r="R221">
        <f>K221*82/F221</f>
        <v>2.8275862068965516</v>
      </c>
      <c r="S221">
        <f>L221*82/F221</f>
        <v>1860.5517241379309</v>
      </c>
      <c r="U221" s="10">
        <f>SUM(V221:X221)</f>
        <v>7.6834989514207477</v>
      </c>
      <c r="V221">
        <f>N221/MAX(N:N)*OFF_D</f>
        <v>1.339382940108893</v>
      </c>
      <c r="W221">
        <f>O221/MAX(O:O)*PUN_D</f>
        <v>0.37617554858934166</v>
      </c>
      <c r="X221">
        <f>SUM(Z221:AC221)</f>
        <v>5.9679404627225132</v>
      </c>
      <c r="Y221">
        <f>X221/DEF_D*10</f>
        <v>7.4599255784031415</v>
      </c>
      <c r="Z221">
        <f>(0.7*(HIT_D*DEF_D))+(P221/(MAX(P:P))*(0.3*(HIT_D*DEF_D)))</f>
        <v>1.1995755968169761</v>
      </c>
      <c r="AA221">
        <f>(0.7*(BkS_D*DEF_D))+(Q221/(MAX(Q:Q))*(0.3*(BkS_D*DEF_D)))</f>
        <v>1.7046061194754736</v>
      </c>
      <c r="AB221">
        <f>(0.7*(TkA_D*DEF_D))+(R221/(MAX(R:R))*(0.3*(TkA_D*DEF_D)))</f>
        <v>1.1363523057748233</v>
      </c>
      <c r="AC221">
        <f>(0.7*(SH_D*DEF_D))+(S221/(MAX(S:S))*(0.3*(SH_D*DEF_D)))</f>
        <v>1.9274064406552394</v>
      </c>
    </row>
    <row r="222" spans="1:29" x14ac:dyDescent="0.25">
      <c r="A222" s="9">
        <v>220</v>
      </c>
      <c r="B222" s="46" t="s">
        <v>462</v>
      </c>
      <c r="C222" s="47" t="s">
        <v>395</v>
      </c>
      <c r="D222" s="47" t="s">
        <v>396</v>
      </c>
      <c r="E222" s="47" t="s">
        <v>4</v>
      </c>
      <c r="F222" s="48">
        <v>36</v>
      </c>
      <c r="G222" s="48">
        <v>3</v>
      </c>
      <c r="H222" s="48">
        <v>18</v>
      </c>
      <c r="I222" s="48">
        <v>97</v>
      </c>
      <c r="J222" s="48">
        <v>24</v>
      </c>
      <c r="K222" s="48">
        <v>5</v>
      </c>
      <c r="L222" s="48">
        <v>1387</v>
      </c>
      <c r="M222" s="52">
        <v>474</v>
      </c>
      <c r="N222">
        <f>G222*82/F222</f>
        <v>6.833333333333333</v>
      </c>
      <c r="O222">
        <f>H222*82/F222</f>
        <v>41</v>
      </c>
      <c r="P222">
        <f>I222*82/F222</f>
        <v>220.94444444444446</v>
      </c>
      <c r="Q222">
        <f>J222*82/F222</f>
        <v>54.666666666666664</v>
      </c>
      <c r="R222">
        <f>K222*82/F222</f>
        <v>11.388888888888889</v>
      </c>
      <c r="S222">
        <f>L222*82/F222</f>
        <v>3159.2777777777778</v>
      </c>
      <c r="U222" s="10">
        <f>SUM(V222:X222)</f>
        <v>7.6783603411492303</v>
      </c>
      <c r="V222">
        <f>N222/MAX(N:N)*OFF_D</f>
        <v>0.80921052631578949</v>
      </c>
      <c r="W222">
        <f>O222/MAX(O:O)*PUN_D</f>
        <v>0.68181818181818177</v>
      </c>
      <c r="X222">
        <f>SUM(Z222:AC222)</f>
        <v>6.1873316330152592</v>
      </c>
      <c r="Y222">
        <f>X222/DEF_D*10</f>
        <v>7.7341645412690738</v>
      </c>
      <c r="Z222">
        <f>(0.7*(HIT_D*DEF_D))+(P222/(MAX(P:P))*(0.3*(HIT_D*DEF_D)))</f>
        <v>1.3687179487179486</v>
      </c>
      <c r="AA222">
        <f>(0.7*(BkS_D*DEF_D))+(Q222/(MAX(Q:Q))*(0.3*(BkS_D*DEF_D)))</f>
        <v>1.6499154929577464</v>
      </c>
      <c r="AB222">
        <f>(0.7*(TkA_D*DEF_D))+(R222/(MAX(R:R))*(0.3*(TkA_D*DEF_D)))</f>
        <v>1.1858634538152608</v>
      </c>
      <c r="AC222">
        <f>(0.7*(SH_D*DEF_D))+(S222/(MAX(S:S))*(0.3*(SH_D*DEF_D)))</f>
        <v>1.9828347375243032</v>
      </c>
    </row>
    <row r="223" spans="1:29" x14ac:dyDescent="0.25">
      <c r="A223" s="9">
        <v>221</v>
      </c>
      <c r="B223" s="46" t="s">
        <v>662</v>
      </c>
      <c r="C223" s="47" t="s">
        <v>395</v>
      </c>
      <c r="D223" s="47" t="s">
        <v>396</v>
      </c>
      <c r="E223" s="47" t="s">
        <v>4</v>
      </c>
      <c r="F223" s="48">
        <v>45</v>
      </c>
      <c r="G223" s="48">
        <v>6</v>
      </c>
      <c r="H223" s="48">
        <v>6</v>
      </c>
      <c r="I223" s="48">
        <v>65</v>
      </c>
      <c r="J223" s="48">
        <v>48</v>
      </c>
      <c r="K223" s="48">
        <v>11</v>
      </c>
      <c r="L223" s="48">
        <v>829</v>
      </c>
      <c r="M223" s="52">
        <v>598</v>
      </c>
      <c r="N223">
        <f>G223*82/F223</f>
        <v>10.933333333333334</v>
      </c>
      <c r="O223">
        <f>H223*82/F223</f>
        <v>10.933333333333334</v>
      </c>
      <c r="P223">
        <f>I223*82/F223</f>
        <v>118.44444444444444</v>
      </c>
      <c r="Q223">
        <f>J223*82/F223</f>
        <v>87.466666666666669</v>
      </c>
      <c r="R223">
        <f>K223*82/F223</f>
        <v>20.044444444444444</v>
      </c>
      <c r="S223">
        <f>L223*82/F223</f>
        <v>1510.6222222222223</v>
      </c>
      <c r="U223" s="10">
        <f>SUM(V223:X223)</f>
        <v>7.6109446328699422</v>
      </c>
      <c r="V223">
        <f>N223/MAX(N:N)*OFF_D</f>
        <v>1.2947368421052632</v>
      </c>
      <c r="W223">
        <f>O223/MAX(O:O)*PUN_D</f>
        <v>0.18181818181818182</v>
      </c>
      <c r="X223">
        <f>SUM(Z223:AC223)</f>
        <v>6.1343896089464973</v>
      </c>
      <c r="Y223">
        <f>X223/DEF_D*10</f>
        <v>7.6679870111831221</v>
      </c>
      <c r="Z223">
        <f>(0.7*(HIT_D*DEF_D))+(P223/(MAX(P:P))*(0.3*(HIT_D*DEF_D)))</f>
        <v>1.2533333333333332</v>
      </c>
      <c r="AA223">
        <f>(0.7*(BkS_D*DEF_D))+(Q223/(MAX(Q:Q))*(0.3*(BkS_D*DEF_D)))</f>
        <v>1.7326647887323943</v>
      </c>
      <c r="AB223">
        <f>(0.7*(TkA_D*DEF_D))+(R223/(MAX(R:R))*(0.3*(TkA_D*DEF_D)))</f>
        <v>1.2359196787148594</v>
      </c>
      <c r="AC223">
        <f>(0.7*(SH_D*DEF_D))+(S223/(MAX(S:S))*(0.3*(SH_D*DEF_D)))</f>
        <v>1.9124718081659104</v>
      </c>
    </row>
    <row r="224" spans="1:29" x14ac:dyDescent="0.25">
      <c r="A224" s="9">
        <v>222</v>
      </c>
      <c r="B224" s="43" t="s">
        <v>363</v>
      </c>
      <c r="C224" s="44" t="s">
        <v>43</v>
      </c>
      <c r="D224" s="44" t="s">
        <v>396</v>
      </c>
      <c r="E224" s="44" t="s">
        <v>4</v>
      </c>
      <c r="F224" s="45">
        <v>25</v>
      </c>
      <c r="G224" s="45">
        <v>4</v>
      </c>
      <c r="H224" s="45">
        <v>2</v>
      </c>
      <c r="I224" s="45">
        <v>20</v>
      </c>
      <c r="J224" s="45">
        <v>9</v>
      </c>
      <c r="K224" s="45">
        <v>7</v>
      </c>
      <c r="L224" s="45">
        <v>0</v>
      </c>
      <c r="M224" s="51">
        <v>390</v>
      </c>
      <c r="N224">
        <f>G224*82/F224</f>
        <v>13.12</v>
      </c>
      <c r="O224">
        <f>H224*82/F224</f>
        <v>6.56</v>
      </c>
      <c r="P224">
        <f>I224*82/F224</f>
        <v>65.599999999999994</v>
      </c>
      <c r="Q224">
        <f>J224*82/F224</f>
        <v>29.52</v>
      </c>
      <c r="R224">
        <f>K224*82/F224</f>
        <v>22.96</v>
      </c>
      <c r="S224">
        <f>L224*82/F224</f>
        <v>0</v>
      </c>
      <c r="U224" s="10">
        <f>SUM(V224:X224)</f>
        <v>7.5438763625521279</v>
      </c>
      <c r="V224">
        <f>N224/MAX(N:N)*OFF_D</f>
        <v>1.5536842105263158</v>
      </c>
      <c r="W224">
        <f>O224/MAX(O:O)*PUN_D</f>
        <v>0.10909090909090909</v>
      </c>
      <c r="X224">
        <f>SUM(Z224:AC224)</f>
        <v>5.8811012429349026</v>
      </c>
      <c r="Y224">
        <f>X224/DEF_D*10</f>
        <v>7.3513765536686284</v>
      </c>
      <c r="Z224">
        <f>(0.7*(HIT_D*DEF_D))+(P224/(MAX(P:P))*(0.3*(HIT_D*DEF_D)))</f>
        <v>1.1938461538461538</v>
      </c>
      <c r="AA224">
        <f>(0.7*(BkS_D*DEF_D))+(Q224/(MAX(Q:Q))*(0.3*(BkS_D*DEF_D)))</f>
        <v>1.5864743661971832</v>
      </c>
      <c r="AB224">
        <f>(0.7*(TkA_D*DEF_D))+(R224/(MAX(R:R))*(0.3*(TkA_D*DEF_D)))</f>
        <v>1.2527807228915662</v>
      </c>
      <c r="AC224">
        <f>(0.7*(SH_D*DEF_D))+(S224/(MAX(S:S))*(0.3*(SH_D*DEF_D)))</f>
        <v>1.8479999999999999</v>
      </c>
    </row>
    <row r="225" spans="1:29" x14ac:dyDescent="0.25">
      <c r="A225" s="9">
        <v>223</v>
      </c>
      <c r="B225" s="43" t="s">
        <v>499</v>
      </c>
      <c r="C225" s="44" t="s">
        <v>395</v>
      </c>
      <c r="D225" s="44" t="s">
        <v>396</v>
      </c>
      <c r="E225" s="44" t="s">
        <v>4</v>
      </c>
      <c r="F225" s="45">
        <v>40</v>
      </c>
      <c r="G225" s="45">
        <v>3</v>
      </c>
      <c r="H225" s="45">
        <v>14</v>
      </c>
      <c r="I225" s="45">
        <v>45</v>
      </c>
      <c r="J225" s="45">
        <v>47</v>
      </c>
      <c r="K225" s="45">
        <v>10</v>
      </c>
      <c r="L225" s="45">
        <v>2450</v>
      </c>
      <c r="M225" s="51">
        <v>631</v>
      </c>
      <c r="N225">
        <f>G225*82/F225</f>
        <v>6.15</v>
      </c>
      <c r="O225">
        <f>H225*82/F225</f>
        <v>28.7</v>
      </c>
      <c r="P225">
        <f>I225*82/F225</f>
        <v>92.25</v>
      </c>
      <c r="Q225">
        <f>J225*82/F225</f>
        <v>96.35</v>
      </c>
      <c r="R225">
        <f>K225*82/F225</f>
        <v>20.5</v>
      </c>
      <c r="S225">
        <f>L225*82/F225</f>
        <v>5022.5</v>
      </c>
      <c r="U225" s="10">
        <f>SUM(V225:X225)</f>
        <v>7.4853937803093018</v>
      </c>
      <c r="V225">
        <f>N225/MAX(N:N)*OFF_D</f>
        <v>0.72828947368421049</v>
      </c>
      <c r="W225">
        <f>O225/MAX(O:O)*PUN_D</f>
        <v>0.47727272727272729</v>
      </c>
      <c r="X225">
        <f>SUM(Z225:AC225)</f>
        <v>6.279831579352364</v>
      </c>
      <c r="Y225">
        <f>X225/DEF_D*10</f>
        <v>7.8497894741904553</v>
      </c>
      <c r="Z225">
        <f>(0.7*(HIT_D*DEF_D))+(P225/(MAX(P:P))*(0.3*(HIT_D*DEF_D)))</f>
        <v>1.2238461538461538</v>
      </c>
      <c r="AA225">
        <f>(0.7*(BkS_D*DEF_D))+(Q225/(MAX(Q:Q))*(0.3*(BkS_D*DEF_D)))</f>
        <v>1.7550760563380281</v>
      </c>
      <c r="AB225">
        <f>(0.7*(TkA_D*DEF_D))+(R225/(MAX(R:R))*(0.3*(TkA_D*DEF_D)))</f>
        <v>1.2385542168674697</v>
      </c>
      <c r="AC225">
        <f>(0.7*(SH_D*DEF_D))+(S225/(MAX(S:S))*(0.3*(SH_D*DEF_D)))</f>
        <v>2.0623551523007126</v>
      </c>
    </row>
    <row r="226" spans="1:29" x14ac:dyDescent="0.25">
      <c r="A226" s="9">
        <v>224</v>
      </c>
      <c r="B226" s="46" t="s">
        <v>732</v>
      </c>
      <c r="C226" s="47" t="s">
        <v>395</v>
      </c>
      <c r="D226" s="47" t="s">
        <v>396</v>
      </c>
      <c r="E226" s="47" t="s">
        <v>4</v>
      </c>
      <c r="F226" s="48">
        <v>73</v>
      </c>
      <c r="G226" s="48">
        <v>8</v>
      </c>
      <c r="H226" s="48">
        <v>25</v>
      </c>
      <c r="I226" s="48">
        <v>72</v>
      </c>
      <c r="J226" s="48">
        <v>53</v>
      </c>
      <c r="K226" s="48">
        <v>9</v>
      </c>
      <c r="L226" s="48">
        <v>805</v>
      </c>
      <c r="M226" s="52">
        <v>870</v>
      </c>
      <c r="N226">
        <f>G226*82/F226</f>
        <v>8.9863013698630141</v>
      </c>
      <c r="O226">
        <f>H226*82/F226</f>
        <v>28.082191780821919</v>
      </c>
      <c r="P226">
        <f>I226*82/F226</f>
        <v>80.876712328767127</v>
      </c>
      <c r="Q226">
        <f>J226*82/F226</f>
        <v>59.534246575342465</v>
      </c>
      <c r="R226">
        <f>K226*82/F226</f>
        <v>10.109589041095891</v>
      </c>
      <c r="S226">
        <f>L226*82/F226</f>
        <v>904.2465753424658</v>
      </c>
      <c r="U226" s="10">
        <f>SUM(V226:X226)</f>
        <v>7.4694622754146867</v>
      </c>
      <c r="V226">
        <f>N226/MAX(N:N)*OFF_D</f>
        <v>1.0641672674837781</v>
      </c>
      <c r="W226">
        <f>O226/MAX(O:O)*PUN_D</f>
        <v>0.46699875466998758</v>
      </c>
      <c r="X226">
        <f>SUM(Z226:AC226)</f>
        <v>5.9382962532609209</v>
      </c>
      <c r="Y226">
        <f>X226/DEF_D*10</f>
        <v>7.4228703165761516</v>
      </c>
      <c r="Z226">
        <f>(0.7*(HIT_D*DEF_D))+(P226/(MAX(P:P))*(0.3*(HIT_D*DEF_D)))</f>
        <v>1.2110432033719705</v>
      </c>
      <c r="AA226">
        <f>(0.7*(BkS_D*DEF_D))+(Q226/(MAX(Q:Q))*(0.3*(BkS_D*DEF_D)))</f>
        <v>1.6621956395909705</v>
      </c>
      <c r="AB226">
        <f>(0.7*(TkA_D*DEF_D))+(R226/(MAX(R:R))*(0.3*(TkA_D*DEF_D)))</f>
        <v>1.1784650932497112</v>
      </c>
      <c r="AC226">
        <f>(0.7*(SH_D*DEF_D))+(S226/(MAX(S:S))*(0.3*(SH_D*DEF_D)))</f>
        <v>1.886592317048269</v>
      </c>
    </row>
    <row r="227" spans="1:29" x14ac:dyDescent="0.25">
      <c r="A227" s="9">
        <v>225</v>
      </c>
      <c r="B227" s="46" t="s">
        <v>659</v>
      </c>
      <c r="C227" s="47" t="s">
        <v>395</v>
      </c>
      <c r="D227" s="47" t="s">
        <v>396</v>
      </c>
      <c r="E227" s="47" t="s">
        <v>4</v>
      </c>
      <c r="F227" s="48">
        <v>56</v>
      </c>
      <c r="G227" s="48">
        <v>6</v>
      </c>
      <c r="H227" s="48">
        <v>4</v>
      </c>
      <c r="I227" s="48">
        <v>42</v>
      </c>
      <c r="J227" s="48">
        <v>68</v>
      </c>
      <c r="K227" s="48">
        <v>2</v>
      </c>
      <c r="L227" s="48">
        <v>2723</v>
      </c>
      <c r="M227" s="52">
        <v>761</v>
      </c>
      <c r="N227">
        <f>G227*82/F227</f>
        <v>8.7857142857142865</v>
      </c>
      <c r="O227">
        <f>H227*82/F227</f>
        <v>5.8571428571428568</v>
      </c>
      <c r="P227">
        <f>I227*82/F227</f>
        <v>61.5</v>
      </c>
      <c r="Q227">
        <f>J227*82/F227</f>
        <v>99.571428571428569</v>
      </c>
      <c r="R227">
        <f>K227*82/F227</f>
        <v>2.9285714285714284</v>
      </c>
      <c r="S227">
        <f>L227*82/F227</f>
        <v>3987.25</v>
      </c>
      <c r="U227" s="10">
        <f>SUM(V227:X227)</f>
        <v>7.2453581798362974</v>
      </c>
      <c r="V227">
        <f>N227/MAX(N:N)*OFF_D</f>
        <v>1.0404135338345866</v>
      </c>
      <c r="W227">
        <f>O227/MAX(O:O)*PUN_D</f>
        <v>9.7402597402597393E-2</v>
      </c>
      <c r="X227">
        <f>SUM(Z227:AC227)</f>
        <v>6.1075420485991136</v>
      </c>
      <c r="Y227">
        <f>X227/DEF_D*10</f>
        <v>7.6344275607488923</v>
      </c>
      <c r="Z227">
        <f>(0.7*(HIT_D*DEF_D))+(P227/(MAX(P:P))*(0.3*(HIT_D*DEF_D)))</f>
        <v>1.1892307692307691</v>
      </c>
      <c r="AA227">
        <f>(0.7*(BkS_D*DEF_D))+(Q227/(MAX(Q:Q))*(0.3*(BkS_D*DEF_D)))</f>
        <v>1.7632032193158953</v>
      </c>
      <c r="AB227">
        <f>(0.7*(TkA_D*DEF_D))+(R227/(MAX(R:R))*(0.3*(TkA_D*DEF_D)))</f>
        <v>1.1369363166953528</v>
      </c>
      <c r="AC227">
        <f>(0.7*(SH_D*DEF_D))+(S227/(MAX(S:S))*(0.3*(SH_D*DEF_D)))</f>
        <v>2.0181717433570965</v>
      </c>
    </row>
    <row r="228" spans="1:29" x14ac:dyDescent="0.25">
      <c r="A228" s="9">
        <v>226</v>
      </c>
      <c r="B228" s="43" t="s">
        <v>532</v>
      </c>
      <c r="C228" s="44" t="s">
        <v>395</v>
      </c>
      <c r="D228" s="44" t="s">
        <v>396</v>
      </c>
      <c r="E228" s="44" t="s">
        <v>4</v>
      </c>
      <c r="F228" s="45">
        <v>38</v>
      </c>
      <c r="G228" s="45">
        <v>5</v>
      </c>
      <c r="H228" s="45">
        <v>4</v>
      </c>
      <c r="I228" s="45">
        <v>16</v>
      </c>
      <c r="J228" s="45">
        <v>17</v>
      </c>
      <c r="K228" s="45">
        <v>5</v>
      </c>
      <c r="L228" s="45">
        <v>188</v>
      </c>
      <c r="M228" s="51">
        <v>563</v>
      </c>
      <c r="N228">
        <f>G228*82/F228</f>
        <v>10.789473684210526</v>
      </c>
      <c r="O228">
        <f>H228*82/F228</f>
        <v>8.6315789473684212</v>
      </c>
      <c r="P228">
        <f>I228*82/F228</f>
        <v>34.526315789473685</v>
      </c>
      <c r="Q228">
        <f>J228*82/F228</f>
        <v>36.684210526315788</v>
      </c>
      <c r="R228">
        <f>K228*82/F228</f>
        <v>10.789473684210526</v>
      </c>
      <c r="S228">
        <f>L228*82/F228</f>
        <v>405.68421052631578</v>
      </c>
      <c r="U228" s="10">
        <f>SUM(V228:X228)</f>
        <v>7.2323675946816488</v>
      </c>
      <c r="V228">
        <f>N228/MAX(N:N)*OFF_D</f>
        <v>1.2777008310249307</v>
      </c>
      <c r="W228">
        <f>O228/MAX(O:O)*PUN_D</f>
        <v>0.14354066985645933</v>
      </c>
      <c r="X228">
        <f>SUM(Z228:AC228)</f>
        <v>5.8111260938002589</v>
      </c>
      <c r="Y228">
        <f>X228/DEF_D*10</f>
        <v>7.2639076172503234</v>
      </c>
      <c r="Z228">
        <f>(0.7*(HIT_D*DEF_D))+(P228/(MAX(P:P))*(0.3*(HIT_D*DEF_D)))</f>
        <v>1.1588663967611335</v>
      </c>
      <c r="AA228">
        <f>(0.7*(BkS_D*DEF_D))+(Q228/(MAX(Q:Q))*(0.3*(BkS_D*DEF_D)))</f>
        <v>1.6045485544848035</v>
      </c>
      <c r="AB228">
        <f>(0.7*(TkA_D*DEF_D))+(R228/(MAX(R:R))*(0.3*(TkA_D*DEF_D)))</f>
        <v>1.1823969562460366</v>
      </c>
      <c r="AC228">
        <f>(0.7*(SH_D*DEF_D))+(S228/(MAX(S:S))*(0.3*(SH_D*DEF_D)))</f>
        <v>1.8653141863082852</v>
      </c>
    </row>
    <row r="229" spans="1:29" x14ac:dyDescent="0.25">
      <c r="A229" s="9">
        <v>227</v>
      </c>
      <c r="B229" s="43" t="s">
        <v>906</v>
      </c>
      <c r="C229" s="44" t="s">
        <v>395</v>
      </c>
      <c r="D229" s="44" t="s">
        <v>396</v>
      </c>
      <c r="E229" s="44" t="s">
        <v>4</v>
      </c>
      <c r="F229" s="45">
        <v>27</v>
      </c>
      <c r="G229" s="45">
        <v>2</v>
      </c>
      <c r="H229" s="45">
        <v>8</v>
      </c>
      <c r="I229" s="45">
        <v>2</v>
      </c>
      <c r="J229" s="45">
        <v>31</v>
      </c>
      <c r="K229" s="45">
        <v>11</v>
      </c>
      <c r="L229" s="45">
        <v>2</v>
      </c>
      <c r="M229" s="51">
        <v>356</v>
      </c>
      <c r="N229">
        <f>G229*82/F229</f>
        <v>6.0740740740740744</v>
      </c>
      <c r="O229">
        <f>H229*82/F229</f>
        <v>24.296296296296298</v>
      </c>
      <c r="P229">
        <f>I229*82/F229</f>
        <v>6.0740740740740744</v>
      </c>
      <c r="Q229">
        <f>J229*82/F229</f>
        <v>94.148148148148152</v>
      </c>
      <c r="R229">
        <f>K229*82/F229</f>
        <v>33.407407407407405</v>
      </c>
      <c r="S229">
        <f>L229*82/F229</f>
        <v>6.0740740740740744</v>
      </c>
      <c r="U229" s="10">
        <f>SUM(V229:X229)</f>
        <v>7.1611560830333696</v>
      </c>
      <c r="V229">
        <f>N229/MAX(N:N)*OFF_D</f>
        <v>0.71929824561403521</v>
      </c>
      <c r="W229">
        <f>O229/MAX(O:O)*PUN_D</f>
        <v>0.40404040404040403</v>
      </c>
      <c r="X229">
        <f>SUM(Z229:AC229)</f>
        <v>6.0378174333789305</v>
      </c>
      <c r="Y229">
        <f>X229/DEF_D*10</f>
        <v>7.5472717917236629</v>
      </c>
      <c r="Z229">
        <f>(0.7*(HIT_D*DEF_D))+(P229/(MAX(P:P))*(0.3*(HIT_D*DEF_D)))</f>
        <v>1.1268376068376067</v>
      </c>
      <c r="AA229">
        <f>(0.7*(BkS_D*DEF_D))+(Q229/(MAX(Q:Q))*(0.3*(BkS_D*DEF_D)))</f>
        <v>1.7495211267605635</v>
      </c>
      <c r="AB229">
        <f>(0.7*(TkA_D*DEF_D))+(R229/(MAX(R:R))*(0.3*(TkA_D*DEF_D)))</f>
        <v>1.3131994645247655</v>
      </c>
      <c r="AC229">
        <f>(0.7*(SH_D*DEF_D))+(S229/(MAX(S:S))*(0.3*(SH_D*DEF_D)))</f>
        <v>1.8482592352559948</v>
      </c>
    </row>
    <row r="230" spans="1:29" x14ac:dyDescent="0.25">
      <c r="A230" s="9">
        <v>228</v>
      </c>
      <c r="B230" s="43" t="s">
        <v>987</v>
      </c>
      <c r="C230" s="44" t="s">
        <v>395</v>
      </c>
      <c r="D230" s="44" t="s">
        <v>396</v>
      </c>
      <c r="E230" s="44" t="s">
        <v>4</v>
      </c>
      <c r="F230" s="45">
        <v>66</v>
      </c>
      <c r="G230" s="45">
        <v>7</v>
      </c>
      <c r="H230" s="45">
        <v>6</v>
      </c>
      <c r="I230" s="45">
        <v>36</v>
      </c>
      <c r="J230" s="45">
        <v>38</v>
      </c>
      <c r="K230" s="45">
        <v>9</v>
      </c>
      <c r="L230" s="45">
        <v>102</v>
      </c>
      <c r="M230" s="51">
        <v>872</v>
      </c>
      <c r="N230">
        <f>G230*82/F230</f>
        <v>8.6969696969696972</v>
      </c>
      <c r="O230">
        <f>H230*82/F230</f>
        <v>7.4545454545454541</v>
      </c>
      <c r="P230">
        <f>I230*82/F230</f>
        <v>44.727272727272727</v>
      </c>
      <c r="Q230">
        <f>J230*82/F230</f>
        <v>47.212121212121211</v>
      </c>
      <c r="R230">
        <f>K230*82/F230</f>
        <v>11.181818181818182</v>
      </c>
      <c r="S230">
        <f>L230*82/F230</f>
        <v>126.72727272727273</v>
      </c>
      <c r="U230" s="10">
        <f>SUM(V230:X230)</f>
        <v>6.9934042601325261</v>
      </c>
      <c r="V230">
        <f>N230/MAX(N:N)*OFF_D</f>
        <v>1.0299043062200957</v>
      </c>
      <c r="W230">
        <f>O230/MAX(O:O)*PUN_D</f>
        <v>0.12396694214876031</v>
      </c>
      <c r="X230">
        <f>SUM(Z230:AC230)</f>
        <v>5.8395330117636703</v>
      </c>
      <c r="Y230">
        <f>X230/DEF_D*10</f>
        <v>7.2994162647045879</v>
      </c>
      <c r="Z230">
        <f>(0.7*(HIT_D*DEF_D))+(P230/(MAX(P:P))*(0.3*(HIT_D*DEF_D)))</f>
        <v>1.1703496503496502</v>
      </c>
      <c r="AA230">
        <f>(0.7*(BkS_D*DEF_D))+(Q230/(MAX(Q:Q))*(0.3*(BkS_D*DEF_D)))</f>
        <v>1.6311088348271447</v>
      </c>
      <c r="AB230">
        <f>(0.7*(TkA_D*DEF_D))+(R230/(MAX(R:R))*(0.3*(TkA_D*DEF_D)))</f>
        <v>1.1846659364731653</v>
      </c>
      <c r="AC230">
        <f>(0.7*(SH_D*DEF_D))+(S230/(MAX(S:S))*(0.3*(SH_D*DEF_D)))</f>
        <v>1.8534085901137098</v>
      </c>
    </row>
    <row r="231" spans="1:29" x14ac:dyDescent="0.25">
      <c r="A231" s="9">
        <v>229</v>
      </c>
      <c r="B231" s="46" t="s">
        <v>491</v>
      </c>
      <c r="C231" s="47" t="s">
        <v>395</v>
      </c>
      <c r="D231" s="47" t="s">
        <v>396</v>
      </c>
      <c r="E231" s="47" t="s">
        <v>4</v>
      </c>
      <c r="F231" s="48">
        <v>27</v>
      </c>
      <c r="G231" s="48">
        <v>1</v>
      </c>
      <c r="H231" s="48">
        <v>12</v>
      </c>
      <c r="I231" s="48">
        <v>32</v>
      </c>
      <c r="J231" s="48">
        <v>16</v>
      </c>
      <c r="K231" s="48">
        <v>3</v>
      </c>
      <c r="L231" s="48">
        <v>215</v>
      </c>
      <c r="M231" s="52">
        <v>313</v>
      </c>
      <c r="N231">
        <f>G231*82/F231</f>
        <v>3.0370370370370372</v>
      </c>
      <c r="O231">
        <f>H231*82/F231</f>
        <v>36.444444444444443</v>
      </c>
      <c r="P231">
        <f>I231*82/F231</f>
        <v>97.18518518518519</v>
      </c>
      <c r="Q231">
        <f>J231*82/F231</f>
        <v>48.592592592592595</v>
      </c>
      <c r="R231">
        <f>K231*82/F231</f>
        <v>9.1111111111111107</v>
      </c>
      <c r="S231">
        <f>L231*82/F231</f>
        <v>652.96296296296293</v>
      </c>
      <c r="U231" s="10">
        <f>SUM(V231:X231)</f>
        <v>6.8782615406367587</v>
      </c>
      <c r="V231">
        <f>N231/MAX(N:N)*OFF_D</f>
        <v>0.35964912280701761</v>
      </c>
      <c r="W231">
        <f>O231/MAX(O:O)*PUN_D</f>
        <v>0.60606060606060608</v>
      </c>
      <c r="X231">
        <f>SUM(Z231:AC231)</f>
        <v>5.9125518117691351</v>
      </c>
      <c r="Y231">
        <f>X231/DEF_D*10</f>
        <v>7.3906897647114187</v>
      </c>
      <c r="Z231">
        <f>(0.7*(HIT_D*DEF_D))+(P231/(MAX(P:P))*(0.3*(HIT_D*DEF_D)))</f>
        <v>1.2294017094017093</v>
      </c>
      <c r="AA231">
        <f>(0.7*(BkS_D*DEF_D))+(Q231/(MAX(Q:Q))*(0.3*(BkS_D*DEF_D)))</f>
        <v>1.6345915492957745</v>
      </c>
      <c r="AB231">
        <f>(0.7*(TkA_D*DEF_D))+(R231/(MAX(R:R))*(0.3*(TkA_D*DEF_D)))</f>
        <v>1.1726907630522088</v>
      </c>
      <c r="AC231">
        <f>(0.7*(SH_D*DEF_D))+(S231/(MAX(S:S))*(0.3*(SH_D*DEF_D)))</f>
        <v>1.8758677900194425</v>
      </c>
    </row>
  </sheetData>
  <autoFilter ref="B2:AC92">
    <sortState ref="B3:AC231">
      <sortCondition descending="1" ref="U2:U92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1"/>
  <sheetViews>
    <sheetView topLeftCell="A16" workbookViewId="0">
      <selection activeCell="B33" sqref="B3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1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3" t="s">
        <v>70</v>
      </c>
      <c r="C3" s="44" t="s">
        <v>37</v>
      </c>
      <c r="D3" s="44" t="s">
        <v>396</v>
      </c>
      <c r="E3" s="44" t="s">
        <v>2</v>
      </c>
      <c r="F3" s="45">
        <v>62</v>
      </c>
      <c r="G3" s="45">
        <v>72</v>
      </c>
      <c r="H3" s="45">
        <v>77</v>
      </c>
      <c r="I3" s="45">
        <v>40</v>
      </c>
      <c r="J3" s="45">
        <v>25</v>
      </c>
      <c r="K3" s="45">
        <v>52</v>
      </c>
      <c r="L3" s="45">
        <v>149</v>
      </c>
      <c r="M3" s="51">
        <v>1154</v>
      </c>
      <c r="N3">
        <f>G3*82/F3</f>
        <v>95.225806451612897</v>
      </c>
      <c r="O3">
        <f>H3*82/F3</f>
        <v>101.83870967741936</v>
      </c>
      <c r="P3">
        <f>I3*82/F3</f>
        <v>52.903225806451616</v>
      </c>
      <c r="Q3">
        <f>J3*82/F3</f>
        <v>33.064516129032256</v>
      </c>
      <c r="R3">
        <f>K3*82/F3</f>
        <v>68.774193548387103</v>
      </c>
      <c r="S3">
        <f>L3*82/F3</f>
        <v>197.06451612903226</v>
      </c>
      <c r="U3" s="10">
        <f>SUM(V3:X3)</f>
        <v>17.478733957201754</v>
      </c>
      <c r="V3">
        <f>N3/MAX(N:N)*OFF_C</f>
        <v>11.427096774193547</v>
      </c>
      <c r="W3">
        <f>O3/MAX(O:O)*PUN_C</f>
        <v>1.1255040322580647</v>
      </c>
      <c r="X3">
        <f>SUM(Z3:AC3)</f>
        <v>4.9261331507501414</v>
      </c>
      <c r="Y3">
        <f>X3/DEF_C*10</f>
        <v>8.2102219179169023</v>
      </c>
      <c r="Z3">
        <f>(0.7*(HIT_F*DEF_C))+(P3/(MAX(P:P))*(0.3*(HIT_F*DEF_C)))</f>
        <v>1.1436524453694066</v>
      </c>
      <c r="AA3">
        <f>(0.7*(BkS_F*DEF_C))+(Q3/(MAX(Q:Q))*(0.3*(BkS_F*DEF_C)))</f>
        <v>0.71797653958944274</v>
      </c>
      <c r="AB3">
        <f>(0.7*(TkA_F*DEF_C))+(R3/(MAX(R:R))*(0.3*(TkA_F*DEF_C)))</f>
        <v>1.9235246179966043</v>
      </c>
      <c r="AC3">
        <f>(0.7*(SH_F*DEF_C))+(S3/(MAX(S:S))*(0.3*(SH_F*DEF_C)))</f>
        <v>1.140979547794688</v>
      </c>
    </row>
    <row r="4" spans="1:29" x14ac:dyDescent="0.25">
      <c r="A4" s="9">
        <v>2</v>
      </c>
      <c r="B4" s="46" t="s">
        <v>309</v>
      </c>
      <c r="C4" s="47" t="s">
        <v>43</v>
      </c>
      <c r="D4" s="47" t="s">
        <v>396</v>
      </c>
      <c r="E4" s="47" t="s">
        <v>2</v>
      </c>
      <c r="F4" s="48">
        <v>82</v>
      </c>
      <c r="G4" s="48">
        <v>100</v>
      </c>
      <c r="H4" s="48">
        <v>26</v>
      </c>
      <c r="I4" s="48">
        <v>34</v>
      </c>
      <c r="J4" s="48">
        <v>29</v>
      </c>
      <c r="K4" s="48">
        <v>76</v>
      </c>
      <c r="L4" s="48">
        <v>3949</v>
      </c>
      <c r="M4" s="52">
        <v>1733</v>
      </c>
      <c r="N4">
        <f>G4*82/F4</f>
        <v>100</v>
      </c>
      <c r="O4">
        <f>H4*82/F4</f>
        <v>26</v>
      </c>
      <c r="P4">
        <f>I4*82/F4</f>
        <v>34</v>
      </c>
      <c r="Q4">
        <f>J4*82/F4</f>
        <v>29</v>
      </c>
      <c r="R4">
        <f>K4*82/F4</f>
        <v>76</v>
      </c>
      <c r="S4">
        <f>L4*82/F4</f>
        <v>3949</v>
      </c>
      <c r="U4" s="10">
        <f>SUM(V4:X4)</f>
        <v>17.358562265190184</v>
      </c>
      <c r="V4">
        <f>N4/MAX(N:N)*OFF_C</f>
        <v>12</v>
      </c>
      <c r="W4">
        <f>O4/MAX(O:O)*PUN_C</f>
        <v>0.28734756097560976</v>
      </c>
      <c r="X4">
        <f>SUM(Z4:AC4)</f>
        <v>5.0712147042145741</v>
      </c>
      <c r="Y4">
        <f>X4/DEF_C*10</f>
        <v>8.4520245070242908</v>
      </c>
      <c r="Z4">
        <f>(0.7*(HIT_F*DEF_C))+(P4/(MAX(P:P))*(0.3*(HIT_F*DEF_C)))</f>
        <v>1.1101888276947285</v>
      </c>
      <c r="AA4">
        <f>(0.7*(BkS_F*DEF_C))+(Q4/(MAX(Q:Q))*(0.3*(BkS_F*DEF_C)))</f>
        <v>0.70716186252771607</v>
      </c>
      <c r="AB4">
        <f>(0.7*(TkA_F*DEF_C))+(R4/(MAX(R:R))*(0.3*(TkA_F*DEF_C)))</f>
        <v>1.98</v>
      </c>
      <c r="AC4">
        <f>(0.7*(SH_F*DEF_C))+(S4/(MAX(S:S))*(0.3*(SH_F*DEF_C)))</f>
        <v>1.2738640139921293</v>
      </c>
    </row>
    <row r="5" spans="1:29" x14ac:dyDescent="0.25">
      <c r="A5" s="9">
        <v>3</v>
      </c>
      <c r="B5" s="43" t="s">
        <v>143</v>
      </c>
      <c r="C5" s="44" t="s">
        <v>34</v>
      </c>
      <c r="D5" s="44" t="s">
        <v>396</v>
      </c>
      <c r="E5" s="44" t="s">
        <v>2</v>
      </c>
      <c r="F5" s="45">
        <v>75</v>
      </c>
      <c r="G5" s="45">
        <v>89</v>
      </c>
      <c r="H5" s="45">
        <v>24</v>
      </c>
      <c r="I5" s="45">
        <v>80</v>
      </c>
      <c r="J5" s="45">
        <v>27</v>
      </c>
      <c r="K5" s="45">
        <v>39</v>
      </c>
      <c r="L5" s="45">
        <v>531</v>
      </c>
      <c r="M5" s="51">
        <v>1491</v>
      </c>
      <c r="N5">
        <f>G5*82/F5</f>
        <v>97.306666666666672</v>
      </c>
      <c r="O5">
        <f>H5*82/F5</f>
        <v>26.24</v>
      </c>
      <c r="P5">
        <f>I5*82/F5</f>
        <v>87.466666666666669</v>
      </c>
      <c r="Q5">
        <f>J5*82/F5</f>
        <v>29.52</v>
      </c>
      <c r="R5">
        <f>K5*82/F5</f>
        <v>42.64</v>
      </c>
      <c r="S5">
        <f>L5*82/F5</f>
        <v>580.55999999999995</v>
      </c>
      <c r="U5" s="10">
        <f>SUM(V5:X5)</f>
        <v>16.754011456239532</v>
      </c>
      <c r="V5">
        <f>N5/MAX(N:N)*OFF_C</f>
        <v>11.6768</v>
      </c>
      <c r="W5">
        <f>O5/MAX(O:O)*PUN_C</f>
        <v>0.28999999999999998</v>
      </c>
      <c r="X5">
        <f>SUM(Z5:AC5)</f>
        <v>4.7872114562395343</v>
      </c>
      <c r="Y5">
        <f>X5/DEF_C*10</f>
        <v>7.9786857603992232</v>
      </c>
      <c r="Z5">
        <f>(0.7*(HIT_F*DEF_C))+(P5/(MAX(P:P))*(0.3*(HIT_F*DEF_C)))</f>
        <v>1.2048387096774191</v>
      </c>
      <c r="AA5">
        <f>(0.7*(BkS_F*DEF_C))+(Q5/(MAX(Q:Q))*(0.3*(BkS_F*DEF_C)))</f>
        <v>0.70854545454545437</v>
      </c>
      <c r="AB5">
        <f>(0.7*(TkA_F*DEF_C))+(R5/(MAX(R:R))*(0.3*(TkA_F*DEF_C)))</f>
        <v>1.7192652631578946</v>
      </c>
      <c r="AC5">
        <f>(0.7*(SH_F*DEF_C))+(S5/(MAX(S:S))*(0.3*(SH_F*DEF_C)))</f>
        <v>1.1545620288587668</v>
      </c>
    </row>
    <row r="6" spans="1:29" x14ac:dyDescent="0.25">
      <c r="A6" s="9">
        <v>4</v>
      </c>
      <c r="B6" s="46" t="s">
        <v>51</v>
      </c>
      <c r="C6" s="47" t="s">
        <v>34</v>
      </c>
      <c r="D6" s="47" t="s">
        <v>396</v>
      </c>
      <c r="E6" s="47" t="s">
        <v>2</v>
      </c>
      <c r="F6" s="48">
        <v>74</v>
      </c>
      <c r="G6" s="48">
        <v>73</v>
      </c>
      <c r="H6" s="48">
        <v>49</v>
      </c>
      <c r="I6" s="48">
        <v>99</v>
      </c>
      <c r="J6" s="48">
        <v>88</v>
      </c>
      <c r="K6" s="48">
        <v>61</v>
      </c>
      <c r="L6" s="48">
        <v>7471</v>
      </c>
      <c r="M6" s="52">
        <v>1559</v>
      </c>
      <c r="N6">
        <f>G6*82/F6</f>
        <v>80.891891891891888</v>
      </c>
      <c r="O6">
        <f>H6*82/F6</f>
        <v>54.297297297297298</v>
      </c>
      <c r="P6">
        <f>I6*82/F6</f>
        <v>109.70270270270271</v>
      </c>
      <c r="Q6">
        <f>J6*82/F6</f>
        <v>97.513513513513516</v>
      </c>
      <c r="R6">
        <f>K6*82/F6</f>
        <v>67.594594594594597</v>
      </c>
      <c r="S6">
        <f>L6*82/F6</f>
        <v>8278.6756756756749</v>
      </c>
      <c r="U6" s="10">
        <f>SUM(V6:X6)</f>
        <v>15.782288971911971</v>
      </c>
      <c r="V6">
        <f>N6/MAX(N:N)*OFF_C</f>
        <v>9.707027027027026</v>
      </c>
      <c r="W6">
        <f>O6/MAX(O:O)*PUN_C</f>
        <v>0.60008445945945954</v>
      </c>
      <c r="X6">
        <f>SUM(Z6:AC6)</f>
        <v>5.4751774854254842</v>
      </c>
      <c r="Y6">
        <f>X6/DEF_C*10</f>
        <v>9.1252958090424734</v>
      </c>
      <c r="Z6">
        <f>(0.7*(HIT_F*DEF_C))+(P6/(MAX(P:P))*(0.3*(HIT_F*DEF_C)))</f>
        <v>1.2442022667829118</v>
      </c>
      <c r="AA6">
        <f>(0.7*(BkS_F*DEF_C))+(Q6/(MAX(Q:Q))*(0.3*(BkS_F*DEF_C)))</f>
        <v>0.88945945945945937</v>
      </c>
      <c r="AB6">
        <f>(0.7*(TkA_F*DEF_C))+(R6/(MAX(R:R))*(0.3*(TkA_F*DEF_C)))</f>
        <v>1.9143051209103841</v>
      </c>
      <c r="AC6">
        <f>(0.7*(SH_F*DEF_C))+(S6/(MAX(S:S))*(0.3*(SH_F*DEF_C)))</f>
        <v>1.4272106382727283</v>
      </c>
    </row>
    <row r="7" spans="1:29" x14ac:dyDescent="0.25">
      <c r="A7" s="9">
        <v>5</v>
      </c>
      <c r="B7" s="43" t="s">
        <v>30</v>
      </c>
      <c r="C7" s="44" t="s">
        <v>31</v>
      </c>
      <c r="D7" s="44" t="s">
        <v>396</v>
      </c>
      <c r="E7" s="44" t="s">
        <v>2</v>
      </c>
      <c r="F7" s="45">
        <v>82</v>
      </c>
      <c r="G7" s="45">
        <v>86</v>
      </c>
      <c r="H7" s="45">
        <v>38</v>
      </c>
      <c r="I7" s="45">
        <v>45</v>
      </c>
      <c r="J7" s="45">
        <v>33</v>
      </c>
      <c r="K7" s="45">
        <v>61</v>
      </c>
      <c r="L7" s="45">
        <v>3416</v>
      </c>
      <c r="M7" s="51">
        <v>1497</v>
      </c>
      <c r="N7">
        <f>G7*82/F7</f>
        <v>86</v>
      </c>
      <c r="O7">
        <f>H7*82/F7</f>
        <v>38</v>
      </c>
      <c r="P7">
        <f>I7*82/F7</f>
        <v>45</v>
      </c>
      <c r="Q7">
        <f>J7*82/F7</f>
        <v>33</v>
      </c>
      <c r="R7">
        <f>K7*82/F7</f>
        <v>61</v>
      </c>
      <c r="S7">
        <f>L7*82/F7</f>
        <v>3416</v>
      </c>
      <c r="U7" s="10">
        <f>SUM(V7:X7)</f>
        <v>15.705185676976868</v>
      </c>
      <c r="V7">
        <f>N7/MAX(N:N)*OFF_C</f>
        <v>10.32</v>
      </c>
      <c r="W7">
        <f>O7/MAX(O:O)*PUN_C</f>
        <v>0.41996951219512196</v>
      </c>
      <c r="X7">
        <f>SUM(Z7:AC7)</f>
        <v>4.9652161647817454</v>
      </c>
      <c r="Y7">
        <f>X7/DEF_C*10</f>
        <v>8.2753602746362418</v>
      </c>
      <c r="Z7">
        <f>(0.7*(HIT_F*DEF_C))+(P7/(MAX(P:P))*(0.3*(HIT_F*DEF_C)))</f>
        <v>1.1296616837136111</v>
      </c>
      <c r="AA7">
        <f>(0.7*(BkS_F*DEF_C))+(Q7/(MAX(Q:Q))*(0.3*(BkS_F*DEF_C)))</f>
        <v>0.71780487804878035</v>
      </c>
      <c r="AB7">
        <f>(0.7*(TkA_F*DEF_C))+(R7/(MAX(R:R))*(0.3*(TkA_F*DEF_C)))</f>
        <v>1.8627631578947368</v>
      </c>
      <c r="AC7">
        <f>(0.7*(SH_F*DEF_C))+(S7/(MAX(S:S))*(0.3*(SH_F*DEF_C)))</f>
        <v>1.2549864451246173</v>
      </c>
    </row>
    <row r="8" spans="1:29" x14ac:dyDescent="0.25">
      <c r="A8" s="9">
        <v>6</v>
      </c>
      <c r="B8" s="46" t="s">
        <v>153</v>
      </c>
      <c r="C8" s="47" t="s">
        <v>37</v>
      </c>
      <c r="D8" s="47" t="s">
        <v>396</v>
      </c>
      <c r="E8" s="47" t="s">
        <v>2</v>
      </c>
      <c r="F8" s="48">
        <v>79</v>
      </c>
      <c r="G8" s="48">
        <v>82</v>
      </c>
      <c r="H8" s="48">
        <v>38</v>
      </c>
      <c r="I8" s="48">
        <v>49</v>
      </c>
      <c r="J8" s="48">
        <v>34</v>
      </c>
      <c r="K8" s="48">
        <v>67</v>
      </c>
      <c r="L8" s="48">
        <v>3337</v>
      </c>
      <c r="M8" s="52">
        <v>1624</v>
      </c>
      <c r="N8">
        <f>G8*82/F8</f>
        <v>85.113924050632917</v>
      </c>
      <c r="O8">
        <f>H8*82/F8</f>
        <v>39.443037974683541</v>
      </c>
      <c r="P8">
        <f>I8*82/F8</f>
        <v>50.860759493670884</v>
      </c>
      <c r="Q8">
        <f>J8*82/F8</f>
        <v>35.291139240506332</v>
      </c>
      <c r="R8">
        <f>K8*82/F8</f>
        <v>69.544303797468359</v>
      </c>
      <c r="S8">
        <f>L8*82/F8</f>
        <v>3463.7215189873418</v>
      </c>
      <c r="U8" s="10">
        <f>SUM(V8:X8)</f>
        <v>15.699746656263969</v>
      </c>
      <c r="V8">
        <f>N8/MAX(N:N)*OFF_C</f>
        <v>10.213670886075949</v>
      </c>
      <c r="W8">
        <f>O8/MAX(O:O)*PUN_C</f>
        <v>0.43591772151898733</v>
      </c>
      <c r="X8">
        <f>SUM(Z8:AC8)</f>
        <v>5.0501580486690321</v>
      </c>
      <c r="Y8">
        <f>X8/DEF_C*10</f>
        <v>8.4169300811150531</v>
      </c>
      <c r="Z8">
        <f>(0.7*(HIT_F*DEF_C))+(P8/(MAX(P:P))*(0.3*(HIT_F*DEF_C)))</f>
        <v>1.1400367496937525</v>
      </c>
      <c r="AA8">
        <f>(0.7*(BkS_F*DEF_C))+(Q8/(MAX(Q:Q))*(0.3*(BkS_F*DEF_C)))</f>
        <v>0.72390103567318742</v>
      </c>
      <c r="AB8">
        <f>(0.7*(TkA_F*DEF_C))+(R8/(MAX(R:R))*(0.3*(TkA_F*DEF_C)))</f>
        <v>1.92954363757495</v>
      </c>
      <c r="AC8">
        <f>(0.7*(SH_F*DEF_C))+(S8/(MAX(S:S))*(0.3*(SH_F*DEF_C)))</f>
        <v>1.2566766257271422</v>
      </c>
    </row>
    <row r="9" spans="1:29" x14ac:dyDescent="0.25">
      <c r="A9" s="9">
        <v>7</v>
      </c>
      <c r="B9" s="46" t="s">
        <v>264</v>
      </c>
      <c r="C9" s="47" t="s">
        <v>31</v>
      </c>
      <c r="D9" s="47" t="s">
        <v>396</v>
      </c>
      <c r="E9" s="47" t="s">
        <v>2</v>
      </c>
      <c r="F9" s="48">
        <v>82</v>
      </c>
      <c r="G9" s="48">
        <v>77</v>
      </c>
      <c r="H9" s="48">
        <v>20</v>
      </c>
      <c r="I9" s="48">
        <v>41</v>
      </c>
      <c r="J9" s="48">
        <v>36</v>
      </c>
      <c r="K9" s="48">
        <v>75</v>
      </c>
      <c r="L9" s="48">
        <v>2076</v>
      </c>
      <c r="M9" s="52">
        <v>1548</v>
      </c>
      <c r="N9">
        <f>G9*82/F9</f>
        <v>77</v>
      </c>
      <c r="O9">
        <f>H9*82/F9</f>
        <v>20</v>
      </c>
      <c r="P9">
        <f>I9*82/F9</f>
        <v>41</v>
      </c>
      <c r="Q9">
        <f>J9*82/F9</f>
        <v>36</v>
      </c>
      <c r="R9">
        <f>K9*82/F9</f>
        <v>75</v>
      </c>
      <c r="S9">
        <f>L9*82/F9</f>
        <v>2076</v>
      </c>
      <c r="U9" s="10">
        <f>SUM(V9:X9)</f>
        <v>14.48911547186678</v>
      </c>
      <c r="V9">
        <f>N9/MAX(N:N)*OFF_C</f>
        <v>9.24</v>
      </c>
      <c r="W9">
        <f>O9/MAX(O:O)*PUN_C</f>
        <v>0.22103658536585366</v>
      </c>
      <c r="X9">
        <f>SUM(Z9:AC9)</f>
        <v>5.0280788865009267</v>
      </c>
      <c r="Y9">
        <f>X9/DEF_C*10</f>
        <v>8.3801314775015445</v>
      </c>
      <c r="Z9">
        <f>(0.7*(HIT_F*DEF_C))+(P9/(MAX(P:P))*(0.3*(HIT_F*DEF_C)))</f>
        <v>1.1225806451612901</v>
      </c>
      <c r="AA9">
        <f>(0.7*(BkS_F*DEF_C))+(Q9/(MAX(Q:Q))*(0.3*(BkS_F*DEF_C)))</f>
        <v>0.72578713968957864</v>
      </c>
      <c r="AB9">
        <f>(0.7*(TkA_F*DEF_C))+(R9/(MAX(R:R))*(0.3*(TkA_F*DEF_C)))</f>
        <v>1.9721842105263157</v>
      </c>
      <c r="AC9">
        <f>(0.7*(SH_F*DEF_C))+(S9/(MAX(S:S))*(0.3*(SH_F*DEF_C)))</f>
        <v>1.2075268911237429</v>
      </c>
    </row>
    <row r="10" spans="1:29" x14ac:dyDescent="0.25">
      <c r="A10" s="9">
        <v>8</v>
      </c>
      <c r="B10" s="43" t="s">
        <v>387</v>
      </c>
      <c r="C10" s="44" t="s">
        <v>37</v>
      </c>
      <c r="D10" s="44" t="s">
        <v>396</v>
      </c>
      <c r="E10" s="44" t="s">
        <v>2</v>
      </c>
      <c r="F10" s="45">
        <v>61</v>
      </c>
      <c r="G10" s="45">
        <v>57</v>
      </c>
      <c r="H10" s="45">
        <v>22</v>
      </c>
      <c r="I10" s="45">
        <v>26</v>
      </c>
      <c r="J10" s="45">
        <v>35</v>
      </c>
      <c r="K10" s="45">
        <v>38</v>
      </c>
      <c r="L10" s="45">
        <v>881</v>
      </c>
      <c r="M10" s="51">
        <v>1215</v>
      </c>
      <c r="N10">
        <f>G10*82/F10</f>
        <v>76.622950819672127</v>
      </c>
      <c r="O10">
        <f>H10*82/F10</f>
        <v>29.57377049180328</v>
      </c>
      <c r="P10">
        <f>I10*82/F10</f>
        <v>34.950819672131146</v>
      </c>
      <c r="Q10">
        <f>J10*82/F10</f>
        <v>47.049180327868854</v>
      </c>
      <c r="R10">
        <f>K10*82/F10</f>
        <v>51.081967213114751</v>
      </c>
      <c r="S10">
        <f>L10*82/F10</f>
        <v>1184.295081967213</v>
      </c>
      <c r="U10" s="10">
        <f>SUM(V10:X10)</f>
        <v>14.349847439780977</v>
      </c>
      <c r="V10">
        <f>N10/MAX(N:N)*OFF_C</f>
        <v>9.1947540983606562</v>
      </c>
      <c r="W10">
        <f>O10/MAX(O:O)*PUN_C</f>
        <v>0.32684426229508201</v>
      </c>
      <c r="X10">
        <f>SUM(Z10:AC10)</f>
        <v>4.8282490791252402</v>
      </c>
      <c r="Y10">
        <f>X10/DEF_C*10</f>
        <v>8.0470817985420666</v>
      </c>
      <c r="Z10">
        <f>(0.7*(HIT_F*DEF_C))+(P10/(MAX(P:P))*(0.3*(HIT_F*DEF_C)))</f>
        <v>1.1118720253833949</v>
      </c>
      <c r="AA10">
        <f>(0.7*(BkS_F*DEF_C))+(Q10/(MAX(Q:Q))*(0.3*(BkS_F*DEF_C)))</f>
        <v>0.75518628912071528</v>
      </c>
      <c r="AB10">
        <f>(0.7*(TkA_F*DEF_C))+(R10/(MAX(R:R))*(0.3*(TkA_F*DEF_C)))</f>
        <v>1.785245901639344</v>
      </c>
      <c r="AC10">
        <f>(0.7*(SH_F*DEF_C))+(S10/(MAX(S:S))*(0.3*(SH_F*DEF_C)))</f>
        <v>1.1759448629817857</v>
      </c>
    </row>
    <row r="11" spans="1:29" x14ac:dyDescent="0.25">
      <c r="A11" s="9">
        <v>9</v>
      </c>
      <c r="B11" s="46" t="s">
        <v>40</v>
      </c>
      <c r="C11" s="47" t="s">
        <v>34</v>
      </c>
      <c r="D11" s="47" t="s">
        <v>396</v>
      </c>
      <c r="E11" s="47" t="s">
        <v>2</v>
      </c>
      <c r="F11" s="48">
        <v>77</v>
      </c>
      <c r="G11" s="48">
        <v>66</v>
      </c>
      <c r="H11" s="48">
        <v>38</v>
      </c>
      <c r="I11" s="48">
        <v>42</v>
      </c>
      <c r="J11" s="48">
        <v>20</v>
      </c>
      <c r="K11" s="48">
        <v>63</v>
      </c>
      <c r="L11" s="48">
        <v>4414</v>
      </c>
      <c r="M11" s="52">
        <v>1572</v>
      </c>
      <c r="N11">
        <f>G11*82/F11</f>
        <v>70.285714285714292</v>
      </c>
      <c r="O11">
        <f>H11*82/F11</f>
        <v>40.467532467532465</v>
      </c>
      <c r="P11">
        <f>I11*82/F11</f>
        <v>44.727272727272727</v>
      </c>
      <c r="Q11">
        <f>J11*82/F11</f>
        <v>21.2987012987013</v>
      </c>
      <c r="R11">
        <f>K11*82/F11</f>
        <v>67.090909090909093</v>
      </c>
      <c r="S11">
        <f>L11*82/F11</f>
        <v>4700.6233766233763</v>
      </c>
      <c r="U11" s="10">
        <f>SUM(V11:X11)</f>
        <v>13.908228576103379</v>
      </c>
      <c r="V11">
        <f>N11/MAX(N:N)*OFF_C</f>
        <v>8.4342857142857159</v>
      </c>
      <c r="W11">
        <f>O11/MAX(O:O)*PUN_C</f>
        <v>0.44724025974025972</v>
      </c>
      <c r="X11">
        <f>SUM(Z11:AC11)</f>
        <v>5.0267026020774042</v>
      </c>
      <c r="Y11">
        <f>X11/DEF_C*10</f>
        <v>8.3778376701290078</v>
      </c>
      <c r="Z11">
        <f>(0.7*(HIT_F*DEF_C))+(P11/(MAX(P:P))*(0.3*(HIT_F*DEF_C)))</f>
        <v>1.1291788856304983</v>
      </c>
      <c r="AA11">
        <f>(0.7*(BkS_F*DEF_C))+(Q11/(MAX(Q:Q))*(0.3*(BkS_F*DEF_C)))</f>
        <v>0.68667060212514741</v>
      </c>
      <c r="AB11">
        <f>(0.7*(TkA_F*DEF_C))+(R11/(MAX(R:R))*(0.3*(TkA_F*DEF_C)))</f>
        <v>1.9103684210526315</v>
      </c>
      <c r="AC11">
        <f>(0.7*(SH_F*DEF_C))+(S11/(MAX(S:S))*(0.3*(SH_F*DEF_C)))</f>
        <v>1.300484693269127</v>
      </c>
    </row>
    <row r="12" spans="1:29" x14ac:dyDescent="0.25">
      <c r="A12" s="9">
        <v>10</v>
      </c>
      <c r="B12" s="43" t="s">
        <v>188</v>
      </c>
      <c r="C12" s="44" t="s">
        <v>31</v>
      </c>
      <c r="D12" s="44" t="s">
        <v>396</v>
      </c>
      <c r="E12" s="44" t="s">
        <v>2</v>
      </c>
      <c r="F12" s="45">
        <v>61</v>
      </c>
      <c r="G12" s="45">
        <v>52</v>
      </c>
      <c r="H12" s="45">
        <v>10</v>
      </c>
      <c r="I12" s="45">
        <v>39</v>
      </c>
      <c r="J12" s="45">
        <v>30</v>
      </c>
      <c r="K12" s="45">
        <v>49</v>
      </c>
      <c r="L12" s="45">
        <v>4684</v>
      </c>
      <c r="M12" s="51">
        <v>1184</v>
      </c>
      <c r="N12">
        <f>G12*82/F12</f>
        <v>69.901639344262293</v>
      </c>
      <c r="O12">
        <f>H12*82/F12</f>
        <v>13.442622950819672</v>
      </c>
      <c r="P12">
        <f>I12*82/F12</f>
        <v>52.42622950819672</v>
      </c>
      <c r="Q12">
        <f>J12*82/F12</f>
        <v>40.327868852459019</v>
      </c>
      <c r="R12">
        <f>K12*82/F12</f>
        <v>65.868852459016395</v>
      </c>
      <c r="S12">
        <f>L12*82/F12</f>
        <v>6296.5245901639346</v>
      </c>
      <c r="U12" s="10">
        <f>SUM(V12:X12)</f>
        <v>13.67469759874367</v>
      </c>
      <c r="V12">
        <f>N12/MAX(N:N)*OFF_C</f>
        <v>8.3881967213114752</v>
      </c>
      <c r="W12">
        <f>O12/MAX(O:O)*PUN_C</f>
        <v>0.14856557377049182</v>
      </c>
      <c r="X12">
        <f>SUM(Z12:AC12)</f>
        <v>5.1379353036617035</v>
      </c>
      <c r="Y12">
        <f>X12/DEF_C*10</f>
        <v>8.5632255061028388</v>
      </c>
      <c r="Z12">
        <f>(0.7*(HIT_F*DEF_C))+(P12/(MAX(P:P))*(0.3*(HIT_F*DEF_C)))</f>
        <v>1.1428080380750925</v>
      </c>
      <c r="AA12">
        <f>(0.7*(BkS_F*DEF_C))+(Q12/(MAX(Q:Q))*(0.3*(BkS_F*DEF_C)))</f>
        <v>0.73730253353204156</v>
      </c>
      <c r="AB12">
        <f>(0.7*(TkA_F*DEF_C))+(R12/(MAX(R:R))*(0.3*(TkA_F*DEF_C)))</f>
        <v>1.9008170836928384</v>
      </c>
      <c r="AC12">
        <f>(0.7*(SH_F*DEF_C))+(S12/(MAX(S:S))*(0.3*(SH_F*DEF_C)))</f>
        <v>1.3570076483617308</v>
      </c>
    </row>
    <row r="13" spans="1:29" x14ac:dyDescent="0.25">
      <c r="A13" s="9">
        <v>11</v>
      </c>
      <c r="B13" s="43" t="s">
        <v>67</v>
      </c>
      <c r="C13" s="44" t="s">
        <v>39</v>
      </c>
      <c r="D13" s="44" t="s">
        <v>396</v>
      </c>
      <c r="E13" s="44" t="s">
        <v>2</v>
      </c>
      <c r="F13" s="45">
        <v>82</v>
      </c>
      <c r="G13" s="45">
        <v>72</v>
      </c>
      <c r="H13" s="45">
        <v>22</v>
      </c>
      <c r="I13" s="45">
        <v>60</v>
      </c>
      <c r="J13" s="45">
        <v>26</v>
      </c>
      <c r="K13" s="45">
        <v>37</v>
      </c>
      <c r="L13" s="45">
        <v>129</v>
      </c>
      <c r="M13" s="51">
        <v>1514</v>
      </c>
      <c r="N13">
        <f>G13*82/F13</f>
        <v>72</v>
      </c>
      <c r="O13">
        <f>H13*82/F13</f>
        <v>22</v>
      </c>
      <c r="P13">
        <f>I13*82/F13</f>
        <v>60</v>
      </c>
      <c r="Q13">
        <f>J13*82/F13</f>
        <v>26</v>
      </c>
      <c r="R13">
        <f>K13*82/F13</f>
        <v>37</v>
      </c>
      <c r="S13">
        <f>L13*82/F13</f>
        <v>129</v>
      </c>
      <c r="U13" s="10">
        <f>SUM(V13:X13)</f>
        <v>13.55228850111251</v>
      </c>
      <c r="V13">
        <f>N13/MAX(N:N)*OFF_C</f>
        <v>8.64</v>
      </c>
      <c r="W13">
        <f>O13/MAX(O:O)*PUN_C</f>
        <v>0.24314024390243905</v>
      </c>
      <c r="X13">
        <f>SUM(Z13:AC13)</f>
        <v>4.6691482572100727</v>
      </c>
      <c r="Y13">
        <f>X13/DEF_C*10</f>
        <v>7.7819137620167878</v>
      </c>
      <c r="Z13">
        <f>(0.7*(HIT_F*DEF_C))+(P13/(MAX(P:P))*(0.3*(HIT_F*DEF_C)))</f>
        <v>1.1562155782848149</v>
      </c>
      <c r="AA13">
        <f>(0.7*(BkS_F*DEF_C))+(Q13/(MAX(Q:Q))*(0.3*(BkS_F*DEF_C)))</f>
        <v>0.69917960088691788</v>
      </c>
      <c r="AB13">
        <f>(0.7*(TkA_F*DEF_C))+(R13/(MAX(R:R))*(0.3*(TkA_F*DEF_C)))</f>
        <v>1.6751842105263157</v>
      </c>
      <c r="AC13">
        <f>(0.7*(SH_F*DEF_C))+(S13/(MAX(S:S))*(0.3*(SH_F*DEF_C)))</f>
        <v>1.1385688675120245</v>
      </c>
    </row>
    <row r="14" spans="1:29" x14ac:dyDescent="0.25">
      <c r="A14" s="9">
        <v>12</v>
      </c>
      <c r="B14" s="43" t="s">
        <v>337</v>
      </c>
      <c r="C14" s="44" t="s">
        <v>39</v>
      </c>
      <c r="D14" s="44" t="s">
        <v>396</v>
      </c>
      <c r="E14" s="44" t="s">
        <v>2</v>
      </c>
      <c r="F14" s="45">
        <v>82</v>
      </c>
      <c r="G14" s="45">
        <v>69</v>
      </c>
      <c r="H14" s="45">
        <v>14</v>
      </c>
      <c r="I14" s="45">
        <v>21</v>
      </c>
      <c r="J14" s="45">
        <v>61</v>
      </c>
      <c r="K14" s="45">
        <v>76</v>
      </c>
      <c r="L14" s="45">
        <v>88</v>
      </c>
      <c r="M14" s="51">
        <v>1446</v>
      </c>
      <c r="N14">
        <f>G14*82/F14</f>
        <v>69</v>
      </c>
      <c r="O14">
        <f>H14*82/F14</f>
        <v>14</v>
      </c>
      <c r="P14">
        <f>I14*82/F14</f>
        <v>21</v>
      </c>
      <c r="Q14">
        <f>J14*82/F14</f>
        <v>61</v>
      </c>
      <c r="R14">
        <f>K14*82/F14</f>
        <v>76</v>
      </c>
      <c r="S14">
        <f>L14*82/F14</f>
        <v>88</v>
      </c>
      <c r="U14" s="10">
        <f>SUM(V14:X14)</f>
        <v>13.431323795681919</v>
      </c>
      <c r="V14">
        <f>N14/MAX(N:N)*OFF_C</f>
        <v>8.2799999999999994</v>
      </c>
      <c r="W14">
        <f>O14/MAX(O:O)*PUN_C</f>
        <v>0.15472560975609756</v>
      </c>
      <c r="X14">
        <f>SUM(Z14:AC14)</f>
        <v>4.9965981859258237</v>
      </c>
      <c r="Y14">
        <f>X14/DEF_C*10</f>
        <v>8.3276636432097071</v>
      </c>
      <c r="Z14">
        <f>(0.7*(HIT_F*DEF_C))+(P14/(MAX(P:P))*(0.3*(HIT_F*DEF_C)))</f>
        <v>1.087175452399685</v>
      </c>
      <c r="AA14">
        <f>(0.7*(BkS_F*DEF_C))+(Q14/(MAX(Q:Q))*(0.3*(BkS_F*DEF_C)))</f>
        <v>0.79230598669623054</v>
      </c>
      <c r="AB14">
        <f>(0.7*(TkA_F*DEF_C))+(R14/(MAX(R:R))*(0.3*(TkA_F*DEF_C)))</f>
        <v>1.98</v>
      </c>
      <c r="AC14">
        <f>(0.7*(SH_F*DEF_C))+(S14/(MAX(S:S))*(0.3*(SH_F*DEF_C)))</f>
        <v>1.1371167468299082</v>
      </c>
    </row>
    <row r="15" spans="1:29" x14ac:dyDescent="0.25">
      <c r="A15" s="9">
        <v>13</v>
      </c>
      <c r="B15" s="46" t="s">
        <v>62</v>
      </c>
      <c r="C15" s="47" t="s">
        <v>43</v>
      </c>
      <c r="D15" s="47" t="s">
        <v>396</v>
      </c>
      <c r="E15" s="47" t="s">
        <v>2</v>
      </c>
      <c r="F15" s="48">
        <v>82</v>
      </c>
      <c r="G15" s="48">
        <v>61</v>
      </c>
      <c r="H15" s="48">
        <v>95</v>
      </c>
      <c r="I15" s="48">
        <v>124</v>
      </c>
      <c r="J15" s="48">
        <v>31</v>
      </c>
      <c r="K15" s="48">
        <v>58</v>
      </c>
      <c r="L15" s="48">
        <v>169</v>
      </c>
      <c r="M15" s="52">
        <v>1360</v>
      </c>
      <c r="N15">
        <f>G15*82/F15</f>
        <v>61</v>
      </c>
      <c r="O15">
        <f>H15*82/F15</f>
        <v>95</v>
      </c>
      <c r="P15">
        <f>I15*82/F15</f>
        <v>124</v>
      </c>
      <c r="Q15">
        <f>J15*82/F15</f>
        <v>31</v>
      </c>
      <c r="R15">
        <f>K15*82/F15</f>
        <v>58</v>
      </c>
      <c r="S15">
        <f>L15*82/F15</f>
        <v>169</v>
      </c>
      <c r="U15" s="10">
        <f>SUM(V15:X15)</f>
        <v>13.331220705988217</v>
      </c>
      <c r="V15">
        <f>N15/MAX(N:N)*OFF_C</f>
        <v>7.32</v>
      </c>
      <c r="W15">
        <f>O15/MAX(O:O)*PUN_C</f>
        <v>1.049923780487805</v>
      </c>
      <c r="X15">
        <f>SUM(Z15:AC15)</f>
        <v>4.9612969255004113</v>
      </c>
      <c r="Y15">
        <f>X15/DEF_C*10</f>
        <v>8.2688282091673528</v>
      </c>
      <c r="Z15">
        <f>(0.7*(HIT_F*DEF_C))+(P15/(MAX(P:P))*(0.3*(HIT_F*DEF_C)))</f>
        <v>1.269512195121951</v>
      </c>
      <c r="AA15">
        <f>(0.7*(BkS_F*DEF_C))+(Q15/(MAX(Q:Q))*(0.3*(BkS_F*DEF_C)))</f>
        <v>0.71248337028824826</v>
      </c>
      <c r="AB15">
        <f>(0.7*(TkA_F*DEF_C))+(R15/(MAX(R:R))*(0.3*(TkA_F*DEF_C)))</f>
        <v>1.8393157894736842</v>
      </c>
      <c r="AC15">
        <f>(0.7*(SH_F*DEF_C))+(S15/(MAX(S:S))*(0.3*(SH_F*DEF_C)))</f>
        <v>1.1399855706165281</v>
      </c>
    </row>
    <row r="16" spans="1:29" x14ac:dyDescent="0.25">
      <c r="A16" s="9">
        <v>14</v>
      </c>
      <c r="B16" s="46" t="s">
        <v>38</v>
      </c>
      <c r="C16" s="47" t="s">
        <v>39</v>
      </c>
      <c r="D16" s="47" t="s">
        <v>396</v>
      </c>
      <c r="E16" s="47" t="s">
        <v>2</v>
      </c>
      <c r="F16" s="48">
        <v>72</v>
      </c>
      <c r="G16" s="48">
        <v>58</v>
      </c>
      <c r="H16" s="48">
        <v>35</v>
      </c>
      <c r="I16" s="48">
        <v>43</v>
      </c>
      <c r="J16" s="48">
        <v>32</v>
      </c>
      <c r="K16" s="48">
        <v>37</v>
      </c>
      <c r="L16" s="48">
        <v>5630</v>
      </c>
      <c r="M16" s="52">
        <v>1451</v>
      </c>
      <c r="N16">
        <f>G16*82/F16</f>
        <v>66.055555555555557</v>
      </c>
      <c r="O16">
        <f>H16*82/F16</f>
        <v>39.861111111111114</v>
      </c>
      <c r="P16">
        <f>I16*82/F16</f>
        <v>48.972222222222221</v>
      </c>
      <c r="Q16">
        <f>J16*82/F16</f>
        <v>36.444444444444443</v>
      </c>
      <c r="R16">
        <f>K16*82/F16</f>
        <v>42.138888888888886</v>
      </c>
      <c r="S16">
        <f>L16*82/F16</f>
        <v>6411.9444444444443</v>
      </c>
      <c r="U16" s="10">
        <f>SUM(V16:X16)</f>
        <v>13.307312330687175</v>
      </c>
      <c r="V16">
        <f>N16/MAX(N:N)*OFF_C</f>
        <v>7.9266666666666667</v>
      </c>
      <c r="W16">
        <f>O16/MAX(O:O)*PUN_C</f>
        <v>0.44053819444444448</v>
      </c>
      <c r="X16">
        <f>SUM(Z16:AC16)</f>
        <v>4.9401074695760645</v>
      </c>
      <c r="Y16">
        <f>X16/DEF_C*10</f>
        <v>8.2335124492934408</v>
      </c>
      <c r="Z16">
        <f>(0.7*(HIT_F*DEF_C))+(P16/(MAX(P:P))*(0.3*(HIT_F*DEF_C)))</f>
        <v>1.1366935483870966</v>
      </c>
      <c r="AA16">
        <f>(0.7*(BkS_F*DEF_C))+(Q16/(MAX(Q:Q))*(0.3*(BkS_F*DEF_C)))</f>
        <v>0.72696969696969682</v>
      </c>
      <c r="AB16">
        <f>(0.7*(TkA_F*DEF_C))+(R16/(MAX(R:R))*(0.3*(TkA_F*DEF_C)))</f>
        <v>1.7153486842105261</v>
      </c>
      <c r="AC16">
        <f>(0.7*(SH_F*DEF_C))+(S16/(MAX(S:S))*(0.3*(SH_F*DEF_C)))</f>
        <v>1.361095540008745</v>
      </c>
    </row>
    <row r="17" spans="1:29" x14ac:dyDescent="0.25">
      <c r="A17" s="9">
        <v>15</v>
      </c>
      <c r="B17" s="46" t="s">
        <v>81</v>
      </c>
      <c r="C17" s="47" t="s">
        <v>31</v>
      </c>
      <c r="D17" s="47" t="s">
        <v>396</v>
      </c>
      <c r="E17" s="47" t="s">
        <v>2</v>
      </c>
      <c r="F17" s="48">
        <v>82</v>
      </c>
      <c r="G17" s="48">
        <v>66</v>
      </c>
      <c r="H17" s="48">
        <v>41</v>
      </c>
      <c r="I17" s="48">
        <v>86</v>
      </c>
      <c r="J17" s="48">
        <v>37</v>
      </c>
      <c r="K17" s="48">
        <v>24</v>
      </c>
      <c r="L17" s="48">
        <v>7469</v>
      </c>
      <c r="M17" s="52">
        <v>1479</v>
      </c>
      <c r="N17">
        <f>G17*82/F17</f>
        <v>66</v>
      </c>
      <c r="O17">
        <f>H17*82/F17</f>
        <v>41</v>
      </c>
      <c r="P17">
        <f>I17*82/F17</f>
        <v>86</v>
      </c>
      <c r="Q17">
        <f>J17*82/F17</f>
        <v>37</v>
      </c>
      <c r="R17">
        <f>K17*82/F17</f>
        <v>24</v>
      </c>
      <c r="S17">
        <f>L17*82/F17</f>
        <v>7469</v>
      </c>
      <c r="U17" s="10">
        <f>SUM(V17:X17)</f>
        <v>13.275928057001623</v>
      </c>
      <c r="V17">
        <f>N17/MAX(N:N)*OFF_C</f>
        <v>7.92</v>
      </c>
      <c r="W17">
        <f>O17/MAX(O:O)*PUN_C</f>
        <v>0.453125</v>
      </c>
      <c r="X17">
        <f>SUM(Z17:AC17)</f>
        <v>4.9028030570016234</v>
      </c>
      <c r="Y17">
        <f>X17/DEF_C*10</f>
        <v>8.1713384283360391</v>
      </c>
      <c r="Z17">
        <f>(0.7*(HIT_F*DEF_C))+(P17/(MAX(P:P))*(0.3*(HIT_F*DEF_C)))</f>
        <v>1.2022423288749016</v>
      </c>
      <c r="AA17">
        <f>(0.7*(BkS_F*DEF_C))+(Q17/(MAX(Q:Q))*(0.3*(BkS_F*DEF_C)))</f>
        <v>0.72844789356984463</v>
      </c>
      <c r="AB17">
        <f>(0.7*(TkA_F*DEF_C))+(R17/(MAX(R:R))*(0.3*(TkA_F*DEF_C)))</f>
        <v>1.573578947368421</v>
      </c>
      <c r="AC17">
        <f>(0.7*(SH_F*DEF_C))+(S17/(MAX(S:S))*(0.3*(SH_F*DEF_C)))</f>
        <v>1.3985338871884565</v>
      </c>
    </row>
    <row r="18" spans="1:29" x14ac:dyDescent="0.25">
      <c r="A18" s="9">
        <v>16</v>
      </c>
      <c r="B18" s="43" t="s">
        <v>54</v>
      </c>
      <c r="C18" s="44" t="s">
        <v>39</v>
      </c>
      <c r="D18" s="44" t="s">
        <v>396</v>
      </c>
      <c r="E18" s="44" t="s">
        <v>2</v>
      </c>
      <c r="F18" s="45">
        <v>82</v>
      </c>
      <c r="G18" s="45">
        <v>65</v>
      </c>
      <c r="H18" s="45">
        <v>34</v>
      </c>
      <c r="I18" s="45">
        <v>42</v>
      </c>
      <c r="J18" s="45">
        <v>39</v>
      </c>
      <c r="K18" s="45">
        <v>51</v>
      </c>
      <c r="L18" s="45">
        <v>6731</v>
      </c>
      <c r="M18" s="51">
        <v>1526</v>
      </c>
      <c r="N18">
        <f>G18*82/F18</f>
        <v>65</v>
      </c>
      <c r="O18">
        <f>H18*82/F18</f>
        <v>34</v>
      </c>
      <c r="P18">
        <f>I18*82/F18</f>
        <v>42</v>
      </c>
      <c r="Q18">
        <f>J18*82/F18</f>
        <v>39</v>
      </c>
      <c r="R18">
        <f>K18*82/F18</f>
        <v>51</v>
      </c>
      <c r="S18">
        <f>L18*82/F18</f>
        <v>6731</v>
      </c>
      <c r="U18" s="10">
        <f>SUM(V18:X18)</f>
        <v>13.190883479319956</v>
      </c>
      <c r="V18">
        <f>N18/MAX(N:N)*OFF_C</f>
        <v>7.8000000000000007</v>
      </c>
      <c r="W18">
        <f>O18/MAX(O:O)*PUN_C</f>
        <v>0.37576219512195125</v>
      </c>
      <c r="X18">
        <f>SUM(Z18:AC18)</f>
        <v>5.0151212841980044</v>
      </c>
      <c r="Y18">
        <f>X18/DEF_C*10</f>
        <v>8.3585354736633413</v>
      </c>
      <c r="Z18">
        <f>(0.7*(HIT_F*DEF_C))+(P18/(MAX(P:P))*(0.3*(HIT_F*DEF_C)))</f>
        <v>1.1243509047993703</v>
      </c>
      <c r="AA18">
        <f>(0.7*(BkS_F*DEF_C))+(Q18/(MAX(Q:Q))*(0.3*(BkS_F*DEF_C)))</f>
        <v>0.73376940133037682</v>
      </c>
      <c r="AB18">
        <f>(0.7*(TkA_F*DEF_C))+(R18/(MAX(R:R))*(0.3*(TkA_F*DEF_C)))</f>
        <v>1.7846052631578946</v>
      </c>
      <c r="AC18">
        <f>(0.7*(SH_F*DEF_C))+(S18/(MAX(S:S))*(0.3*(SH_F*DEF_C)))</f>
        <v>1.3723957149103629</v>
      </c>
    </row>
    <row r="19" spans="1:29" x14ac:dyDescent="0.25">
      <c r="A19" s="9">
        <v>17</v>
      </c>
      <c r="B19" s="46" t="s">
        <v>56</v>
      </c>
      <c r="C19" s="47" t="s">
        <v>31</v>
      </c>
      <c r="D19" s="47" t="s">
        <v>396</v>
      </c>
      <c r="E19" s="47" t="s">
        <v>2</v>
      </c>
      <c r="F19" s="48">
        <v>82</v>
      </c>
      <c r="G19" s="48">
        <v>58</v>
      </c>
      <c r="H19" s="48">
        <v>83</v>
      </c>
      <c r="I19" s="48">
        <v>146</v>
      </c>
      <c r="J19" s="48">
        <v>75</v>
      </c>
      <c r="K19" s="48">
        <v>22</v>
      </c>
      <c r="L19" s="48">
        <v>13391</v>
      </c>
      <c r="M19" s="52">
        <v>1747</v>
      </c>
      <c r="N19">
        <f>G19*82/F19</f>
        <v>58</v>
      </c>
      <c r="O19">
        <f>H19*82/F19</f>
        <v>83</v>
      </c>
      <c r="P19">
        <f>I19*82/F19</f>
        <v>146</v>
      </c>
      <c r="Q19">
        <f>J19*82/F19</f>
        <v>75</v>
      </c>
      <c r="R19">
        <f>K19*82/F19</f>
        <v>22</v>
      </c>
      <c r="S19">
        <f>L19*82/F19</f>
        <v>13391</v>
      </c>
      <c r="U19" s="10">
        <f>SUM(V19:X19)</f>
        <v>13.181540427679248</v>
      </c>
      <c r="V19">
        <f>N19/MAX(N:N)*OFF_C</f>
        <v>6.9599999999999991</v>
      </c>
      <c r="W19">
        <f>O19/MAX(O:O)*PUN_C</f>
        <v>0.91730182926829273</v>
      </c>
      <c r="X19">
        <f>SUM(Z19:AC19)</f>
        <v>5.3042385984109561</v>
      </c>
      <c r="Y19">
        <f>X19/DEF_C*10</f>
        <v>8.8403976640182602</v>
      </c>
      <c r="Z19">
        <f>(0.7*(HIT_F*DEF_C))+(P19/(MAX(P:P))*(0.3*(HIT_F*DEF_C)))</f>
        <v>1.3084579071597164</v>
      </c>
      <c r="AA19">
        <f>(0.7*(BkS_F*DEF_C))+(Q19/(MAX(Q:Q))*(0.3*(BkS_F*DEF_C)))</f>
        <v>0.82955654101995546</v>
      </c>
      <c r="AB19">
        <f>(0.7*(TkA_F*DEF_C))+(R19/(MAX(R:R))*(0.3*(TkA_F*DEF_C)))</f>
        <v>1.5579473684210525</v>
      </c>
      <c r="AC19">
        <f>(0.7*(SH_F*DEF_C))+(S19/(MAX(S:S))*(0.3*(SH_F*DEF_C)))</f>
        <v>1.6082767818102317</v>
      </c>
    </row>
    <row r="20" spans="1:29" x14ac:dyDescent="0.25">
      <c r="A20" s="9">
        <v>18</v>
      </c>
      <c r="B20" s="46" t="s">
        <v>365</v>
      </c>
      <c r="C20" s="47" t="s">
        <v>31</v>
      </c>
      <c r="D20" s="47" t="s">
        <v>396</v>
      </c>
      <c r="E20" s="47" t="s">
        <v>2</v>
      </c>
      <c r="F20" s="48">
        <v>40</v>
      </c>
      <c r="G20" s="48">
        <v>33</v>
      </c>
      <c r="H20" s="48">
        <v>10</v>
      </c>
      <c r="I20" s="48">
        <v>61</v>
      </c>
      <c r="J20" s="48">
        <v>18</v>
      </c>
      <c r="K20" s="48">
        <v>16</v>
      </c>
      <c r="L20" s="48">
        <v>15</v>
      </c>
      <c r="M20" s="52">
        <v>635</v>
      </c>
      <c r="N20">
        <f>G20*82/F20</f>
        <v>67.650000000000006</v>
      </c>
      <c r="O20">
        <f>H20*82/F20</f>
        <v>20.5</v>
      </c>
      <c r="P20">
        <f>I20*82/F20</f>
        <v>125.05</v>
      </c>
      <c r="Q20">
        <f>J20*82/F20</f>
        <v>36.9</v>
      </c>
      <c r="R20">
        <f>K20*82/F20</f>
        <v>32.799999999999997</v>
      </c>
      <c r="S20">
        <f>L20*82/F20</f>
        <v>30.75</v>
      </c>
      <c r="U20" s="10">
        <f>SUM(V20:X20)</f>
        <v>13.121562271172184</v>
      </c>
      <c r="V20">
        <f>N20/MAX(N:N)*OFF_C</f>
        <v>8.1180000000000021</v>
      </c>
      <c r="W20">
        <f>O20/MAX(O:O)*PUN_C</f>
        <v>0.2265625</v>
      </c>
      <c r="X20">
        <f>SUM(Z20:AC20)</f>
        <v>4.776999771172183</v>
      </c>
      <c r="Y20">
        <f>X20/DEF_C*10</f>
        <v>7.9616662852869711</v>
      </c>
      <c r="Z20">
        <f>(0.7*(HIT_F*DEF_C))+(P20/(MAX(P:P))*(0.3*(HIT_F*DEF_C)))</f>
        <v>1.2713709677419354</v>
      </c>
      <c r="AA20">
        <f>(0.7*(BkS_F*DEF_C))+(Q20/(MAX(Q:Q))*(0.3*(BkS_F*DEF_C)))</f>
        <v>0.72818181818181804</v>
      </c>
      <c r="AB20">
        <f>(0.7*(TkA_F*DEF_C))+(R20/(MAX(R:R))*(0.3*(TkA_F*DEF_C)))</f>
        <v>1.642357894736842</v>
      </c>
      <c r="AC20">
        <f>(0.7*(SH_F*DEF_C))+(S20/(MAX(S:S))*(0.3*(SH_F*DEF_C)))</f>
        <v>1.1350890905115871</v>
      </c>
    </row>
    <row r="21" spans="1:29" x14ac:dyDescent="0.25">
      <c r="A21" s="9">
        <v>19</v>
      </c>
      <c r="B21" s="46" t="s">
        <v>58</v>
      </c>
      <c r="C21" s="47" t="s">
        <v>43</v>
      </c>
      <c r="D21" s="47" t="s">
        <v>396</v>
      </c>
      <c r="E21" s="47" t="s">
        <v>2</v>
      </c>
      <c r="F21" s="48">
        <v>59</v>
      </c>
      <c r="G21" s="48">
        <v>47</v>
      </c>
      <c r="H21" s="48">
        <v>18</v>
      </c>
      <c r="I21" s="48">
        <v>35</v>
      </c>
      <c r="J21" s="48">
        <v>23</v>
      </c>
      <c r="K21" s="48">
        <v>31</v>
      </c>
      <c r="L21" s="48">
        <v>4055</v>
      </c>
      <c r="M21" s="52">
        <v>1036</v>
      </c>
      <c r="N21">
        <f>G21*82/F21</f>
        <v>65.322033898305079</v>
      </c>
      <c r="O21">
        <f>H21*82/F21</f>
        <v>25.016949152542374</v>
      </c>
      <c r="P21">
        <f>I21*82/F21</f>
        <v>48.644067796610166</v>
      </c>
      <c r="Q21">
        <f>J21*82/F21</f>
        <v>31.966101694915253</v>
      </c>
      <c r="R21">
        <f>K21*82/F21</f>
        <v>43.084745762711862</v>
      </c>
      <c r="S21">
        <f>L21*82/F21</f>
        <v>5635.7627118644068</v>
      </c>
      <c r="U21" s="10">
        <f>SUM(V21:X21)</f>
        <v>13.022640043280351</v>
      </c>
      <c r="V21">
        <f>N21/MAX(N:N)*OFF_C</f>
        <v>7.8386440677966096</v>
      </c>
      <c r="W21">
        <f>O21/MAX(O:O)*PUN_C</f>
        <v>0.27648305084745767</v>
      </c>
      <c r="X21">
        <f>SUM(Z21:AC21)</f>
        <v>4.9075129246362819</v>
      </c>
      <c r="Y21">
        <f>X21/DEF_C*10</f>
        <v>8.1791882077271367</v>
      </c>
      <c r="Z21">
        <f>(0.7*(HIT_F*DEF_C))+(P21/(MAX(P:P))*(0.3*(HIT_F*DEF_C)))</f>
        <v>1.136112629852378</v>
      </c>
      <c r="AA21">
        <f>(0.7*(BkS_F*DEF_C))+(Q21/(MAX(Q:Q))*(0.3*(BkS_F*DEF_C)))</f>
        <v>0.71505392912172561</v>
      </c>
      <c r="AB21">
        <f>(0.7*(TkA_F*DEF_C))+(R21/(MAX(R:R))*(0.3*(TkA_F*DEF_C)))</f>
        <v>1.7227413024085636</v>
      </c>
      <c r="AC21">
        <f>(0.7*(SH_F*DEF_C))+(S21/(MAX(S:S))*(0.3*(SH_F*DEF_C)))</f>
        <v>1.3336050632536147</v>
      </c>
    </row>
    <row r="22" spans="1:29" x14ac:dyDescent="0.25">
      <c r="A22" s="9">
        <v>20</v>
      </c>
      <c r="B22" s="43" t="s">
        <v>142</v>
      </c>
      <c r="C22" s="44" t="s">
        <v>37</v>
      </c>
      <c r="D22" s="44" t="s">
        <v>396</v>
      </c>
      <c r="E22" s="44" t="s">
        <v>2</v>
      </c>
      <c r="F22" s="45">
        <v>72</v>
      </c>
      <c r="G22" s="45">
        <v>55</v>
      </c>
      <c r="H22" s="45">
        <v>10</v>
      </c>
      <c r="I22" s="45">
        <v>21</v>
      </c>
      <c r="J22" s="45">
        <v>45</v>
      </c>
      <c r="K22" s="45">
        <v>58</v>
      </c>
      <c r="L22" s="45">
        <v>10059</v>
      </c>
      <c r="M22" s="51">
        <v>1545</v>
      </c>
      <c r="N22">
        <f>G22*82/F22</f>
        <v>62.638888888888886</v>
      </c>
      <c r="O22">
        <f>H22*82/F22</f>
        <v>11.388888888888889</v>
      </c>
      <c r="P22">
        <f>I22*82/F22</f>
        <v>23.916666666666668</v>
      </c>
      <c r="Q22">
        <f>J22*82/F22</f>
        <v>51.25</v>
      </c>
      <c r="R22">
        <f>K22*82/F22</f>
        <v>66.055555555555557</v>
      </c>
      <c r="S22">
        <f>L22*82/F22</f>
        <v>11456.083333333334</v>
      </c>
      <c r="U22" s="10">
        <f>SUM(V22:X22)</f>
        <v>12.943260104647415</v>
      </c>
      <c r="V22">
        <f>N22/MAX(N:N)*OFF_C</f>
        <v>7.5166666666666666</v>
      </c>
      <c r="W22">
        <f>O22/MAX(O:O)*PUN_C</f>
        <v>0.12586805555555555</v>
      </c>
      <c r="X22">
        <f>SUM(Z22:AC22)</f>
        <v>5.3007253824251936</v>
      </c>
      <c r="Y22">
        <f>X22/DEF_C*10</f>
        <v>8.8345423040419888</v>
      </c>
      <c r="Z22">
        <f>(0.7*(HIT_F*DEF_C))+(P22/(MAX(P:P))*(0.3*(HIT_F*DEF_C)))</f>
        <v>1.0923387096774191</v>
      </c>
      <c r="AA22">
        <f>(0.7*(BkS_F*DEF_C))+(Q22/(MAX(Q:Q))*(0.3*(BkS_F*DEF_C)))</f>
        <v>0.76636363636363625</v>
      </c>
      <c r="AB22">
        <f>(0.7*(TkA_F*DEF_C))+(R22/(MAX(R:R))*(0.3*(TkA_F*DEF_C)))</f>
        <v>1.9022763157894735</v>
      </c>
      <c r="AC22">
        <f>(0.7*(SH_F*DEF_C))+(S22/(MAX(S:S))*(0.3*(SH_F*DEF_C)))</f>
        <v>1.5397467205946653</v>
      </c>
    </row>
    <row r="23" spans="1:29" x14ac:dyDescent="0.25">
      <c r="A23" s="9">
        <v>21</v>
      </c>
      <c r="B23" s="43" t="s">
        <v>165</v>
      </c>
      <c r="C23" s="44" t="s">
        <v>34</v>
      </c>
      <c r="D23" s="44" t="s">
        <v>396</v>
      </c>
      <c r="E23" s="44" t="s">
        <v>2</v>
      </c>
      <c r="F23" s="45">
        <v>82</v>
      </c>
      <c r="G23" s="45">
        <v>61</v>
      </c>
      <c r="H23" s="45">
        <v>60</v>
      </c>
      <c r="I23" s="45">
        <v>77</v>
      </c>
      <c r="J23" s="45">
        <v>28</v>
      </c>
      <c r="K23" s="45">
        <v>38</v>
      </c>
      <c r="L23" s="45">
        <v>3879</v>
      </c>
      <c r="M23" s="51">
        <v>1545</v>
      </c>
      <c r="N23">
        <f>G23*82/F23</f>
        <v>61</v>
      </c>
      <c r="O23">
        <f>H23*82/F23</f>
        <v>60</v>
      </c>
      <c r="P23">
        <f>I23*82/F23</f>
        <v>77</v>
      </c>
      <c r="Q23">
        <f>J23*82/F23</f>
        <v>28</v>
      </c>
      <c r="R23">
        <f>K23*82/F23</f>
        <v>38</v>
      </c>
      <c r="S23">
        <f>L23*82/F23</f>
        <v>3879</v>
      </c>
      <c r="U23" s="10">
        <f>SUM(V23:X23)</f>
        <v>12.828305640436438</v>
      </c>
      <c r="V23">
        <f>N23/MAX(N:N)*OFF_C</f>
        <v>7.32</v>
      </c>
      <c r="W23">
        <f>O23/MAX(O:O)*PUN_C</f>
        <v>0.66310975609756095</v>
      </c>
      <c r="X23">
        <f>SUM(Z23:AC23)</f>
        <v>4.8451958843388772</v>
      </c>
      <c r="Y23">
        <f>X23/DEF_C*10</f>
        <v>8.0753264738981283</v>
      </c>
      <c r="Z23">
        <f>(0.7*(HIT_F*DEF_C))+(P23/(MAX(P:P))*(0.3*(HIT_F*DEF_C)))</f>
        <v>1.1863099921321791</v>
      </c>
      <c r="AA23">
        <f>(0.7*(BkS_F*DEF_C))+(Q23/(MAX(Q:Q))*(0.3*(BkS_F*DEF_C)))</f>
        <v>0.70450110864744997</v>
      </c>
      <c r="AB23">
        <f>(0.7*(TkA_F*DEF_C))+(R23/(MAX(R:R))*(0.3*(TkA_F*DEF_C)))</f>
        <v>1.6829999999999998</v>
      </c>
      <c r="AC23">
        <f>(0.7*(SH_F*DEF_C))+(S23/(MAX(S:S))*(0.3*(SH_F*DEF_C)))</f>
        <v>1.2713847835592478</v>
      </c>
    </row>
    <row r="24" spans="1:29" x14ac:dyDescent="0.25">
      <c r="A24" s="9">
        <v>22</v>
      </c>
      <c r="B24" s="43" t="s">
        <v>346</v>
      </c>
      <c r="C24" s="44" t="s">
        <v>43</v>
      </c>
      <c r="D24" s="44" t="s">
        <v>396</v>
      </c>
      <c r="E24" s="44" t="s">
        <v>2</v>
      </c>
      <c r="F24" s="45">
        <v>80</v>
      </c>
      <c r="G24" s="45">
        <v>58</v>
      </c>
      <c r="H24" s="45">
        <v>34</v>
      </c>
      <c r="I24" s="45">
        <v>32</v>
      </c>
      <c r="J24" s="45">
        <v>65</v>
      </c>
      <c r="K24" s="45">
        <v>39</v>
      </c>
      <c r="L24" s="45">
        <v>8762</v>
      </c>
      <c r="M24" s="51">
        <v>1529</v>
      </c>
      <c r="N24">
        <f>G24*82/F24</f>
        <v>59.45</v>
      </c>
      <c r="O24">
        <f>H24*82/F24</f>
        <v>34.85</v>
      </c>
      <c r="P24">
        <f>I24*82/F24</f>
        <v>32.799999999999997</v>
      </c>
      <c r="Q24">
        <f>J24*82/F24</f>
        <v>66.625</v>
      </c>
      <c r="R24">
        <f>K24*82/F24</f>
        <v>39.975000000000001</v>
      </c>
      <c r="S24">
        <f>L24*82/F24</f>
        <v>8981.0499999999993</v>
      </c>
      <c r="U24" s="10">
        <f>SUM(V24:X24)</f>
        <v>12.585016713029862</v>
      </c>
      <c r="V24">
        <f>N24/MAX(N:N)*OFF_C</f>
        <v>7.1340000000000003</v>
      </c>
      <c r="W24">
        <f>O24/MAX(O:O)*PUN_C</f>
        <v>0.38515625000000003</v>
      </c>
      <c r="X24">
        <f>SUM(Z24:AC24)</f>
        <v>5.0658604630298623</v>
      </c>
      <c r="Y24">
        <f>X24/DEF_C*10</f>
        <v>8.4431007717164377</v>
      </c>
      <c r="Z24">
        <f>(0.7*(HIT_F*DEF_C))+(P24/(MAX(P:P))*(0.3*(HIT_F*DEF_C)))</f>
        <v>1.1080645161290321</v>
      </c>
      <c r="AA24">
        <f>(0.7*(BkS_F*DEF_C))+(Q24/(MAX(Q:Q))*(0.3*(BkS_F*DEF_C)))</f>
        <v>0.80727272727272714</v>
      </c>
      <c r="AB24">
        <f>(0.7*(TkA_F*DEF_C))+(R24/(MAX(R:R))*(0.3*(TkA_F*DEF_C)))</f>
        <v>1.6984361842105262</v>
      </c>
      <c r="AC24">
        <f>(0.7*(SH_F*DEF_C))+(S24/(MAX(S:S))*(0.3*(SH_F*DEF_C)))</f>
        <v>1.4520870354175774</v>
      </c>
    </row>
    <row r="25" spans="1:29" x14ac:dyDescent="0.25">
      <c r="A25" s="9">
        <v>23</v>
      </c>
      <c r="B25" s="43" t="s">
        <v>291</v>
      </c>
      <c r="C25" s="44" t="s">
        <v>31</v>
      </c>
      <c r="D25" s="44" t="s">
        <v>396</v>
      </c>
      <c r="E25" s="44" t="s">
        <v>2</v>
      </c>
      <c r="F25" s="45">
        <v>80</v>
      </c>
      <c r="G25" s="45">
        <v>59</v>
      </c>
      <c r="H25" s="45">
        <v>21</v>
      </c>
      <c r="I25" s="45">
        <v>58</v>
      </c>
      <c r="J25" s="45">
        <v>56</v>
      </c>
      <c r="K25" s="45">
        <v>44</v>
      </c>
      <c r="L25" s="45">
        <v>3039</v>
      </c>
      <c r="M25" s="51">
        <v>1470</v>
      </c>
      <c r="N25">
        <f>G25*82/F25</f>
        <v>60.475000000000001</v>
      </c>
      <c r="O25">
        <f>H25*82/F25</f>
        <v>21.524999999999999</v>
      </c>
      <c r="P25">
        <f>I25*82/F25</f>
        <v>59.45</v>
      </c>
      <c r="Q25">
        <f>J25*82/F25</f>
        <v>57.4</v>
      </c>
      <c r="R25">
        <f>K25*82/F25</f>
        <v>45.1</v>
      </c>
      <c r="S25">
        <f>L25*82/F25</f>
        <v>3114.9749999999999</v>
      </c>
      <c r="U25" s="10">
        <f>SUM(V25:X25)</f>
        <v>12.415676807298087</v>
      </c>
      <c r="V25">
        <f>N25/MAX(N:N)*OFF_C</f>
        <v>7.2569999999999997</v>
      </c>
      <c r="W25">
        <f>O25/MAX(O:O)*PUN_C</f>
        <v>0.23789062499999999</v>
      </c>
      <c r="X25">
        <f>SUM(Z25:AC25)</f>
        <v>4.9207861822980874</v>
      </c>
      <c r="Y25">
        <f>X25/DEF_C*10</f>
        <v>8.2013103038301463</v>
      </c>
      <c r="Z25">
        <f>(0.7*(HIT_F*DEF_C))+(P25/(MAX(P:P))*(0.3*(HIT_F*DEF_C)))</f>
        <v>1.1552419354838708</v>
      </c>
      <c r="AA25">
        <f>(0.7*(BkS_F*DEF_C))+(Q25/(MAX(Q:Q))*(0.3*(BkS_F*DEF_C)))</f>
        <v>0.7827272727272726</v>
      </c>
      <c r="AB25">
        <f>(0.7*(TkA_F*DEF_C))+(R25/(MAX(R:R))*(0.3*(TkA_F*DEF_C)))</f>
        <v>1.7384921052631577</v>
      </c>
      <c r="AC25">
        <f>(0.7*(SH_F*DEF_C))+(S25/(MAX(S:S))*(0.3*(SH_F*DEF_C)))</f>
        <v>1.2443248688237865</v>
      </c>
    </row>
    <row r="26" spans="1:29" x14ac:dyDescent="0.25">
      <c r="A26" s="9">
        <v>24</v>
      </c>
      <c r="B26" s="43" t="s">
        <v>338</v>
      </c>
      <c r="C26" s="44" t="s">
        <v>37</v>
      </c>
      <c r="D26" s="44" t="s">
        <v>396</v>
      </c>
      <c r="E26" s="44" t="s">
        <v>2</v>
      </c>
      <c r="F26" s="45">
        <v>82</v>
      </c>
      <c r="G26" s="45">
        <v>54</v>
      </c>
      <c r="H26" s="45">
        <v>43</v>
      </c>
      <c r="I26" s="45">
        <v>164</v>
      </c>
      <c r="J26" s="45">
        <v>51</v>
      </c>
      <c r="K26" s="45">
        <v>63</v>
      </c>
      <c r="L26" s="45">
        <v>9440</v>
      </c>
      <c r="M26" s="51">
        <v>1708</v>
      </c>
      <c r="N26">
        <f>G26*82/F26</f>
        <v>54</v>
      </c>
      <c r="O26">
        <f>H26*82/F26</f>
        <v>43</v>
      </c>
      <c r="P26">
        <f>I26*82/F26</f>
        <v>164</v>
      </c>
      <c r="Q26">
        <f>J26*82/F26</f>
        <v>51</v>
      </c>
      <c r="R26">
        <f>K26*82/F26</f>
        <v>63</v>
      </c>
      <c r="S26">
        <f>L26*82/F26</f>
        <v>9440</v>
      </c>
      <c r="U26" s="10">
        <f>SUM(V26:X26)</f>
        <v>12.407986356580299</v>
      </c>
      <c r="V26">
        <f>N26/MAX(N:N)*OFF_C</f>
        <v>6.48</v>
      </c>
      <c r="W26">
        <f>O26/MAX(O:O)*PUN_C</f>
        <v>0.47522865853658541</v>
      </c>
      <c r="X26">
        <f>SUM(Z26:AC26)</f>
        <v>5.4527576980437127</v>
      </c>
      <c r="Y26">
        <f>X26/DEF_C*10</f>
        <v>9.0879294967395214</v>
      </c>
      <c r="Z26">
        <f>(0.7*(HIT_F*DEF_C))+(P26/(MAX(P:P))*(0.3*(HIT_F*DEF_C)))</f>
        <v>1.3403225806451611</v>
      </c>
      <c r="AA26">
        <f>(0.7*(BkS_F*DEF_C))+(Q26/(MAX(Q:Q))*(0.3*(BkS_F*DEF_C)))</f>
        <v>0.76569844789356978</v>
      </c>
      <c r="AB26">
        <f>(0.7*(TkA_F*DEF_C))+(R26/(MAX(R:R))*(0.3*(TkA_F*DEF_C)))</f>
        <v>1.8783947368421052</v>
      </c>
      <c r="AC26">
        <f>(0.7*(SH_F*DEF_C))+(S26/(MAX(S:S))*(0.3*(SH_F*DEF_C)))</f>
        <v>1.468341932662877</v>
      </c>
    </row>
    <row r="27" spans="1:29" x14ac:dyDescent="0.25">
      <c r="A27" s="9">
        <v>25</v>
      </c>
      <c r="B27" s="43" t="s">
        <v>275</v>
      </c>
      <c r="C27" s="44" t="s">
        <v>43</v>
      </c>
      <c r="D27" s="44" t="s">
        <v>396</v>
      </c>
      <c r="E27" s="44" t="s">
        <v>2</v>
      </c>
      <c r="F27" s="45">
        <v>82</v>
      </c>
      <c r="G27" s="45">
        <v>59</v>
      </c>
      <c r="H27" s="45">
        <v>46</v>
      </c>
      <c r="I27" s="45">
        <v>57</v>
      </c>
      <c r="J27" s="45">
        <v>18</v>
      </c>
      <c r="K27" s="45">
        <v>43</v>
      </c>
      <c r="L27" s="45">
        <v>128</v>
      </c>
      <c r="M27" s="51">
        <v>1390</v>
      </c>
      <c r="N27">
        <f>G27*82/F27</f>
        <v>59</v>
      </c>
      <c r="O27">
        <f>H27*82/F27</f>
        <v>46</v>
      </c>
      <c r="P27">
        <f>I27*82/F27</f>
        <v>57</v>
      </c>
      <c r="Q27">
        <f>J27*82/F27</f>
        <v>18</v>
      </c>
      <c r="R27">
        <f>K27*82/F27</f>
        <v>43</v>
      </c>
      <c r="S27">
        <f>L27*82/F27</f>
        <v>128</v>
      </c>
      <c r="U27" s="10">
        <f>SUM(V27:X27)</f>
        <v>12.277794912859658</v>
      </c>
      <c r="V27">
        <f>N27/MAX(N:N)*OFF_C</f>
        <v>7.08</v>
      </c>
      <c r="W27">
        <f>O27/MAX(O:O)*PUN_C</f>
        <v>0.50838414634146345</v>
      </c>
      <c r="X27">
        <f>SUM(Z27:AC27)</f>
        <v>4.6894107665181952</v>
      </c>
      <c r="Y27">
        <f>X27/DEF_C*10</f>
        <v>7.8156846108636593</v>
      </c>
      <c r="Z27">
        <f>(0.7*(HIT_F*DEF_C))+(P27/(MAX(P:P))*(0.3*(HIT_F*DEF_C)))</f>
        <v>1.1509047993705741</v>
      </c>
      <c r="AA27">
        <f>(0.7*(BkS_F*DEF_C))+(Q27/(MAX(Q:Q))*(0.3*(BkS_F*DEF_C)))</f>
        <v>0.67789356984478921</v>
      </c>
      <c r="AB27">
        <f>(0.7*(TkA_F*DEF_C))+(R27/(MAX(R:R))*(0.3*(TkA_F*DEF_C)))</f>
        <v>1.7220789473684208</v>
      </c>
      <c r="AC27">
        <f>(0.7*(SH_F*DEF_C))+(S27/(MAX(S:S))*(0.3*(SH_F*DEF_C)))</f>
        <v>1.1385334499344117</v>
      </c>
    </row>
    <row r="28" spans="1:29" x14ac:dyDescent="0.25">
      <c r="A28" s="9">
        <v>26</v>
      </c>
      <c r="B28" s="43" t="s">
        <v>144</v>
      </c>
      <c r="C28" s="44" t="s">
        <v>43</v>
      </c>
      <c r="D28" s="44" t="s">
        <v>396</v>
      </c>
      <c r="E28" s="44" t="s">
        <v>2</v>
      </c>
      <c r="F28" s="45">
        <v>78</v>
      </c>
      <c r="G28" s="45">
        <v>55</v>
      </c>
      <c r="H28" s="45">
        <v>47</v>
      </c>
      <c r="I28" s="45">
        <v>21</v>
      </c>
      <c r="J28" s="45">
        <v>61</v>
      </c>
      <c r="K28" s="45">
        <v>25</v>
      </c>
      <c r="L28" s="45">
        <v>3366</v>
      </c>
      <c r="M28" s="51">
        <v>1521</v>
      </c>
      <c r="N28">
        <f>G28*82/F28</f>
        <v>57.820512820512818</v>
      </c>
      <c r="O28">
        <f>H28*82/F28</f>
        <v>49.410256410256409</v>
      </c>
      <c r="P28">
        <f>I28*82/F28</f>
        <v>22.076923076923077</v>
      </c>
      <c r="Q28">
        <f>J28*82/F28</f>
        <v>64.128205128205124</v>
      </c>
      <c r="R28">
        <f>K28*82/F28</f>
        <v>26.282051282051281</v>
      </c>
      <c r="S28">
        <f>L28*82/F28</f>
        <v>3538.6153846153848</v>
      </c>
      <c r="U28" s="10">
        <f>SUM(V28:X28)</f>
        <v>12.224990677678521</v>
      </c>
      <c r="V28">
        <f>N28/MAX(N:N)*OFF_C</f>
        <v>6.9384615384615378</v>
      </c>
      <c r="W28">
        <f>O28/MAX(O:O)*PUN_C</f>
        <v>0.54607371794871795</v>
      </c>
      <c r="X28">
        <f>SUM(Z28:AC28)</f>
        <v>4.7404554212682655</v>
      </c>
      <c r="Y28">
        <f>X28/DEF_C*10</f>
        <v>7.9007590354471091</v>
      </c>
      <c r="Z28">
        <f>(0.7*(HIT_F*DEF_C))+(P28/(MAX(P:P))*(0.3*(HIT_F*DEF_C)))</f>
        <v>1.0890818858560791</v>
      </c>
      <c r="AA28">
        <f>(0.7*(BkS_F*DEF_C))+(Q28/(MAX(Q:Q))*(0.3*(BkS_F*DEF_C)))</f>
        <v>0.80062937062937045</v>
      </c>
      <c r="AB28">
        <f>(0.7*(TkA_F*DEF_C))+(R28/(MAX(R:R))*(0.3*(TkA_F*DEF_C)))</f>
        <v>1.5914149797570849</v>
      </c>
      <c r="AC28">
        <f>(0.7*(SH_F*DEF_C))+(S28/(MAX(S:S))*(0.3*(SH_F*DEF_C)))</f>
        <v>1.2593291850257307</v>
      </c>
    </row>
    <row r="29" spans="1:29" x14ac:dyDescent="0.25">
      <c r="A29" s="9">
        <v>27</v>
      </c>
      <c r="B29" s="46" t="s">
        <v>45</v>
      </c>
      <c r="C29" s="47" t="s">
        <v>37</v>
      </c>
      <c r="D29" s="47" t="s">
        <v>396</v>
      </c>
      <c r="E29" s="47" t="s">
        <v>2</v>
      </c>
      <c r="F29" s="48">
        <v>79</v>
      </c>
      <c r="G29" s="48">
        <v>53</v>
      </c>
      <c r="H29" s="48">
        <v>24</v>
      </c>
      <c r="I29" s="48">
        <v>54</v>
      </c>
      <c r="J29" s="48">
        <v>47</v>
      </c>
      <c r="K29" s="48">
        <v>65</v>
      </c>
      <c r="L29" s="48">
        <v>10206</v>
      </c>
      <c r="M29" s="52">
        <v>1534</v>
      </c>
      <c r="N29">
        <f>G29*82/F29</f>
        <v>55.0126582278481</v>
      </c>
      <c r="O29">
        <f>H29*82/F29</f>
        <v>24.911392405063292</v>
      </c>
      <c r="P29">
        <f>I29*82/F29</f>
        <v>56.050632911392405</v>
      </c>
      <c r="Q29">
        <f>J29*82/F29</f>
        <v>48.784810126582279</v>
      </c>
      <c r="R29">
        <f>K29*82/F29</f>
        <v>67.468354430379748</v>
      </c>
      <c r="S29">
        <f>L29*82/F29</f>
        <v>10593.569620253165</v>
      </c>
      <c r="U29" s="10">
        <f>SUM(V29:X29)</f>
        <v>12.208381017595691</v>
      </c>
      <c r="V29">
        <f>N29/MAX(N:N)*OFF_C</f>
        <v>6.6015189873417714</v>
      </c>
      <c r="W29">
        <f>O29/MAX(O:O)*PUN_C</f>
        <v>0.27531645569620256</v>
      </c>
      <c r="X29">
        <f>SUM(Z29:AC29)</f>
        <v>5.331545574557718</v>
      </c>
      <c r="Y29">
        <f>X29/DEF_C*10</f>
        <v>8.8859092909295292</v>
      </c>
      <c r="Z29">
        <f>(0.7*(HIT_F*DEF_C))+(P29/(MAX(P:P))*(0.3*(HIT_F*DEF_C)))</f>
        <v>1.1492241731318904</v>
      </c>
      <c r="AA29">
        <f>(0.7*(BkS_F*DEF_C))+(Q29/(MAX(Q:Q))*(0.3*(BkS_F*DEF_C)))</f>
        <v>0.75980437284234736</v>
      </c>
      <c r="AB29">
        <f>(0.7*(TkA_F*DEF_C))+(R29/(MAX(R:R))*(0.3*(TkA_F*DEF_C)))</f>
        <v>1.9133184543637574</v>
      </c>
      <c r="AC29">
        <f>(0.7*(SH_F*DEF_C))+(S29/(MAX(S:S))*(0.3*(SH_F*DEF_C)))</f>
        <v>1.5091985742197229</v>
      </c>
    </row>
    <row r="30" spans="1:29" x14ac:dyDescent="0.25">
      <c r="A30" s="9">
        <v>28</v>
      </c>
      <c r="B30" s="46" t="s">
        <v>46</v>
      </c>
      <c r="C30" s="47" t="s">
        <v>39</v>
      </c>
      <c r="D30" s="47" t="s">
        <v>396</v>
      </c>
      <c r="E30" s="47" t="s">
        <v>2</v>
      </c>
      <c r="F30" s="48">
        <v>73</v>
      </c>
      <c r="G30" s="48">
        <v>52</v>
      </c>
      <c r="H30" s="48">
        <v>12</v>
      </c>
      <c r="I30" s="48">
        <v>57</v>
      </c>
      <c r="J30" s="48">
        <v>65</v>
      </c>
      <c r="K30" s="48">
        <v>39</v>
      </c>
      <c r="L30" s="48">
        <v>4809</v>
      </c>
      <c r="M30" s="52">
        <v>1285</v>
      </c>
      <c r="N30">
        <f>G30*82/F30</f>
        <v>58.410958904109592</v>
      </c>
      <c r="O30">
        <f>H30*82/F30</f>
        <v>13.479452054794521</v>
      </c>
      <c r="P30">
        <f>I30*82/F30</f>
        <v>64.027397260273972</v>
      </c>
      <c r="Q30">
        <f>J30*82/F30</f>
        <v>73.013698630136986</v>
      </c>
      <c r="R30">
        <f>K30*82/F30</f>
        <v>43.80821917808219</v>
      </c>
      <c r="S30">
        <f>L30*82/F30</f>
        <v>5401.8904109589039</v>
      </c>
      <c r="U30" s="10">
        <f>SUM(V30:X30)</f>
        <v>12.199621961474548</v>
      </c>
      <c r="V30">
        <f>N30/MAX(N:N)*OFF_C</f>
        <v>7.0093150684931507</v>
      </c>
      <c r="W30">
        <f>O30/MAX(O:O)*PUN_C</f>
        <v>0.14897260273972604</v>
      </c>
      <c r="X30">
        <f>SUM(Z30:AC30)</f>
        <v>5.0413342902416716</v>
      </c>
      <c r="Y30">
        <f>X30/DEF_C*10</f>
        <v>8.4022238170694532</v>
      </c>
      <c r="Z30">
        <f>(0.7*(HIT_F*DEF_C))+(P30/(MAX(P:P))*(0.3*(HIT_F*DEF_C)))</f>
        <v>1.1633451171011928</v>
      </c>
      <c r="AA30">
        <f>(0.7*(BkS_F*DEF_C))+(Q30/(MAX(Q:Q))*(0.3*(BkS_F*DEF_C)))</f>
        <v>0.82427148194271471</v>
      </c>
      <c r="AB30">
        <f>(0.7*(TkA_F*DEF_C))+(R30/(MAX(R:R))*(0.3*(TkA_F*DEF_C)))</f>
        <v>1.7283958183129053</v>
      </c>
      <c r="AC30">
        <f>(0.7*(SH_F*DEF_C))+(S30/(MAX(S:S))*(0.3*(SH_F*DEF_C)))</f>
        <v>1.3253218728848584</v>
      </c>
    </row>
    <row r="31" spans="1:29" x14ac:dyDescent="0.25">
      <c r="A31" s="9">
        <v>29</v>
      </c>
      <c r="B31" s="43" t="s">
        <v>818</v>
      </c>
      <c r="C31" s="44" t="s">
        <v>395</v>
      </c>
      <c r="D31" s="44" t="s">
        <v>396</v>
      </c>
      <c r="E31" s="44" t="s">
        <v>2</v>
      </c>
      <c r="F31" s="45">
        <v>64</v>
      </c>
      <c r="G31" s="45">
        <v>45</v>
      </c>
      <c r="H31" s="45">
        <v>30</v>
      </c>
      <c r="I31" s="45">
        <v>18</v>
      </c>
      <c r="J31" s="45">
        <v>27</v>
      </c>
      <c r="K31" s="45">
        <v>35</v>
      </c>
      <c r="L31" s="45">
        <v>3185</v>
      </c>
      <c r="M31" s="51">
        <v>1142</v>
      </c>
      <c r="N31">
        <f>G31*82/F31</f>
        <v>57.65625</v>
      </c>
      <c r="O31">
        <f>H31*82/F31</f>
        <v>38.4375</v>
      </c>
      <c r="P31">
        <f>I31*82/F31</f>
        <v>23.0625</v>
      </c>
      <c r="Q31">
        <f>J31*82/F31</f>
        <v>34.59375</v>
      </c>
      <c r="R31">
        <f>K31*82/F31</f>
        <v>44.84375</v>
      </c>
      <c r="S31">
        <f>L31*82/F31</f>
        <v>4080.78125</v>
      </c>
      <c r="U31" s="10">
        <f>SUM(V31:X31)</f>
        <v>12.171447450801095</v>
      </c>
      <c r="V31">
        <f>N31/MAX(N:N)*OFF_C</f>
        <v>6.9187499999999993</v>
      </c>
      <c r="W31">
        <f>O31/MAX(O:O)*PUN_C</f>
        <v>0.4248046875</v>
      </c>
      <c r="X31">
        <f>SUM(Z31:AC31)</f>
        <v>4.8278927633010955</v>
      </c>
      <c r="Y31">
        <f>X31/DEF_C*10</f>
        <v>8.0464879388351598</v>
      </c>
      <c r="Z31">
        <f>(0.7*(HIT_F*DEF_C))+(P31/(MAX(P:P))*(0.3*(HIT_F*DEF_C)))</f>
        <v>1.0908266129032256</v>
      </c>
      <c r="AA31">
        <f>(0.7*(BkS_F*DEF_C))+(Q31/(MAX(Q:Q))*(0.3*(BkS_F*DEF_C)))</f>
        <v>0.72204545454545443</v>
      </c>
      <c r="AB31">
        <f>(0.7*(TkA_F*DEF_C))+(R31/(MAX(R:R))*(0.3*(TkA_F*DEF_C)))</f>
        <v>1.7364893092105262</v>
      </c>
      <c r="AC31">
        <f>(0.7*(SH_F*DEF_C))+(S31/(MAX(S:S))*(0.3*(SH_F*DEF_C)))</f>
        <v>1.2785313866418888</v>
      </c>
    </row>
    <row r="32" spans="1:29" x14ac:dyDescent="0.25">
      <c r="A32" s="9">
        <v>30</v>
      </c>
      <c r="B32" s="43" t="s">
        <v>29</v>
      </c>
      <c r="C32" s="44" t="s">
        <v>31</v>
      </c>
      <c r="D32" s="44" t="s">
        <v>396</v>
      </c>
      <c r="E32" s="44" t="s">
        <v>2</v>
      </c>
      <c r="F32" s="45">
        <v>76</v>
      </c>
      <c r="G32" s="45">
        <v>52</v>
      </c>
      <c r="H32" s="45">
        <v>28</v>
      </c>
      <c r="I32" s="45">
        <v>78</v>
      </c>
      <c r="J32" s="45">
        <v>59</v>
      </c>
      <c r="K32" s="45">
        <v>29</v>
      </c>
      <c r="L32" s="45">
        <v>8681</v>
      </c>
      <c r="M32" s="51">
        <v>1578</v>
      </c>
      <c r="N32">
        <f>G32*82/F32</f>
        <v>56.10526315789474</v>
      </c>
      <c r="O32">
        <f>H32*82/F32</f>
        <v>30.210526315789473</v>
      </c>
      <c r="P32">
        <f>I32*82/F32</f>
        <v>84.15789473684211</v>
      </c>
      <c r="Q32">
        <f>J32*82/F32</f>
        <v>63.657894736842103</v>
      </c>
      <c r="R32">
        <f>K32*82/F32</f>
        <v>31.289473684210527</v>
      </c>
      <c r="S32">
        <f>L32*82/F32</f>
        <v>9366.3421052631584</v>
      </c>
      <c r="U32" s="10">
        <f>SUM(V32:X32)</f>
        <v>12.161157560121222</v>
      </c>
      <c r="V32">
        <f>N32/MAX(N:N)*OFF_C</f>
        <v>6.7326315789473679</v>
      </c>
      <c r="W32">
        <f>O32/MAX(O:O)*PUN_C</f>
        <v>0.33388157894736842</v>
      </c>
      <c r="X32">
        <f>SUM(Z32:AC32)</f>
        <v>5.0946444022264856</v>
      </c>
      <c r="Y32">
        <f>X32/DEF_C*10</f>
        <v>8.4910740037108088</v>
      </c>
      <c r="Z32">
        <f>(0.7*(HIT_F*DEF_C))+(P32/(MAX(P:P))*(0.3*(HIT_F*DEF_C)))</f>
        <v>1.1989813242784377</v>
      </c>
      <c r="AA32">
        <f>(0.7*(BkS_F*DEF_C))+(Q32/(MAX(Q:Q))*(0.3*(BkS_F*DEF_C)))</f>
        <v>0.79937799043062185</v>
      </c>
      <c r="AB32">
        <f>(0.7*(TkA_F*DEF_C))+(R32/(MAX(R:R))*(0.3*(TkA_F*DEF_C)))</f>
        <v>1.6305519390581718</v>
      </c>
      <c r="AC32">
        <f>(0.7*(SH_F*DEF_C))+(S32/(MAX(S:S))*(0.3*(SH_F*DEF_C)))</f>
        <v>1.4657331484592548</v>
      </c>
    </row>
    <row r="33" spans="1:29" x14ac:dyDescent="0.25">
      <c r="A33" s="9">
        <v>31</v>
      </c>
      <c r="B33" s="43" t="s">
        <v>485</v>
      </c>
      <c r="C33" s="44" t="s">
        <v>395</v>
      </c>
      <c r="D33" s="44" t="s">
        <v>396</v>
      </c>
      <c r="E33" s="44" t="s">
        <v>2</v>
      </c>
      <c r="F33" s="45">
        <v>75</v>
      </c>
      <c r="G33" s="45">
        <v>51</v>
      </c>
      <c r="H33" s="45">
        <v>38</v>
      </c>
      <c r="I33" s="45">
        <v>105</v>
      </c>
      <c r="J33" s="45">
        <v>17</v>
      </c>
      <c r="K33" s="45">
        <v>64</v>
      </c>
      <c r="L33" s="45">
        <v>213</v>
      </c>
      <c r="M33" s="51">
        <v>1268</v>
      </c>
      <c r="N33">
        <f>G33*82/F33</f>
        <v>55.76</v>
      </c>
      <c r="O33">
        <f>H33*82/F33</f>
        <v>41.546666666666667</v>
      </c>
      <c r="P33">
        <f>I33*82/F33</f>
        <v>114.8</v>
      </c>
      <c r="Q33">
        <f>J33*82/F33</f>
        <v>18.586666666666666</v>
      </c>
      <c r="R33">
        <f>K33*82/F33</f>
        <v>69.973333333333329</v>
      </c>
      <c r="S33">
        <f>L33*82/F33</f>
        <v>232.88</v>
      </c>
      <c r="U33" s="10">
        <f>SUM(V33:X33)</f>
        <v>12.158191906152508</v>
      </c>
      <c r="V33">
        <f>N33/MAX(N:N)*OFF_C</f>
        <v>6.6912000000000003</v>
      </c>
      <c r="W33">
        <f>O33/MAX(O:O)*PUN_C</f>
        <v>0.45916666666666667</v>
      </c>
      <c r="X33">
        <f>SUM(Z33:AC33)</f>
        <v>5.0078252394858414</v>
      </c>
      <c r="Y33">
        <f>X33/DEF_C*10</f>
        <v>8.3463753991430689</v>
      </c>
      <c r="Z33">
        <f>(0.7*(HIT_F*DEF_C))+(P33/(MAX(P:P))*(0.3*(HIT_F*DEF_C)))</f>
        <v>1.2532258064516126</v>
      </c>
      <c r="AA33">
        <f>(0.7*(BkS_F*DEF_C))+(Q33/(MAX(Q:Q))*(0.3*(BkS_F*DEF_C)))</f>
        <v>0.67945454545454531</v>
      </c>
      <c r="AB33">
        <f>(0.7*(TkA_F*DEF_C))+(R33/(MAX(R:R))*(0.3*(TkA_F*DEF_C)))</f>
        <v>1.932896842105263</v>
      </c>
      <c r="AC33">
        <f>(0.7*(SH_F*DEF_C))+(S33/(MAX(S:S))*(0.3*(SH_F*DEF_C)))</f>
        <v>1.1422480454744206</v>
      </c>
    </row>
    <row r="34" spans="1:29" x14ac:dyDescent="0.25">
      <c r="A34" s="9">
        <v>32</v>
      </c>
      <c r="B34" s="43" t="s">
        <v>65</v>
      </c>
      <c r="C34" s="44" t="s">
        <v>31</v>
      </c>
      <c r="D34" s="44" t="s">
        <v>396</v>
      </c>
      <c r="E34" s="44" t="s">
        <v>2</v>
      </c>
      <c r="F34" s="45">
        <v>82</v>
      </c>
      <c r="G34" s="45">
        <v>58</v>
      </c>
      <c r="H34" s="45">
        <v>38</v>
      </c>
      <c r="I34" s="45">
        <v>68</v>
      </c>
      <c r="J34" s="45">
        <v>28</v>
      </c>
      <c r="K34" s="45">
        <v>38</v>
      </c>
      <c r="L34" s="45">
        <v>1253</v>
      </c>
      <c r="M34" s="51">
        <v>1568</v>
      </c>
      <c r="N34">
        <f>G34*82/F34</f>
        <v>58</v>
      </c>
      <c r="O34">
        <f>H34*82/F34</f>
        <v>38</v>
      </c>
      <c r="P34">
        <f>I34*82/F34</f>
        <v>68</v>
      </c>
      <c r="Q34">
        <f>J34*82/F34</f>
        <v>28</v>
      </c>
      <c r="R34">
        <f>K34*82/F34</f>
        <v>38</v>
      </c>
      <c r="S34">
        <f>L34*82/F34</f>
        <v>1253</v>
      </c>
      <c r="U34" s="10">
        <f>SUM(V34:X34)</f>
        <v>12.116226500980606</v>
      </c>
      <c r="V34">
        <f>N34/MAX(N:N)*OFF_C</f>
        <v>6.9599999999999991</v>
      </c>
      <c r="W34">
        <f>O34/MAX(O:O)*PUN_C</f>
        <v>0.41996951219512196</v>
      </c>
      <c r="X34">
        <f>SUM(Z34:AC34)</f>
        <v>4.7362569887854855</v>
      </c>
      <c r="Y34">
        <f>X34/DEF_C*10</f>
        <v>7.8937616479758086</v>
      </c>
      <c r="Z34">
        <f>(0.7*(HIT_F*DEF_C))+(P34/(MAX(P:P))*(0.3*(HIT_F*DEF_C)))</f>
        <v>1.1703776553894569</v>
      </c>
      <c r="AA34">
        <f>(0.7*(BkS_F*DEF_C))+(Q34/(MAX(Q:Q))*(0.3*(BkS_F*DEF_C)))</f>
        <v>0.70450110864744997</v>
      </c>
      <c r="AB34">
        <f>(0.7*(TkA_F*DEF_C))+(R34/(MAX(R:R))*(0.3*(TkA_F*DEF_C)))</f>
        <v>1.6829999999999998</v>
      </c>
      <c r="AC34">
        <f>(0.7*(SH_F*DEF_C))+(S34/(MAX(S:S))*(0.3*(SH_F*DEF_C)))</f>
        <v>1.1783782247485788</v>
      </c>
    </row>
    <row r="35" spans="1:29" x14ac:dyDescent="0.25">
      <c r="A35" s="9">
        <v>33</v>
      </c>
      <c r="B35" s="43" t="s">
        <v>187</v>
      </c>
      <c r="C35" s="44" t="s">
        <v>39</v>
      </c>
      <c r="D35" s="44" t="s">
        <v>396</v>
      </c>
      <c r="E35" s="44" t="s">
        <v>2</v>
      </c>
      <c r="F35" s="45">
        <v>66</v>
      </c>
      <c r="G35" s="45">
        <v>45</v>
      </c>
      <c r="H35" s="45">
        <v>28</v>
      </c>
      <c r="I35" s="45">
        <v>46</v>
      </c>
      <c r="J35" s="45">
        <v>30</v>
      </c>
      <c r="K35" s="45">
        <v>26</v>
      </c>
      <c r="L35" s="45">
        <v>8121</v>
      </c>
      <c r="M35" s="51">
        <v>1242</v>
      </c>
      <c r="N35">
        <f>G35*82/F35</f>
        <v>55.909090909090907</v>
      </c>
      <c r="O35">
        <f>H35*82/F35</f>
        <v>34.787878787878789</v>
      </c>
      <c r="P35">
        <f>I35*82/F35</f>
        <v>57.151515151515149</v>
      </c>
      <c r="Q35">
        <f>J35*82/F35</f>
        <v>37.272727272727273</v>
      </c>
      <c r="R35">
        <f>K35*82/F35</f>
        <v>32.303030303030305</v>
      </c>
      <c r="S35">
        <f>L35*82/F35</f>
        <v>10089.727272727272</v>
      </c>
      <c r="U35" s="10">
        <f>SUM(V35:X35)</f>
        <v>12.103734563289713</v>
      </c>
      <c r="V35">
        <f>N35/MAX(N:N)*OFF_C</f>
        <v>6.709090909090909</v>
      </c>
      <c r="W35">
        <f>O35/MAX(O:O)*PUN_C</f>
        <v>0.38446969696969702</v>
      </c>
      <c r="X35">
        <f>SUM(Z35:AC35)</f>
        <v>5.0101739572291066</v>
      </c>
      <c r="Y35">
        <f>X35/DEF_C*10</f>
        <v>8.3502899287151777</v>
      </c>
      <c r="Z35">
        <f>(0.7*(HIT_F*DEF_C))+(P35/(MAX(P:P))*(0.3*(HIT_F*DEF_C)))</f>
        <v>1.151173020527859</v>
      </c>
      <c r="AA35">
        <f>(0.7*(BkS_F*DEF_C))+(Q35/(MAX(Q:Q))*(0.3*(BkS_F*DEF_C)))</f>
        <v>0.72917355371900816</v>
      </c>
      <c r="AB35">
        <f>(0.7*(TkA_F*DEF_C))+(R35/(MAX(R:R))*(0.3*(TkA_F*DEF_C)))</f>
        <v>1.6384736842105263</v>
      </c>
      <c r="AC35">
        <f>(0.7*(SH_F*DEF_C))+(S35/(MAX(S:S))*(0.3*(SH_F*DEF_C)))</f>
        <v>1.4913536987717135</v>
      </c>
    </row>
    <row r="36" spans="1:29" x14ac:dyDescent="0.25">
      <c r="A36" s="9">
        <v>34</v>
      </c>
      <c r="B36" s="46" t="s">
        <v>985</v>
      </c>
      <c r="C36" s="47" t="s">
        <v>395</v>
      </c>
      <c r="D36" s="47" t="s">
        <v>396</v>
      </c>
      <c r="E36" s="47" t="s">
        <v>2</v>
      </c>
      <c r="F36" s="48">
        <v>81</v>
      </c>
      <c r="G36" s="48">
        <v>53</v>
      </c>
      <c r="H36" s="48">
        <v>36</v>
      </c>
      <c r="I36" s="48">
        <v>55</v>
      </c>
      <c r="J36" s="48">
        <v>41</v>
      </c>
      <c r="K36" s="48">
        <v>57</v>
      </c>
      <c r="L36" s="48">
        <v>10924</v>
      </c>
      <c r="M36" s="52">
        <v>1426</v>
      </c>
      <c r="N36">
        <f>G36*82/F36</f>
        <v>53.654320987654323</v>
      </c>
      <c r="O36">
        <f>H36*82/F36</f>
        <v>36.444444444444443</v>
      </c>
      <c r="P36">
        <f>I36*82/F36</f>
        <v>55.679012345679013</v>
      </c>
      <c r="Q36">
        <f>J36*82/F36</f>
        <v>41.506172839506171</v>
      </c>
      <c r="R36">
        <f>K36*82/F36</f>
        <v>57.703703703703702</v>
      </c>
      <c r="S36">
        <f>L36*82/F36</f>
        <v>11058.864197530864</v>
      </c>
      <c r="U36" s="10">
        <f>SUM(V36:X36)</f>
        <v>12.092978496000908</v>
      </c>
      <c r="V36">
        <f>N36/MAX(N:N)*OFF_C</f>
        <v>6.438518518518519</v>
      </c>
      <c r="W36">
        <f>O36/MAX(O:O)*PUN_C</f>
        <v>0.40277777777777779</v>
      </c>
      <c r="X36">
        <f>SUM(Z36:AC36)</f>
        <v>5.2516821997046117</v>
      </c>
      <c r="Y36">
        <f>X36/DEF_C*10</f>
        <v>8.7528036661743531</v>
      </c>
      <c r="Z36">
        <f>(0.7*(HIT_F*DEF_C))+(P36/(MAX(P:P))*(0.3*(HIT_F*DEF_C)))</f>
        <v>1.1485663082437274</v>
      </c>
      <c r="AA36">
        <f>(0.7*(BkS_F*DEF_C))+(Q36/(MAX(Q:Q))*(0.3*(BkS_F*DEF_C)))</f>
        <v>0.74043771043771034</v>
      </c>
      <c r="AB36">
        <f>(0.7*(TkA_F*DEF_C))+(R36/(MAX(R:R))*(0.3*(TkA_F*DEF_C)))</f>
        <v>1.8369999999999997</v>
      </c>
      <c r="AC36">
        <f>(0.7*(SH_F*DEF_C))+(S36/(MAX(S:S))*(0.3*(SH_F*DEF_C)))</f>
        <v>1.5256781810231743</v>
      </c>
    </row>
    <row r="37" spans="1:29" x14ac:dyDescent="0.25">
      <c r="A37" s="9">
        <v>35</v>
      </c>
      <c r="B37" s="43" t="s">
        <v>765</v>
      </c>
      <c r="C37" s="44" t="s">
        <v>395</v>
      </c>
      <c r="D37" s="44" t="s">
        <v>396</v>
      </c>
      <c r="E37" s="44" t="s">
        <v>2</v>
      </c>
      <c r="F37" s="45">
        <v>78</v>
      </c>
      <c r="G37" s="45">
        <v>55</v>
      </c>
      <c r="H37" s="45">
        <v>30</v>
      </c>
      <c r="I37" s="45">
        <v>45</v>
      </c>
      <c r="J37" s="45">
        <v>26</v>
      </c>
      <c r="K37" s="45">
        <v>52</v>
      </c>
      <c r="L37" s="45">
        <v>403</v>
      </c>
      <c r="M37" s="51">
        <v>1282</v>
      </c>
      <c r="N37">
        <f>G37*82/F37</f>
        <v>57.820512820512818</v>
      </c>
      <c r="O37">
        <f>H37*82/F37</f>
        <v>31.53846153846154</v>
      </c>
      <c r="P37">
        <f>I37*82/F37</f>
        <v>47.307692307692307</v>
      </c>
      <c r="Q37">
        <f>J37*82/F37</f>
        <v>27.333333333333332</v>
      </c>
      <c r="R37">
        <f>K37*82/F37</f>
        <v>54.666666666666664</v>
      </c>
      <c r="S37">
        <f>L37*82/F37</f>
        <v>423.66666666666669</v>
      </c>
      <c r="U37" s="10">
        <f>SUM(V37:X37)</f>
        <v>12.085761806702802</v>
      </c>
      <c r="V37">
        <f>N37/MAX(N:N)*OFF_C</f>
        <v>6.9384615384615378</v>
      </c>
      <c r="W37">
        <f>O37/MAX(O:O)*PUN_C</f>
        <v>0.34855769230769235</v>
      </c>
      <c r="X37">
        <f>SUM(Z37:AC37)</f>
        <v>4.7987425759335718</v>
      </c>
      <c r="Y37">
        <f>X37/DEF_C*10</f>
        <v>7.9979042932226196</v>
      </c>
      <c r="Z37">
        <f>(0.7*(HIT_F*DEF_C))+(P37/(MAX(P:P))*(0.3*(HIT_F*DEF_C)))</f>
        <v>1.1337468982630272</v>
      </c>
      <c r="AA37">
        <f>(0.7*(BkS_F*DEF_C))+(Q37/(MAX(Q:Q))*(0.3*(BkS_F*DEF_C)))</f>
        <v>0.70272727272727264</v>
      </c>
      <c r="AB37">
        <f>(0.7*(TkA_F*DEF_C))+(R37/(MAX(R:R))*(0.3*(TkA_F*DEF_C)))</f>
        <v>1.8132631578947367</v>
      </c>
      <c r="AC37">
        <f>(0.7*(SH_F*DEF_C))+(S37/(MAX(S:S))*(0.3*(SH_F*DEF_C)))</f>
        <v>1.149005247048535</v>
      </c>
    </row>
    <row r="38" spans="1:29" x14ac:dyDescent="0.25">
      <c r="A38" s="9">
        <v>36</v>
      </c>
      <c r="B38" s="43" t="s">
        <v>168</v>
      </c>
      <c r="C38" s="44" t="s">
        <v>31</v>
      </c>
      <c r="D38" s="44" t="s">
        <v>396</v>
      </c>
      <c r="E38" s="44" t="s">
        <v>2</v>
      </c>
      <c r="F38" s="45">
        <v>61</v>
      </c>
      <c r="G38" s="45">
        <v>44</v>
      </c>
      <c r="H38" s="45">
        <v>24</v>
      </c>
      <c r="I38" s="45">
        <v>36</v>
      </c>
      <c r="J38" s="45">
        <v>32</v>
      </c>
      <c r="K38" s="45">
        <v>17</v>
      </c>
      <c r="L38" s="45">
        <v>132</v>
      </c>
      <c r="M38" s="51">
        <v>972</v>
      </c>
      <c r="N38">
        <f>G38*82/F38</f>
        <v>59.147540983606561</v>
      </c>
      <c r="O38">
        <f>H38*82/F38</f>
        <v>32.26229508196721</v>
      </c>
      <c r="P38">
        <f>I38*82/F38</f>
        <v>48.393442622950822</v>
      </c>
      <c r="Q38">
        <f>J38*82/F38</f>
        <v>43.016393442622949</v>
      </c>
      <c r="R38">
        <f>K38*82/F38</f>
        <v>22.852459016393443</v>
      </c>
      <c r="S38">
        <f>L38*82/F38</f>
        <v>177.44262295081967</v>
      </c>
      <c r="U38" s="10">
        <f>SUM(V38:X38)</f>
        <v>12.039281885570912</v>
      </c>
      <c r="V38">
        <f>N38/MAX(N:N)*OFF_C</f>
        <v>7.0977049180327878</v>
      </c>
      <c r="W38">
        <f>O38/MAX(O:O)*PUN_C</f>
        <v>0.35655737704918028</v>
      </c>
      <c r="X38">
        <f>SUM(Z38:AC38)</f>
        <v>4.5850195904889439</v>
      </c>
      <c r="Y38">
        <f>X38/DEF_C*10</f>
        <v>7.6416993174815726</v>
      </c>
      <c r="Z38">
        <f>(0.7*(HIT_F*DEF_C))+(P38/(MAX(P:P))*(0.3*(HIT_F*DEF_C)))</f>
        <v>1.1356689582231623</v>
      </c>
      <c r="AA38">
        <f>(0.7*(BkS_F*DEF_C))+(Q38/(MAX(Q:Q))*(0.3*(BkS_F*DEF_C)))</f>
        <v>0.74445603576751107</v>
      </c>
      <c r="AB38">
        <f>(0.7*(TkA_F*DEF_C))+(R38/(MAX(R:R))*(0.3*(TkA_F*DEF_C)))</f>
        <v>1.5646100086281276</v>
      </c>
      <c r="AC38">
        <f>(0.7*(SH_F*DEF_C))+(S38/(MAX(S:S))*(0.3*(SH_F*DEF_C)))</f>
        <v>1.1402845878701426</v>
      </c>
    </row>
    <row r="39" spans="1:29" x14ac:dyDescent="0.25">
      <c r="A39" s="9">
        <v>37</v>
      </c>
      <c r="B39" s="46" t="s">
        <v>199</v>
      </c>
      <c r="C39" s="47" t="s">
        <v>31</v>
      </c>
      <c r="D39" s="47" t="s">
        <v>396</v>
      </c>
      <c r="E39" s="47" t="s">
        <v>2</v>
      </c>
      <c r="F39" s="48">
        <v>82</v>
      </c>
      <c r="G39" s="48">
        <v>58</v>
      </c>
      <c r="H39" s="48">
        <v>20</v>
      </c>
      <c r="I39" s="48">
        <v>34</v>
      </c>
      <c r="J39" s="48">
        <v>25</v>
      </c>
      <c r="K39" s="48">
        <v>50</v>
      </c>
      <c r="L39" s="48">
        <v>2447</v>
      </c>
      <c r="M39" s="52">
        <v>1441</v>
      </c>
      <c r="N39">
        <f>G39*82/F39</f>
        <v>58</v>
      </c>
      <c r="O39">
        <f>H39*82/F39</f>
        <v>20</v>
      </c>
      <c r="P39">
        <f>I39*82/F39</f>
        <v>34</v>
      </c>
      <c r="Q39">
        <f>J39*82/F39</f>
        <v>25</v>
      </c>
      <c r="R39">
        <f>K39*82/F39</f>
        <v>50</v>
      </c>
      <c r="S39">
        <f>L39*82/F39</f>
        <v>2447</v>
      </c>
      <c r="U39" s="10">
        <f>SUM(V39:X39)</f>
        <v>11.985200546169459</v>
      </c>
      <c r="V39">
        <f>N39/MAX(N:N)*OFF_C</f>
        <v>6.9599999999999991</v>
      </c>
      <c r="W39">
        <f>O39/MAX(O:O)*PUN_C</f>
        <v>0.22103658536585366</v>
      </c>
      <c r="X39">
        <f>SUM(Z39:AC39)</f>
        <v>4.8041639608036055</v>
      </c>
      <c r="Y39">
        <f>X39/DEF_C*10</f>
        <v>8.0069399346726762</v>
      </c>
      <c r="Z39">
        <f>(0.7*(HIT_F*DEF_C))+(P39/(MAX(P:P))*(0.3*(HIT_F*DEF_C)))</f>
        <v>1.1101888276947285</v>
      </c>
      <c r="AA39">
        <f>(0.7*(BkS_F*DEF_C))+(Q39/(MAX(Q:Q))*(0.3*(BkS_F*DEF_C)))</f>
        <v>0.69651884700665179</v>
      </c>
      <c r="AB39">
        <f>(0.7*(TkA_F*DEF_C))+(R39/(MAX(R:R))*(0.3*(TkA_F*DEF_C)))</f>
        <v>1.7767894736842105</v>
      </c>
      <c r="AC39">
        <f>(0.7*(SH_F*DEF_C))+(S39/(MAX(S:S))*(0.3*(SH_F*DEF_C)))</f>
        <v>1.2206668124180147</v>
      </c>
    </row>
    <row r="40" spans="1:29" x14ac:dyDescent="0.25">
      <c r="A40" s="9">
        <v>38</v>
      </c>
      <c r="B40" s="43" t="s">
        <v>50</v>
      </c>
      <c r="C40" s="44" t="s">
        <v>37</v>
      </c>
      <c r="D40" s="44" t="s">
        <v>396</v>
      </c>
      <c r="E40" s="44" t="s">
        <v>2</v>
      </c>
      <c r="F40" s="45">
        <v>81</v>
      </c>
      <c r="G40" s="45">
        <v>55</v>
      </c>
      <c r="H40" s="45">
        <v>16</v>
      </c>
      <c r="I40" s="45">
        <v>26</v>
      </c>
      <c r="J40" s="45">
        <v>45</v>
      </c>
      <c r="K40" s="45">
        <v>51</v>
      </c>
      <c r="L40" s="45">
        <v>6682</v>
      </c>
      <c r="M40" s="51">
        <v>1507</v>
      </c>
      <c r="N40">
        <f>G40*82/F40</f>
        <v>55.679012345679013</v>
      </c>
      <c r="O40">
        <f>H40*82/F40</f>
        <v>16.197530864197532</v>
      </c>
      <c r="P40">
        <f>I40*82/F40</f>
        <v>26.320987654320987</v>
      </c>
      <c r="Q40">
        <f>J40*82/F40</f>
        <v>45.555555555555557</v>
      </c>
      <c r="R40">
        <f>K40*82/F40</f>
        <v>51.629629629629626</v>
      </c>
      <c r="S40">
        <f>L40*82/F40</f>
        <v>6764.4938271604942</v>
      </c>
      <c r="U40" s="10">
        <f>SUM(V40:X40)</f>
        <v>11.871409231374304</v>
      </c>
      <c r="V40">
        <f>N40/MAX(N:N)*OFF_C</f>
        <v>6.681481481481482</v>
      </c>
      <c r="W40">
        <f>O40/MAX(O:O)*PUN_C</f>
        <v>0.17901234567901236</v>
      </c>
      <c r="X40">
        <f>SUM(Z40:AC40)</f>
        <v>5.0109154042138098</v>
      </c>
      <c r="Y40">
        <f>X40/DEF_C*10</f>
        <v>8.3515256736896823</v>
      </c>
      <c r="Z40">
        <f>(0.7*(HIT_F*DEF_C))+(P40/(MAX(P:P))*(0.3*(HIT_F*DEF_C)))</f>
        <v>1.096594982078853</v>
      </c>
      <c r="AA40">
        <f>(0.7*(BkS_F*DEF_C))+(Q40/(MAX(Q:Q))*(0.3*(BkS_F*DEF_C)))</f>
        <v>0.75121212121212111</v>
      </c>
      <c r="AB40">
        <f>(0.7*(TkA_F*DEF_C))+(R40/(MAX(R:R))*(0.3*(TkA_F*DEF_C)))</f>
        <v>1.7895263157894736</v>
      </c>
      <c r="AC40">
        <f>(0.7*(SH_F*DEF_C))+(S40/(MAX(S:S))*(0.3*(SH_F*DEF_C)))</f>
        <v>1.3735819851333624</v>
      </c>
    </row>
    <row r="41" spans="1:29" x14ac:dyDescent="0.25">
      <c r="A41" s="9">
        <v>39</v>
      </c>
      <c r="B41" s="46" t="s">
        <v>53</v>
      </c>
      <c r="C41" s="47" t="s">
        <v>39</v>
      </c>
      <c r="D41" s="47" t="s">
        <v>396</v>
      </c>
      <c r="E41" s="47" t="s">
        <v>2</v>
      </c>
      <c r="F41" s="48">
        <v>82</v>
      </c>
      <c r="G41" s="48">
        <v>54</v>
      </c>
      <c r="H41" s="48">
        <v>26</v>
      </c>
      <c r="I41" s="48">
        <v>40</v>
      </c>
      <c r="J41" s="48">
        <v>51</v>
      </c>
      <c r="K41" s="48">
        <v>60</v>
      </c>
      <c r="L41" s="48">
        <v>2394</v>
      </c>
      <c r="M41" s="52">
        <v>1498</v>
      </c>
      <c r="N41">
        <f>G41*82/F41</f>
        <v>54</v>
      </c>
      <c r="O41">
        <f>H41*82/F41</f>
        <v>26</v>
      </c>
      <c r="P41">
        <f>I41*82/F41</f>
        <v>40</v>
      </c>
      <c r="Q41">
        <f>J41*82/F41</f>
        <v>51</v>
      </c>
      <c r="R41">
        <f>K41*82/F41</f>
        <v>60</v>
      </c>
      <c r="S41">
        <f>L41*82/F41</f>
        <v>2394</v>
      </c>
      <c r="U41" s="10">
        <f>SUM(V41:X41)</f>
        <v>11.727593443617989</v>
      </c>
      <c r="V41">
        <f>N41/MAX(N:N)*OFF_C</f>
        <v>6.48</v>
      </c>
      <c r="W41">
        <f>O41/MAX(O:O)*PUN_C</f>
        <v>0.28734756097560976</v>
      </c>
      <c r="X41">
        <f>SUM(Z41:AC41)</f>
        <v>4.9602458826423792</v>
      </c>
      <c r="Y41">
        <f>X41/DEF_C*10</f>
        <v>8.2670764710706326</v>
      </c>
      <c r="Z41">
        <f>(0.7*(HIT_F*DEF_C))+(P41/(MAX(P:P))*(0.3*(HIT_F*DEF_C)))</f>
        <v>1.1208103855232099</v>
      </c>
      <c r="AA41">
        <f>(0.7*(BkS_F*DEF_C))+(Q41/(MAX(Q:Q))*(0.3*(BkS_F*DEF_C)))</f>
        <v>0.76569844789356978</v>
      </c>
      <c r="AB41">
        <f>(0.7*(TkA_F*DEF_C))+(R41/(MAX(R:R))*(0.3*(TkA_F*DEF_C)))</f>
        <v>1.8549473684210525</v>
      </c>
      <c r="AC41">
        <f>(0.7*(SH_F*DEF_C))+(S41/(MAX(S:S))*(0.3*(SH_F*DEF_C)))</f>
        <v>1.2187896808045473</v>
      </c>
    </row>
    <row r="42" spans="1:29" x14ac:dyDescent="0.25">
      <c r="A42" s="9">
        <v>40</v>
      </c>
      <c r="B42" s="43" t="s">
        <v>44</v>
      </c>
      <c r="C42" s="44" t="s">
        <v>43</v>
      </c>
      <c r="D42" s="44" t="s">
        <v>396</v>
      </c>
      <c r="E42" s="44" t="s">
        <v>2</v>
      </c>
      <c r="F42" s="45">
        <v>79</v>
      </c>
      <c r="G42" s="45">
        <v>50</v>
      </c>
      <c r="H42" s="45">
        <v>51</v>
      </c>
      <c r="I42" s="45">
        <v>52</v>
      </c>
      <c r="J42" s="45">
        <v>31</v>
      </c>
      <c r="K42" s="45">
        <v>64</v>
      </c>
      <c r="L42" s="45">
        <v>146</v>
      </c>
      <c r="M42" s="51">
        <v>1427</v>
      </c>
      <c r="N42">
        <f>G42*82/F42</f>
        <v>51.898734177215189</v>
      </c>
      <c r="O42">
        <f>H42*82/F42</f>
        <v>52.936708860759495</v>
      </c>
      <c r="P42">
        <f>I42*82/F42</f>
        <v>53.974683544303801</v>
      </c>
      <c r="Q42">
        <f>J42*82/F42</f>
        <v>32.177215189873415</v>
      </c>
      <c r="R42">
        <f>K42*82/F42</f>
        <v>66.430379746835442</v>
      </c>
      <c r="S42">
        <f>L42*82/F42</f>
        <v>151.54430379746836</v>
      </c>
      <c r="U42" s="10">
        <f>SUM(V42:X42)</f>
        <v>11.718633618449154</v>
      </c>
      <c r="V42">
        <f>N42/MAX(N:N)*OFF_C</f>
        <v>6.2278481012658222</v>
      </c>
      <c r="W42">
        <f>O42/MAX(O:O)*PUN_C</f>
        <v>0.58504746835443044</v>
      </c>
      <c r="X42">
        <f>SUM(Z42:AC42)</f>
        <v>4.9057380488289013</v>
      </c>
      <c r="Y42">
        <f>X42/DEF_C*10</f>
        <v>8.1762300813815028</v>
      </c>
      <c r="Z42">
        <f>(0.7*(HIT_F*DEF_C))+(P42/(MAX(P:P))*(0.3*(HIT_F*DEF_C)))</f>
        <v>1.1455492037566353</v>
      </c>
      <c r="AA42">
        <f>(0.7*(BkS_F*DEF_C))+(Q42/(MAX(Q:Q))*(0.3*(BkS_F*DEF_C)))</f>
        <v>0.71561565017261208</v>
      </c>
      <c r="AB42">
        <f>(0.7*(TkA_F*DEF_C))+(R42/(MAX(R:R))*(0.3*(TkA_F*DEF_C)))</f>
        <v>1.9052058627581612</v>
      </c>
      <c r="AC42">
        <f>(0.7*(SH_F*DEF_C))+(S42/(MAX(S:S))*(0.3*(SH_F*DEF_C)))</f>
        <v>1.139367332141493</v>
      </c>
    </row>
    <row r="43" spans="1:29" x14ac:dyDescent="0.25">
      <c r="A43" s="9">
        <v>41</v>
      </c>
      <c r="B43" s="43" t="s">
        <v>154</v>
      </c>
      <c r="C43" s="44" t="s">
        <v>39</v>
      </c>
      <c r="D43" s="44" t="s">
        <v>396</v>
      </c>
      <c r="E43" s="44" t="s">
        <v>2</v>
      </c>
      <c r="F43" s="45">
        <v>56</v>
      </c>
      <c r="G43" s="45">
        <v>37</v>
      </c>
      <c r="H43" s="45">
        <v>16</v>
      </c>
      <c r="I43" s="45">
        <v>23</v>
      </c>
      <c r="J43" s="45">
        <v>27</v>
      </c>
      <c r="K43" s="45">
        <v>36</v>
      </c>
      <c r="L43" s="45">
        <v>2386</v>
      </c>
      <c r="M43" s="51">
        <v>956</v>
      </c>
      <c r="N43">
        <f>G43*82/F43</f>
        <v>54.178571428571431</v>
      </c>
      <c r="O43">
        <f>H43*82/F43</f>
        <v>23.428571428571427</v>
      </c>
      <c r="P43">
        <f>I43*82/F43</f>
        <v>33.678571428571431</v>
      </c>
      <c r="Q43">
        <f>J43*82/F43</f>
        <v>39.535714285714285</v>
      </c>
      <c r="R43">
        <f>K43*82/F43</f>
        <v>52.714285714285715</v>
      </c>
      <c r="S43">
        <f>L43*82/F43</f>
        <v>3493.7857142857142</v>
      </c>
      <c r="U43" s="10">
        <f>SUM(V43:X43)</f>
        <v>11.66091694981613</v>
      </c>
      <c r="V43">
        <f>N43/MAX(N:N)*OFF_C</f>
        <v>6.5014285714285718</v>
      </c>
      <c r="W43">
        <f>O43/MAX(O:O)*PUN_C</f>
        <v>0.2589285714285714</v>
      </c>
      <c r="X43">
        <f>SUM(Z43:AC43)</f>
        <v>4.9005598069589862</v>
      </c>
      <c r="Y43">
        <f>X43/DEF_C*10</f>
        <v>8.1675996782649776</v>
      </c>
      <c r="Z43">
        <f>(0.7*(HIT_F*DEF_C))+(P43/(MAX(P:P))*(0.3*(HIT_F*DEF_C)))</f>
        <v>1.1096198156682027</v>
      </c>
      <c r="AA43">
        <f>(0.7*(BkS_F*DEF_C))+(Q43/(MAX(Q:Q))*(0.3*(BkS_F*DEF_C)))</f>
        <v>0.73519480519480507</v>
      </c>
      <c r="AB43">
        <f>(0.7*(TkA_F*DEF_C))+(R43/(MAX(R:R))*(0.3*(TkA_F*DEF_C)))</f>
        <v>1.7980037593984961</v>
      </c>
      <c r="AC43">
        <f>(0.7*(SH_F*DEF_C))+(S43/(MAX(S:S))*(0.3*(SH_F*DEF_C)))</f>
        <v>1.2577414266974825</v>
      </c>
    </row>
    <row r="44" spans="1:29" x14ac:dyDescent="0.25">
      <c r="A44" s="9">
        <v>42</v>
      </c>
      <c r="B44" s="43" t="s">
        <v>932</v>
      </c>
      <c r="C44" s="44" t="s">
        <v>395</v>
      </c>
      <c r="D44" s="44" t="s">
        <v>396</v>
      </c>
      <c r="E44" s="44" t="s">
        <v>2</v>
      </c>
      <c r="F44" s="45">
        <v>75</v>
      </c>
      <c r="G44" s="45">
        <v>45</v>
      </c>
      <c r="H44" s="45">
        <v>38</v>
      </c>
      <c r="I44" s="45">
        <v>139</v>
      </c>
      <c r="J44" s="45">
        <v>29</v>
      </c>
      <c r="K44" s="45">
        <v>55</v>
      </c>
      <c r="L44" s="45">
        <v>7066</v>
      </c>
      <c r="M44" s="51">
        <v>1400</v>
      </c>
      <c r="N44">
        <f>G44*82/F44</f>
        <v>49.2</v>
      </c>
      <c r="O44">
        <f>H44*82/F44</f>
        <v>41.546666666666667</v>
      </c>
      <c r="P44">
        <f>I44*82/F44</f>
        <v>151.97333333333333</v>
      </c>
      <c r="Q44">
        <f>J44*82/F44</f>
        <v>31.706666666666667</v>
      </c>
      <c r="R44">
        <f>K44*82/F44</f>
        <v>60.133333333333333</v>
      </c>
      <c r="S44">
        <f>L44*82/F44</f>
        <v>7725.4933333333329</v>
      </c>
      <c r="U44" s="10">
        <f>SUM(V44:X44)</f>
        <v>11.660170294507932</v>
      </c>
      <c r="V44">
        <f>N44/MAX(N:N)*OFF_C</f>
        <v>5.9040000000000008</v>
      </c>
      <c r="W44">
        <f>O44/MAX(O:O)*PUN_C</f>
        <v>0.45916666666666667</v>
      </c>
      <c r="X44">
        <f>SUM(Z44:AC44)</f>
        <v>5.2970036278412653</v>
      </c>
      <c r="Y44">
        <f>X44/DEF_C*10</f>
        <v>8.8283393797354428</v>
      </c>
      <c r="Z44">
        <f>(0.7*(HIT_F*DEF_C))+(P44/(MAX(P:P))*(0.3*(HIT_F*DEF_C)))</f>
        <v>1.319032258064516</v>
      </c>
      <c r="AA44">
        <f>(0.7*(BkS_F*DEF_C))+(Q44/(MAX(Q:Q))*(0.3*(BkS_F*DEF_C)))</f>
        <v>0.71436363636363631</v>
      </c>
      <c r="AB44">
        <f>(0.7*(TkA_F*DEF_C))+(R44/(MAX(R:R))*(0.3*(TkA_F*DEF_C)))</f>
        <v>1.8559894736842104</v>
      </c>
      <c r="AC44">
        <f>(0.7*(SH_F*DEF_C))+(S44/(MAX(S:S))*(0.3*(SH_F*DEF_C)))</f>
        <v>1.4076182597289024</v>
      </c>
    </row>
    <row r="45" spans="1:29" x14ac:dyDescent="0.25">
      <c r="A45" s="9">
        <v>43</v>
      </c>
      <c r="B45" s="43" t="s">
        <v>340</v>
      </c>
      <c r="C45" s="44" t="s">
        <v>34</v>
      </c>
      <c r="D45" s="44" t="s">
        <v>396</v>
      </c>
      <c r="E45" s="44" t="s">
        <v>2</v>
      </c>
      <c r="F45" s="45">
        <v>81</v>
      </c>
      <c r="G45" s="45">
        <v>52</v>
      </c>
      <c r="H45" s="45">
        <v>27</v>
      </c>
      <c r="I45" s="45">
        <v>65</v>
      </c>
      <c r="J45" s="45">
        <v>41</v>
      </c>
      <c r="K45" s="45">
        <v>37</v>
      </c>
      <c r="L45" s="45">
        <v>8901</v>
      </c>
      <c r="M45" s="51">
        <v>1461</v>
      </c>
      <c r="N45">
        <f>G45*82/F45</f>
        <v>52.641975308641975</v>
      </c>
      <c r="O45">
        <f>H45*82/F45</f>
        <v>27.333333333333332</v>
      </c>
      <c r="P45">
        <f>I45*82/F45</f>
        <v>65.802469135802468</v>
      </c>
      <c r="Q45">
        <f>J45*82/F45</f>
        <v>41.506172839506171</v>
      </c>
      <c r="R45">
        <f>K45*82/F45</f>
        <v>37.456790123456791</v>
      </c>
      <c r="S45">
        <f>L45*82/F45</f>
        <v>9010.8888888888887</v>
      </c>
      <c r="U45" s="10">
        <f>SUM(V45:X45)</f>
        <v>11.657943778550798</v>
      </c>
      <c r="V45">
        <f>N45/MAX(N:N)*OFF_C</f>
        <v>6.3170370370370375</v>
      </c>
      <c r="W45">
        <f>O45/MAX(O:O)*PUN_C</f>
        <v>0.30208333333333331</v>
      </c>
      <c r="X45">
        <f>SUM(Z45:AC45)</f>
        <v>5.0388234081804288</v>
      </c>
      <c r="Y45">
        <f>X45/DEF_C*10</f>
        <v>8.3980390136340475</v>
      </c>
      <c r="Z45">
        <f>(0.7*(HIT_F*DEF_C))+(P45/(MAX(P:P))*(0.3*(HIT_F*DEF_C)))</f>
        <v>1.1664874551971325</v>
      </c>
      <c r="AA45">
        <f>(0.7*(BkS_F*DEF_C))+(Q45/(MAX(Q:Q))*(0.3*(BkS_F*DEF_C)))</f>
        <v>0.74043771043771034</v>
      </c>
      <c r="AB45">
        <f>(0.7*(TkA_F*DEF_C))+(R45/(MAX(R:R))*(0.3*(TkA_F*DEF_C)))</f>
        <v>1.6787543859649121</v>
      </c>
      <c r="AC45">
        <f>(0.7*(SH_F*DEF_C))+(S45/(MAX(S:S))*(0.3*(SH_F*DEF_C)))</f>
        <v>1.4531438565806734</v>
      </c>
    </row>
    <row r="46" spans="1:29" x14ac:dyDescent="0.25">
      <c r="A46" s="9">
        <v>44</v>
      </c>
      <c r="B46" s="43" t="s">
        <v>805</v>
      </c>
      <c r="C46" s="44" t="s">
        <v>395</v>
      </c>
      <c r="D46" s="44" t="s">
        <v>396</v>
      </c>
      <c r="E46" s="44" t="s">
        <v>2</v>
      </c>
      <c r="F46" s="45">
        <v>72</v>
      </c>
      <c r="G46" s="45">
        <v>42</v>
      </c>
      <c r="H46" s="45">
        <v>55</v>
      </c>
      <c r="I46" s="45">
        <v>160</v>
      </c>
      <c r="J46" s="45">
        <v>64</v>
      </c>
      <c r="K46" s="45">
        <v>21</v>
      </c>
      <c r="L46" s="45">
        <v>7711</v>
      </c>
      <c r="M46" s="51">
        <v>1196</v>
      </c>
      <c r="N46">
        <f>G46*82/F46</f>
        <v>47.833333333333336</v>
      </c>
      <c r="O46">
        <f>H46*82/F46</f>
        <v>62.638888888888886</v>
      </c>
      <c r="P46">
        <f>I46*82/F46</f>
        <v>182.22222222222223</v>
      </c>
      <c r="Q46">
        <f>J46*82/F46</f>
        <v>72.888888888888886</v>
      </c>
      <c r="R46">
        <f>K46*82/F46</f>
        <v>23.916666666666668</v>
      </c>
      <c r="S46">
        <f>L46*82/F46</f>
        <v>8781.9722222222226</v>
      </c>
      <c r="U46" s="10">
        <f>SUM(V46:X46)</f>
        <v>11.646758159007378</v>
      </c>
      <c r="V46">
        <f>N46/MAX(N:N)*OFF_C</f>
        <v>5.74</v>
      </c>
      <c r="W46">
        <f>O46/MAX(O:O)*PUN_C</f>
        <v>0.69227430555555558</v>
      </c>
      <c r="X46">
        <f>SUM(Z46:AC46)</f>
        <v>5.2144838534518225</v>
      </c>
      <c r="Y46">
        <f>X46/DEF_C*10</f>
        <v>8.6908064224197048</v>
      </c>
      <c r="Z46">
        <f>(0.7*(HIT_F*DEF_C))+(P46/(MAX(P:P))*(0.3*(HIT_F*DEF_C)))</f>
        <v>1.3725806451612901</v>
      </c>
      <c r="AA46">
        <f>(0.7*(BkS_F*DEF_C))+(Q46/(MAX(Q:Q))*(0.3*(BkS_F*DEF_C)))</f>
        <v>0.82393939393939386</v>
      </c>
      <c r="AB46">
        <f>(0.7*(TkA_F*DEF_C))+(R46/(MAX(R:R))*(0.3*(TkA_F*DEF_C)))</f>
        <v>1.5729276315789473</v>
      </c>
      <c r="AC46">
        <f>(0.7*(SH_F*DEF_C))+(S46/(MAX(S:S))*(0.3*(SH_F*DEF_C)))</f>
        <v>1.4450361827721907</v>
      </c>
    </row>
    <row r="47" spans="1:29" x14ac:dyDescent="0.25">
      <c r="A47" s="9">
        <v>45</v>
      </c>
      <c r="B47" s="46" t="s">
        <v>270</v>
      </c>
      <c r="C47" s="47" t="s">
        <v>34</v>
      </c>
      <c r="D47" s="47" t="s">
        <v>396</v>
      </c>
      <c r="E47" s="47" t="s">
        <v>2</v>
      </c>
      <c r="F47" s="48">
        <v>76</v>
      </c>
      <c r="G47" s="48">
        <v>49</v>
      </c>
      <c r="H47" s="48">
        <v>18</v>
      </c>
      <c r="I47" s="48">
        <v>40</v>
      </c>
      <c r="J47" s="48">
        <v>30</v>
      </c>
      <c r="K47" s="48">
        <v>54</v>
      </c>
      <c r="L47" s="48">
        <v>6511</v>
      </c>
      <c r="M47" s="52">
        <v>1258</v>
      </c>
      <c r="N47">
        <f>G47*82/F47</f>
        <v>52.868421052631582</v>
      </c>
      <c r="O47">
        <f>H47*82/F47</f>
        <v>19.421052631578949</v>
      </c>
      <c r="P47">
        <f>I47*82/F47</f>
        <v>43.157894736842103</v>
      </c>
      <c r="Q47">
        <f>J47*82/F47</f>
        <v>32.368421052631582</v>
      </c>
      <c r="R47">
        <f>K47*82/F47</f>
        <v>58.263157894736842</v>
      </c>
      <c r="S47">
        <f>L47*82/F47</f>
        <v>7025.0263157894733</v>
      </c>
      <c r="U47" s="10">
        <f>SUM(V47:X47)</f>
        <v>11.625555756188817</v>
      </c>
      <c r="V47">
        <f>N47/MAX(N:N)*OFF_C</f>
        <v>6.3442105263157904</v>
      </c>
      <c r="W47">
        <f>O47/MAX(O:O)*PUN_C</f>
        <v>0.21463815789473686</v>
      </c>
      <c r="X47">
        <f>SUM(Z47:AC47)</f>
        <v>5.0667070719782892</v>
      </c>
      <c r="Y47">
        <f>X47/DEF_C*10</f>
        <v>8.444511786630482</v>
      </c>
      <c r="Z47">
        <f>(0.7*(HIT_F*DEF_C))+(P47/(MAX(P:P))*(0.3*(HIT_F*DEF_C)))</f>
        <v>1.1264006791171475</v>
      </c>
      <c r="AA47">
        <f>(0.7*(BkS_F*DEF_C))+(Q47/(MAX(Q:Q))*(0.3*(BkS_F*DEF_C)))</f>
        <v>0.7161244019138755</v>
      </c>
      <c r="AB47">
        <f>(0.7*(TkA_F*DEF_C))+(R47/(MAX(R:R))*(0.3*(TkA_F*DEF_C)))</f>
        <v>1.8413725761772852</v>
      </c>
      <c r="AC47">
        <f>(0.7*(SH_F*DEF_C))+(S47/(MAX(S:S))*(0.3*(SH_F*DEF_C)))</f>
        <v>1.3828094147699812</v>
      </c>
    </row>
    <row r="48" spans="1:29" x14ac:dyDescent="0.25">
      <c r="A48" s="9">
        <v>46</v>
      </c>
      <c r="B48" s="46" t="s">
        <v>198</v>
      </c>
      <c r="C48" s="47" t="s">
        <v>37</v>
      </c>
      <c r="D48" s="47" t="s">
        <v>396</v>
      </c>
      <c r="E48" s="47" t="s">
        <v>2</v>
      </c>
      <c r="F48" s="48">
        <v>82</v>
      </c>
      <c r="G48" s="48">
        <v>53</v>
      </c>
      <c r="H48" s="48">
        <v>16</v>
      </c>
      <c r="I48" s="48">
        <v>56</v>
      </c>
      <c r="J48" s="48">
        <v>30</v>
      </c>
      <c r="K48" s="48">
        <v>47</v>
      </c>
      <c r="L48" s="48">
        <v>8589</v>
      </c>
      <c r="M48" s="52">
        <v>1635</v>
      </c>
      <c r="N48">
        <f>G48*82/F48</f>
        <v>53</v>
      </c>
      <c r="O48">
        <f>H48*82/F48</f>
        <v>16</v>
      </c>
      <c r="P48">
        <f>I48*82/F48</f>
        <v>56</v>
      </c>
      <c r="Q48">
        <f>J48*82/F48</f>
        <v>30</v>
      </c>
      <c r="R48">
        <f>K48*82/F48</f>
        <v>47</v>
      </c>
      <c r="S48">
        <f>L48*82/F48</f>
        <v>8589</v>
      </c>
      <c r="U48" s="10">
        <f>SUM(V48:X48)</f>
        <v>11.587330103810878</v>
      </c>
      <c r="V48">
        <f>N48/MAX(N:N)*OFF_C</f>
        <v>6.36</v>
      </c>
      <c r="W48">
        <f>O48/MAX(O:O)*PUN_C</f>
        <v>0.17682926829268295</v>
      </c>
      <c r="X48">
        <f>SUM(Z48:AC48)</f>
        <v>5.0505008355181946</v>
      </c>
      <c r="Y48">
        <f>X48/DEF_C*10</f>
        <v>8.4175013925303244</v>
      </c>
      <c r="Z48">
        <f>(0.7*(HIT_F*DEF_C))+(P48/(MAX(P:P))*(0.3*(HIT_F*DEF_C)))</f>
        <v>1.1491345397324939</v>
      </c>
      <c r="AA48">
        <f>(0.7*(BkS_F*DEF_C))+(Q48/(MAX(Q:Q))*(0.3*(BkS_F*DEF_C)))</f>
        <v>0.70982261640798217</v>
      </c>
      <c r="AB48">
        <f>(0.7*(TkA_F*DEF_C))+(R48/(MAX(R:R))*(0.3*(TkA_F*DEF_C)))</f>
        <v>1.7533421052631577</v>
      </c>
      <c r="AC48">
        <f>(0.7*(SH_F*DEF_C))+(S48/(MAX(S:S))*(0.3*(SH_F*DEF_C)))</f>
        <v>1.4382015741145604</v>
      </c>
    </row>
    <row r="49" spans="1:29" x14ac:dyDescent="0.25">
      <c r="A49" s="9">
        <v>47</v>
      </c>
      <c r="B49" s="46" t="s">
        <v>105</v>
      </c>
      <c r="C49" s="47" t="s">
        <v>43</v>
      </c>
      <c r="D49" s="47" t="s">
        <v>396</v>
      </c>
      <c r="E49" s="47" t="s">
        <v>2</v>
      </c>
      <c r="F49" s="48">
        <v>80</v>
      </c>
      <c r="G49" s="48">
        <v>41</v>
      </c>
      <c r="H49" s="48">
        <v>91</v>
      </c>
      <c r="I49" s="48">
        <v>248</v>
      </c>
      <c r="J49" s="48">
        <v>60</v>
      </c>
      <c r="K49" s="48">
        <v>38</v>
      </c>
      <c r="L49" s="48">
        <v>8283</v>
      </c>
      <c r="M49" s="52">
        <v>1432</v>
      </c>
      <c r="N49">
        <f>G49*82/F49</f>
        <v>42.024999999999999</v>
      </c>
      <c r="O49">
        <f>H49*82/F49</f>
        <v>93.275000000000006</v>
      </c>
      <c r="P49">
        <f>I49*82/F49</f>
        <v>254.2</v>
      </c>
      <c r="Q49">
        <f>J49*82/F49</f>
        <v>61.5</v>
      </c>
      <c r="R49">
        <f>K49*82/F49</f>
        <v>38.950000000000003</v>
      </c>
      <c r="S49">
        <f>L49*82/F49</f>
        <v>8490.0750000000007</v>
      </c>
      <c r="U49" s="10">
        <f>SUM(V49:X49)</f>
        <v>11.492618628885598</v>
      </c>
      <c r="V49">
        <f>N49/MAX(N:N)*OFF_C</f>
        <v>5.0430000000000001</v>
      </c>
      <c r="W49">
        <f>O49/MAX(O:O)*PUN_C</f>
        <v>1.0308593750000001</v>
      </c>
      <c r="X49">
        <f>SUM(Z49:AC49)</f>
        <v>5.4187592538855975</v>
      </c>
      <c r="Y49">
        <f>X49/DEF_C*10</f>
        <v>9.0312654231426635</v>
      </c>
      <c r="Z49">
        <f>(0.7*(HIT_F*DEF_C))+(P49/(MAX(P:P))*(0.3*(HIT_F*DEF_C)))</f>
        <v>1.4999999999999998</v>
      </c>
      <c r="AA49">
        <f>(0.7*(BkS_F*DEF_C))+(Q49/(MAX(Q:Q))*(0.3*(BkS_F*DEF_C)))</f>
        <v>0.79363636363636347</v>
      </c>
      <c r="AB49">
        <f>(0.7*(TkA_F*DEF_C))+(R49/(MAX(R:R))*(0.3*(TkA_F*DEF_C)))</f>
        <v>1.6904249999999998</v>
      </c>
      <c r="AC49">
        <f>(0.7*(SH_F*DEF_C))+(S49/(MAX(S:S))*(0.3*(SH_F*DEF_C)))</f>
        <v>1.4346978902492347</v>
      </c>
    </row>
    <row r="50" spans="1:29" x14ac:dyDescent="0.25">
      <c r="A50" s="9">
        <v>48</v>
      </c>
      <c r="B50" s="46" t="s">
        <v>48</v>
      </c>
      <c r="C50" s="47" t="s">
        <v>31</v>
      </c>
      <c r="D50" s="47" t="s">
        <v>396</v>
      </c>
      <c r="E50" s="47" t="s">
        <v>2</v>
      </c>
      <c r="F50" s="48">
        <v>66</v>
      </c>
      <c r="G50" s="48">
        <v>40</v>
      </c>
      <c r="H50" s="48">
        <v>36</v>
      </c>
      <c r="I50" s="48">
        <v>51</v>
      </c>
      <c r="J50" s="48">
        <v>35</v>
      </c>
      <c r="K50" s="48">
        <v>24</v>
      </c>
      <c r="L50" s="48">
        <v>6451</v>
      </c>
      <c r="M50" s="52">
        <v>1263</v>
      </c>
      <c r="N50">
        <f>G50*82/F50</f>
        <v>49.696969696969695</v>
      </c>
      <c r="O50">
        <f>H50*82/F50</f>
        <v>44.727272727272727</v>
      </c>
      <c r="P50">
        <f>I50*82/F50</f>
        <v>63.363636363636367</v>
      </c>
      <c r="Q50">
        <f>J50*82/F50</f>
        <v>43.484848484848484</v>
      </c>
      <c r="R50">
        <f>K50*82/F50</f>
        <v>29.818181818181817</v>
      </c>
      <c r="S50">
        <f>L50*82/F50</f>
        <v>8014.878787878788</v>
      </c>
      <c r="U50" s="10">
        <f>SUM(V50:X50)</f>
        <v>11.402747335874096</v>
      </c>
      <c r="V50">
        <f>N50/MAX(N:N)*OFF_C</f>
        <v>5.963636363636363</v>
      </c>
      <c r="W50">
        <f>O50/MAX(O:O)*PUN_C</f>
        <v>0.49431818181818182</v>
      </c>
      <c r="X50">
        <f>SUM(Z50:AC50)</f>
        <v>4.9447927904195508</v>
      </c>
      <c r="Y50">
        <f>X50/DEF_C*10</f>
        <v>8.2413213173659177</v>
      </c>
      <c r="Z50">
        <f>(0.7*(HIT_F*DEF_C))+(P50/(MAX(P:P))*(0.3*(HIT_F*DEF_C)))</f>
        <v>1.1621700879765393</v>
      </c>
      <c r="AA50">
        <f>(0.7*(BkS_F*DEF_C))+(Q50/(MAX(Q:Q))*(0.3*(BkS_F*DEF_C)))</f>
        <v>0.74570247933884282</v>
      </c>
      <c r="AB50">
        <f>(0.7*(TkA_F*DEF_C))+(R50/(MAX(R:R))*(0.3*(TkA_F*DEF_C)))</f>
        <v>1.6190526315789473</v>
      </c>
      <c r="AC50">
        <f>(0.7*(SH_F*DEF_C))+(S50/(MAX(S:S))*(0.3*(SH_F*DEF_C)))</f>
        <v>1.4178675915252215</v>
      </c>
    </row>
    <row r="51" spans="1:29" x14ac:dyDescent="0.25">
      <c r="A51" s="9">
        <v>49</v>
      </c>
      <c r="B51" s="43" t="s">
        <v>47</v>
      </c>
      <c r="C51" s="44" t="s">
        <v>37</v>
      </c>
      <c r="D51" s="44" t="s">
        <v>396</v>
      </c>
      <c r="E51" s="44" t="s">
        <v>2</v>
      </c>
      <c r="F51" s="45">
        <v>71</v>
      </c>
      <c r="G51" s="45">
        <v>39</v>
      </c>
      <c r="H51" s="45">
        <v>53</v>
      </c>
      <c r="I51" s="45">
        <v>145</v>
      </c>
      <c r="J51" s="45">
        <v>58</v>
      </c>
      <c r="K51" s="45">
        <v>31</v>
      </c>
      <c r="L51" s="45">
        <v>5800</v>
      </c>
      <c r="M51" s="51">
        <v>1258</v>
      </c>
      <c r="N51">
        <f>G51*82/F51</f>
        <v>45.04225352112676</v>
      </c>
      <c r="O51">
        <f>H51*82/F51</f>
        <v>61.2112676056338</v>
      </c>
      <c r="P51">
        <f>I51*82/F51</f>
        <v>167.46478873239437</v>
      </c>
      <c r="Q51">
        <f>J51*82/F51</f>
        <v>66.985915492957744</v>
      </c>
      <c r="R51">
        <f>K51*82/F51</f>
        <v>35.802816901408448</v>
      </c>
      <c r="S51">
        <f>L51*82/F51</f>
        <v>6698.5915492957747</v>
      </c>
      <c r="U51" s="10">
        <f>SUM(V51:X51)</f>
        <v>11.27333125783062</v>
      </c>
      <c r="V51">
        <f>N51/MAX(N:N)*OFF_C</f>
        <v>5.4050704225352115</v>
      </c>
      <c r="W51">
        <f>O51/MAX(O:O)*PUN_C</f>
        <v>0.67649647887323949</v>
      </c>
      <c r="X51">
        <f>SUM(Z51:AC51)</f>
        <v>5.19176435642217</v>
      </c>
      <c r="Y51">
        <f>X51/DEF_C*10</f>
        <v>8.6529405940369504</v>
      </c>
      <c r="Z51">
        <f>(0.7*(HIT_F*DEF_C))+(P51/(MAX(P:P))*(0.3*(HIT_F*DEF_C)))</f>
        <v>1.3464561562925941</v>
      </c>
      <c r="AA51">
        <f>(0.7*(BkS_F*DEF_C))+(Q51/(MAX(Q:Q))*(0.3*(BkS_F*DEF_C)))</f>
        <v>0.80823303457106266</v>
      </c>
      <c r="AB51">
        <f>(0.7*(TkA_F*DEF_C))+(R51/(MAX(R:R))*(0.3*(TkA_F*DEF_C)))</f>
        <v>1.6658272794662712</v>
      </c>
      <c r="AC51">
        <f>(0.7*(SH_F*DEF_C))+(S51/(MAX(S:S))*(0.3*(SH_F*DEF_C)))</f>
        <v>1.3712478860922421</v>
      </c>
    </row>
    <row r="52" spans="1:29" x14ac:dyDescent="0.25">
      <c r="A52" s="9">
        <v>50</v>
      </c>
      <c r="B52" s="46" t="s">
        <v>691</v>
      </c>
      <c r="C52" s="47" t="s">
        <v>395</v>
      </c>
      <c r="D52" s="47" t="s">
        <v>396</v>
      </c>
      <c r="E52" s="47" t="s">
        <v>2</v>
      </c>
      <c r="F52" s="48">
        <v>80</v>
      </c>
      <c r="G52" s="48">
        <v>45</v>
      </c>
      <c r="H52" s="48">
        <v>33</v>
      </c>
      <c r="I52" s="48">
        <v>81</v>
      </c>
      <c r="J52" s="48">
        <v>26</v>
      </c>
      <c r="K52" s="48">
        <v>44</v>
      </c>
      <c r="L52" s="48">
        <v>11139</v>
      </c>
      <c r="M52" s="52">
        <v>1578</v>
      </c>
      <c r="N52">
        <f>G52*82/F52</f>
        <v>46.125</v>
      </c>
      <c r="O52">
        <f>H52*82/F52</f>
        <v>33.825000000000003</v>
      </c>
      <c r="P52">
        <f>I52*82/F52</f>
        <v>83.025000000000006</v>
      </c>
      <c r="Q52">
        <f>J52*82/F52</f>
        <v>26.65</v>
      </c>
      <c r="R52">
        <f>K52*82/F52</f>
        <v>45.1</v>
      </c>
      <c r="S52">
        <f>L52*82/F52</f>
        <v>11417.475</v>
      </c>
      <c r="U52" s="10">
        <f>SUM(V52:X52)</f>
        <v>11.083584434576201</v>
      </c>
      <c r="V52">
        <f>N52/MAX(N:N)*OFF_C</f>
        <v>5.5350000000000001</v>
      </c>
      <c r="W52">
        <f>O52/MAX(O:O)*PUN_C</f>
        <v>0.37382812500000007</v>
      </c>
      <c r="X52">
        <f>SUM(Z52:AC52)</f>
        <v>5.1747563095762006</v>
      </c>
      <c r="Y52">
        <f>X52/DEF_C*10</f>
        <v>8.6245938492936673</v>
      </c>
      <c r="Z52">
        <f>(0.7*(HIT_F*DEF_C))+(P52/(MAX(P:P))*(0.3*(HIT_F*DEF_C)))</f>
        <v>1.1969758064516127</v>
      </c>
      <c r="AA52">
        <f>(0.7*(BkS_F*DEF_C))+(Q52/(MAX(Q:Q))*(0.3*(BkS_F*DEF_C)))</f>
        <v>0.70090909090909082</v>
      </c>
      <c r="AB52">
        <f>(0.7*(TkA_F*DEF_C))+(R52/(MAX(R:R))*(0.3*(TkA_F*DEF_C)))</f>
        <v>1.7384921052631577</v>
      </c>
      <c r="AC52">
        <f>(0.7*(SH_F*DEF_C))+(S52/(MAX(S:S))*(0.3*(SH_F*DEF_C)))</f>
        <v>1.5383793069523393</v>
      </c>
    </row>
    <row r="53" spans="1:29" x14ac:dyDescent="0.25">
      <c r="A53" s="9">
        <v>51</v>
      </c>
      <c r="B53" s="43" t="s">
        <v>32</v>
      </c>
      <c r="C53" s="44" t="s">
        <v>43</v>
      </c>
      <c r="D53" s="44" t="s">
        <v>396</v>
      </c>
      <c r="E53" s="44" t="s">
        <v>2</v>
      </c>
      <c r="F53" s="45">
        <v>82</v>
      </c>
      <c r="G53" s="45">
        <v>51</v>
      </c>
      <c r="H53" s="45">
        <v>28</v>
      </c>
      <c r="I53" s="45">
        <v>15</v>
      </c>
      <c r="J53" s="45">
        <v>11</v>
      </c>
      <c r="K53" s="45">
        <v>29</v>
      </c>
      <c r="L53" s="45">
        <v>805</v>
      </c>
      <c r="M53" s="51">
        <v>1561</v>
      </c>
      <c r="N53">
        <f>G53*82/F53</f>
        <v>51</v>
      </c>
      <c r="O53">
        <f>H53*82/F53</f>
        <v>28</v>
      </c>
      <c r="P53">
        <f>I53*82/F53</f>
        <v>15</v>
      </c>
      <c r="Q53">
        <f>J53*82/F53</f>
        <v>11</v>
      </c>
      <c r="R53">
        <f>K53*82/F53</f>
        <v>29</v>
      </c>
      <c r="S53">
        <f>L53*82/F53</f>
        <v>805</v>
      </c>
      <c r="U53" s="10">
        <f>SUM(V53:X53)</f>
        <v>10.940442451481305</v>
      </c>
      <c r="V53">
        <f>N53/MAX(N:N)*OFF_C</f>
        <v>6.12</v>
      </c>
      <c r="W53">
        <f>O53/MAX(O:O)*PUN_C</f>
        <v>0.30945121951219512</v>
      </c>
      <c r="X53">
        <f>SUM(Z53:AC53)</f>
        <v>4.5109912319691094</v>
      </c>
      <c r="Y53">
        <f>X53/DEF_C*10</f>
        <v>7.5183187199485157</v>
      </c>
      <c r="Z53">
        <f>(0.7*(HIT_F*DEF_C))+(P53/(MAX(P:P))*(0.3*(HIT_F*DEF_C)))</f>
        <v>1.0765538945712037</v>
      </c>
      <c r="AA53">
        <f>(0.7*(BkS_F*DEF_C))+(Q53/(MAX(Q:Q))*(0.3*(BkS_F*DEF_C)))</f>
        <v>0.65926829268292675</v>
      </c>
      <c r="AB53">
        <f>(0.7*(TkA_F*DEF_C))+(R53/(MAX(R:R))*(0.3*(TkA_F*DEF_C)))</f>
        <v>1.612657894736842</v>
      </c>
      <c r="AC53">
        <f>(0.7*(SH_F*DEF_C))+(S53/(MAX(S:S))*(0.3*(SH_F*DEF_C)))</f>
        <v>1.1625111499781371</v>
      </c>
    </row>
    <row r="54" spans="1:29" x14ac:dyDescent="0.25">
      <c r="A54" s="9">
        <v>52</v>
      </c>
      <c r="B54" s="43" t="s">
        <v>976</v>
      </c>
      <c r="C54" s="44" t="s">
        <v>395</v>
      </c>
      <c r="D54" s="44" t="s">
        <v>396</v>
      </c>
      <c r="E54" s="44" t="s">
        <v>2</v>
      </c>
      <c r="F54" s="45">
        <v>81</v>
      </c>
      <c r="G54" s="45">
        <v>50</v>
      </c>
      <c r="H54" s="45">
        <v>22</v>
      </c>
      <c r="I54" s="45">
        <v>22</v>
      </c>
      <c r="J54" s="45">
        <v>16</v>
      </c>
      <c r="K54" s="45">
        <v>17</v>
      </c>
      <c r="L54" s="45">
        <v>52</v>
      </c>
      <c r="M54" s="51">
        <v>1111</v>
      </c>
      <c r="N54">
        <f>G54*82/F54</f>
        <v>50.617283950617285</v>
      </c>
      <c r="O54">
        <f>H54*82/F54</f>
        <v>22.271604938271604</v>
      </c>
      <c r="P54">
        <f>I54*82/F54</f>
        <v>22.271604938271604</v>
      </c>
      <c r="Q54">
        <f>J54*82/F54</f>
        <v>16.197530864197532</v>
      </c>
      <c r="R54">
        <f>K54*82/F54</f>
        <v>17.209876543209877</v>
      </c>
      <c r="S54">
        <f>L54*82/F54</f>
        <v>52.641975308641975</v>
      </c>
      <c r="U54" s="10">
        <f>SUM(V54:X54)</f>
        <v>10.739113438953847</v>
      </c>
      <c r="V54">
        <f>N54/MAX(N:N)*OFF_C</f>
        <v>6.0740740740740744</v>
      </c>
      <c r="W54">
        <f>O54/MAX(O:O)*PUN_C</f>
        <v>0.24614197530864199</v>
      </c>
      <c r="X54">
        <f>SUM(Z54:AC54)</f>
        <v>4.4188973895711321</v>
      </c>
      <c r="Y54">
        <f>X54/DEF_C*10</f>
        <v>7.3648289826185529</v>
      </c>
      <c r="Z54">
        <f>(0.7*(HIT_F*DEF_C))+(P54/(MAX(P:P))*(0.3*(HIT_F*DEF_C)))</f>
        <v>1.0894265232974909</v>
      </c>
      <c r="AA54">
        <f>(0.7*(BkS_F*DEF_C))+(Q54/(MAX(Q:Q))*(0.3*(BkS_F*DEF_C)))</f>
        <v>0.67309764309764297</v>
      </c>
      <c r="AB54">
        <f>(0.7*(TkA_F*DEF_C))+(R54/(MAX(R:R))*(0.3*(TkA_F*DEF_C)))</f>
        <v>1.5205087719298245</v>
      </c>
      <c r="AC54">
        <f>(0.7*(SH_F*DEF_C))+(S54/(MAX(S:S))*(0.3*(SH_F*DEF_C)))</f>
        <v>1.135864451246174</v>
      </c>
    </row>
    <row r="55" spans="1:29" x14ac:dyDescent="0.25">
      <c r="A55" s="9">
        <v>53</v>
      </c>
      <c r="B55" s="46" t="s">
        <v>55</v>
      </c>
      <c r="C55" s="47" t="s">
        <v>43</v>
      </c>
      <c r="D55" s="47" t="s">
        <v>396</v>
      </c>
      <c r="E55" s="47" t="s">
        <v>2</v>
      </c>
      <c r="F55" s="48">
        <v>66</v>
      </c>
      <c r="G55" s="48">
        <v>34</v>
      </c>
      <c r="H55" s="48">
        <v>33</v>
      </c>
      <c r="I55" s="48">
        <v>41</v>
      </c>
      <c r="J55" s="48">
        <v>35</v>
      </c>
      <c r="K55" s="48">
        <v>46</v>
      </c>
      <c r="L55" s="48">
        <v>7279</v>
      </c>
      <c r="M55" s="52">
        <v>1217</v>
      </c>
      <c r="N55">
        <f>G55*82/F55</f>
        <v>42.242424242424242</v>
      </c>
      <c r="O55">
        <f>H55*82/F55</f>
        <v>41</v>
      </c>
      <c r="P55">
        <f>I55*82/F55</f>
        <v>50.939393939393938</v>
      </c>
      <c r="Q55">
        <f>J55*82/F55</f>
        <v>43.484848484848484</v>
      </c>
      <c r="R55">
        <f>K55*82/F55</f>
        <v>57.151515151515149</v>
      </c>
      <c r="S55">
        <f>L55*82/F55</f>
        <v>9043.6060606060601</v>
      </c>
      <c r="U55" s="10">
        <f>SUM(V55:X55)</f>
        <v>10.695081171584476</v>
      </c>
      <c r="V55">
        <f>N55/MAX(N:N)*OFF_C</f>
        <v>5.0690909090909093</v>
      </c>
      <c r="W55">
        <f>O55/MAX(O:O)*PUN_C</f>
        <v>0.453125</v>
      </c>
      <c r="X55">
        <f>SUM(Z55:AC55)</f>
        <v>5.172865262493568</v>
      </c>
      <c r="Y55">
        <f>X55/DEF_C*10</f>
        <v>8.6214421041559461</v>
      </c>
      <c r="Z55">
        <f>(0.7*(HIT_F*DEF_C))+(P55/(MAX(P:P))*(0.3*(HIT_F*DEF_C)))</f>
        <v>1.1401759530791786</v>
      </c>
      <c r="AA55">
        <f>(0.7*(BkS_F*DEF_C))+(Q55/(MAX(Q:Q))*(0.3*(BkS_F*DEF_C)))</f>
        <v>0.74570247933884282</v>
      </c>
      <c r="AB55">
        <f>(0.7*(TkA_F*DEF_C))+(R55/(MAX(R:R))*(0.3*(TkA_F*DEF_C)))</f>
        <v>1.8326842105263157</v>
      </c>
      <c r="AC55">
        <f>(0.7*(SH_F*DEF_C))+(S55/(MAX(S:S))*(0.3*(SH_F*DEF_C)))</f>
        <v>1.4543026195492308</v>
      </c>
    </row>
    <row r="56" spans="1:29" x14ac:dyDescent="0.25">
      <c r="A56" s="9">
        <v>54</v>
      </c>
      <c r="B56" s="46" t="s">
        <v>715</v>
      </c>
      <c r="C56" s="47" t="s">
        <v>395</v>
      </c>
      <c r="D56" s="47" t="s">
        <v>396</v>
      </c>
      <c r="E56" s="47" t="s">
        <v>2</v>
      </c>
      <c r="F56" s="48">
        <v>68</v>
      </c>
      <c r="G56" s="48">
        <v>29</v>
      </c>
      <c r="H56" s="48">
        <v>110</v>
      </c>
      <c r="I56" s="48">
        <v>147</v>
      </c>
      <c r="J56" s="48">
        <v>38</v>
      </c>
      <c r="K56" s="48">
        <v>28</v>
      </c>
      <c r="L56" s="48">
        <v>496</v>
      </c>
      <c r="M56" s="52">
        <v>1034</v>
      </c>
      <c r="N56">
        <f>G56*82/F56</f>
        <v>34.970588235294116</v>
      </c>
      <c r="O56">
        <f>H56*82/F56</f>
        <v>132.64705882352942</v>
      </c>
      <c r="P56">
        <f>I56*82/F56</f>
        <v>177.26470588235293</v>
      </c>
      <c r="Q56">
        <f>J56*82/F56</f>
        <v>45.823529411764703</v>
      </c>
      <c r="R56">
        <f>K56*82/F56</f>
        <v>33.764705882352942</v>
      </c>
      <c r="S56">
        <f>L56*82/F56</f>
        <v>598.11764705882354</v>
      </c>
      <c r="U56" s="10">
        <f>SUM(V56:X56)</f>
        <v>10.583274634067157</v>
      </c>
      <c r="V56">
        <f>N56/MAX(N:N)*OFF_C</f>
        <v>4.196470588235294</v>
      </c>
      <c r="W56">
        <f>O56/MAX(O:O)*PUN_C</f>
        <v>1.4659926470588236</v>
      </c>
      <c r="X56">
        <f>SUM(Z56:AC56)</f>
        <v>4.92081139877304</v>
      </c>
      <c r="Y56">
        <f>X56/DEF_C*10</f>
        <v>8.2013523312883994</v>
      </c>
      <c r="Z56">
        <f>(0.7*(HIT_F*DEF_C))+(P56/(MAX(P:P))*(0.3*(HIT_F*DEF_C)))</f>
        <v>1.3638045540796961</v>
      </c>
      <c r="AA56">
        <f>(0.7*(BkS_F*DEF_C))+(Q56/(MAX(Q:Q))*(0.3*(BkS_F*DEF_C)))</f>
        <v>0.75192513368983949</v>
      </c>
      <c r="AB56">
        <f>(0.7*(TkA_F*DEF_C))+(R56/(MAX(R:R))*(0.3*(TkA_F*DEF_C)))</f>
        <v>1.6498978328173375</v>
      </c>
      <c r="AC56">
        <f>(0.7*(SH_F*DEF_C))+(S56/(MAX(S:S))*(0.3*(SH_F*DEF_C)))</f>
        <v>1.1551838781861672</v>
      </c>
    </row>
    <row r="57" spans="1:29" x14ac:dyDescent="0.25">
      <c r="A57" s="9">
        <v>55</v>
      </c>
      <c r="B57" s="43" t="s">
        <v>41</v>
      </c>
      <c r="C57" s="44" t="s">
        <v>39</v>
      </c>
      <c r="D57" s="44" t="s">
        <v>396</v>
      </c>
      <c r="E57" s="44" t="s">
        <v>2</v>
      </c>
      <c r="F57" s="45">
        <v>82</v>
      </c>
      <c r="G57" s="45">
        <v>43</v>
      </c>
      <c r="H57" s="45">
        <v>29</v>
      </c>
      <c r="I57" s="45">
        <v>47</v>
      </c>
      <c r="J57" s="45">
        <v>35</v>
      </c>
      <c r="K57" s="45">
        <v>48</v>
      </c>
      <c r="L57" s="45">
        <v>8505</v>
      </c>
      <c r="M57" s="51">
        <v>1451</v>
      </c>
      <c r="N57">
        <f>G57*82/F57</f>
        <v>43</v>
      </c>
      <c r="O57">
        <f>H57*82/F57</f>
        <v>29</v>
      </c>
      <c r="P57">
        <f>I57*82/F57</f>
        <v>47</v>
      </c>
      <c r="Q57">
        <f>J57*82/F57</f>
        <v>35</v>
      </c>
      <c r="R57">
        <f>K57*82/F57</f>
        <v>48</v>
      </c>
      <c r="S57">
        <f>L57*82/F57</f>
        <v>8505</v>
      </c>
      <c r="U57" s="10">
        <f>SUM(V57:X57)</f>
        <v>10.533216029911516</v>
      </c>
      <c r="V57">
        <f>N57/MAX(N:N)*OFF_C</f>
        <v>5.16</v>
      </c>
      <c r="W57">
        <f>O57/MAX(O:O)*PUN_C</f>
        <v>0.3205030487804878</v>
      </c>
      <c r="X57">
        <f>SUM(Z57:AC57)</f>
        <v>5.0527129811310285</v>
      </c>
      <c r="Y57">
        <f>X57/DEF_C*10</f>
        <v>8.4211883018850475</v>
      </c>
      <c r="Z57">
        <f>(0.7*(HIT_F*DEF_C))+(P57/(MAX(P:P))*(0.3*(HIT_F*DEF_C)))</f>
        <v>1.1332022029897717</v>
      </c>
      <c r="AA57">
        <f>(0.7*(BkS_F*DEF_C))+(Q57/(MAX(Q:Q))*(0.3*(BkS_F*DEF_C)))</f>
        <v>0.72312638580931254</v>
      </c>
      <c r="AB57">
        <f>(0.7*(TkA_F*DEF_C))+(R57/(MAX(R:R))*(0.3*(TkA_F*DEF_C)))</f>
        <v>1.761157894736842</v>
      </c>
      <c r="AC57">
        <f>(0.7*(SH_F*DEF_C))+(S57/(MAX(S:S))*(0.3*(SH_F*DEF_C)))</f>
        <v>1.4352264975951026</v>
      </c>
    </row>
    <row r="58" spans="1:29" x14ac:dyDescent="0.25">
      <c r="A58" s="9">
        <v>56</v>
      </c>
      <c r="B58" s="43" t="s">
        <v>57</v>
      </c>
      <c r="C58" s="44" t="s">
        <v>31</v>
      </c>
      <c r="D58" s="44" t="s">
        <v>396</v>
      </c>
      <c r="E58" s="44" t="s">
        <v>2</v>
      </c>
      <c r="F58" s="45">
        <v>82</v>
      </c>
      <c r="G58" s="45">
        <v>40</v>
      </c>
      <c r="H58" s="45">
        <v>38</v>
      </c>
      <c r="I58" s="45">
        <v>88</v>
      </c>
      <c r="J58" s="45">
        <v>68</v>
      </c>
      <c r="K58" s="45">
        <v>45</v>
      </c>
      <c r="L58" s="45">
        <v>11147</v>
      </c>
      <c r="M58" s="51">
        <v>1490</v>
      </c>
      <c r="N58">
        <f>G58*82/F58</f>
        <v>40</v>
      </c>
      <c r="O58">
        <f>H58*82/F58</f>
        <v>38</v>
      </c>
      <c r="P58">
        <f>I58*82/F58</f>
        <v>88</v>
      </c>
      <c r="Q58">
        <f>J58*82/F58</f>
        <v>68</v>
      </c>
      <c r="R58">
        <f>K58*82/F58</f>
        <v>45</v>
      </c>
      <c r="S58">
        <f>L58*82/F58</f>
        <v>11147</v>
      </c>
      <c r="U58" s="10">
        <f>SUM(V58:X58)</f>
        <v>10.50319388816764</v>
      </c>
      <c r="V58">
        <f>N58/MAX(N:N)*OFF_C</f>
        <v>4.8000000000000007</v>
      </c>
      <c r="W58">
        <f>O58/MAX(O:O)*PUN_C</f>
        <v>0.41996951219512196</v>
      </c>
      <c r="X58">
        <f>SUM(Z58:AC58)</f>
        <v>5.2832243759725177</v>
      </c>
      <c r="Y58">
        <f>X58/DEF_C*10</f>
        <v>8.8053739599541956</v>
      </c>
      <c r="Z58">
        <f>(0.7*(HIT_F*DEF_C))+(P58/(MAX(P:P))*(0.3*(HIT_F*DEF_C)))</f>
        <v>1.205782848151062</v>
      </c>
      <c r="AA58">
        <f>(0.7*(BkS_F*DEF_C))+(Q58/(MAX(Q:Q))*(0.3*(BkS_F*DEF_C)))</f>
        <v>0.810931263858093</v>
      </c>
      <c r="AB58">
        <f>(0.7*(TkA_F*DEF_C))+(R58/(MAX(R:R))*(0.3*(TkA_F*DEF_C)))</f>
        <v>1.7377105263157893</v>
      </c>
      <c r="AC58">
        <f>(0.7*(SH_F*DEF_C))+(S58/(MAX(S:S))*(0.3*(SH_F*DEF_C)))</f>
        <v>1.528799737647573</v>
      </c>
    </row>
    <row r="59" spans="1:29" x14ac:dyDescent="0.25">
      <c r="A59" s="9">
        <v>57</v>
      </c>
      <c r="B59" s="43" t="s">
        <v>42</v>
      </c>
      <c r="C59" s="44" t="s">
        <v>34</v>
      </c>
      <c r="D59" s="44" t="s">
        <v>396</v>
      </c>
      <c r="E59" s="44" t="s">
        <v>2</v>
      </c>
      <c r="F59" s="45">
        <v>77</v>
      </c>
      <c r="G59" s="45">
        <v>41</v>
      </c>
      <c r="H59" s="45">
        <v>12</v>
      </c>
      <c r="I59" s="45">
        <v>42</v>
      </c>
      <c r="J59" s="45">
        <v>41</v>
      </c>
      <c r="K59" s="45">
        <v>60</v>
      </c>
      <c r="L59" s="45">
        <v>4424</v>
      </c>
      <c r="M59" s="51">
        <v>1409</v>
      </c>
      <c r="N59">
        <f>G59*82/F59</f>
        <v>43.662337662337663</v>
      </c>
      <c r="O59">
        <f>H59*82/F59</f>
        <v>12.779220779220779</v>
      </c>
      <c r="P59">
        <f>I59*82/F59</f>
        <v>44.727272727272727</v>
      </c>
      <c r="Q59">
        <f>J59*82/F59</f>
        <v>43.662337662337663</v>
      </c>
      <c r="R59">
        <f>K59*82/F59</f>
        <v>63.896103896103895</v>
      </c>
      <c r="S59">
        <f>L59*82/F59</f>
        <v>4711.272727272727</v>
      </c>
      <c r="U59" s="10">
        <f>SUM(V59:X59)</f>
        <v>10.442328269414212</v>
      </c>
      <c r="V59">
        <f>N59/MAX(N:N)*OFF_C</f>
        <v>5.2394805194805194</v>
      </c>
      <c r="W59">
        <f>O59/MAX(O:O)*PUN_C</f>
        <v>0.14123376623376624</v>
      </c>
      <c r="X59">
        <f>SUM(Z59:AC59)</f>
        <v>5.0616139836999263</v>
      </c>
      <c r="Y59">
        <f>X59/DEF_C*10</f>
        <v>8.4360233061665433</v>
      </c>
      <c r="Z59">
        <f>(0.7*(HIT_F*DEF_C))+(P59/(MAX(P:P))*(0.3*(HIT_F*DEF_C)))</f>
        <v>1.1291788856304983</v>
      </c>
      <c r="AA59">
        <f>(0.7*(BkS_F*DEF_C))+(Q59/(MAX(Q:Q))*(0.3*(BkS_F*DEF_C)))</f>
        <v>0.74617473435655246</v>
      </c>
      <c r="AB59">
        <f>(0.7*(TkA_F*DEF_C))+(R59/(MAX(R:R))*(0.3*(TkA_F*DEF_C)))</f>
        <v>1.8853984962406014</v>
      </c>
      <c r="AC59">
        <f>(0.7*(SH_F*DEF_C))+(S59/(MAX(S:S))*(0.3*(SH_F*DEF_C)))</f>
        <v>1.3008618674722741</v>
      </c>
    </row>
    <row r="60" spans="1:29" x14ac:dyDescent="0.25">
      <c r="A60" s="9">
        <v>58</v>
      </c>
      <c r="B60" s="43" t="s">
        <v>901</v>
      </c>
      <c r="C60" s="44" t="s">
        <v>395</v>
      </c>
      <c r="D60" s="44" t="s">
        <v>396</v>
      </c>
      <c r="E60" s="44" t="s">
        <v>2</v>
      </c>
      <c r="F60" s="45">
        <v>79</v>
      </c>
      <c r="G60" s="45">
        <v>42</v>
      </c>
      <c r="H60" s="45">
        <v>26</v>
      </c>
      <c r="I60" s="45">
        <v>26</v>
      </c>
      <c r="J60" s="45">
        <v>39</v>
      </c>
      <c r="K60" s="45">
        <v>30</v>
      </c>
      <c r="L60" s="45">
        <v>8282</v>
      </c>
      <c r="M60" s="51">
        <v>1375</v>
      </c>
      <c r="N60">
        <f>G60*82/F60</f>
        <v>43.594936708860757</v>
      </c>
      <c r="O60">
        <f>H60*82/F60</f>
        <v>26.9873417721519</v>
      </c>
      <c r="P60">
        <f>I60*82/F60</f>
        <v>26.9873417721519</v>
      </c>
      <c r="Q60">
        <f>J60*82/F60</f>
        <v>40.481012658227847</v>
      </c>
      <c r="R60">
        <f>K60*82/F60</f>
        <v>31.139240506329113</v>
      </c>
      <c r="S60">
        <f>L60*82/F60</f>
        <v>8596.5063291139249</v>
      </c>
      <c r="U60" s="10">
        <f>SUM(V60:X60)</f>
        <v>10.432981690396399</v>
      </c>
      <c r="V60">
        <f>N60/MAX(N:N)*OFF_C</f>
        <v>5.231392405063291</v>
      </c>
      <c r="W60">
        <f>O60/MAX(O:O)*PUN_C</f>
        <v>0.29825949367088611</v>
      </c>
      <c r="X60">
        <f>SUM(Z60:AC60)</f>
        <v>4.9033297916622232</v>
      </c>
      <c r="Y60">
        <f>X60/DEF_C*10</f>
        <v>8.1722163194370392</v>
      </c>
      <c r="Z60">
        <f>(0.7*(HIT_F*DEF_C))+(P60/(MAX(P:P))*(0.3*(HIT_F*DEF_C)))</f>
        <v>1.0977746018783174</v>
      </c>
      <c r="AA60">
        <f>(0.7*(BkS_F*DEF_C))+(Q60/(MAX(Q:Q))*(0.3*(BkS_F*DEF_C)))</f>
        <v>0.73771001150747972</v>
      </c>
      <c r="AB60">
        <f>(0.7*(TkA_F*DEF_C))+(R60/(MAX(R:R))*(0.3*(TkA_F*DEF_C)))</f>
        <v>1.6293777481678879</v>
      </c>
      <c r="AC60">
        <f>(0.7*(SH_F*DEF_C))+(S60/(MAX(S:S))*(0.3*(SH_F*DEF_C)))</f>
        <v>1.4384674301085385</v>
      </c>
    </row>
    <row r="61" spans="1:29" x14ac:dyDescent="0.25">
      <c r="A61" s="9">
        <v>59</v>
      </c>
      <c r="B61" s="46" t="s">
        <v>600</v>
      </c>
      <c r="C61" s="47" t="s">
        <v>395</v>
      </c>
      <c r="D61" s="47" t="s">
        <v>396</v>
      </c>
      <c r="E61" s="47" t="s">
        <v>2</v>
      </c>
      <c r="F61" s="48">
        <v>79</v>
      </c>
      <c r="G61" s="48">
        <v>41</v>
      </c>
      <c r="H61" s="48">
        <v>18</v>
      </c>
      <c r="I61" s="48">
        <v>64</v>
      </c>
      <c r="J61" s="48">
        <v>54</v>
      </c>
      <c r="K61" s="48">
        <v>29</v>
      </c>
      <c r="L61" s="48">
        <v>9087</v>
      </c>
      <c r="M61" s="52">
        <v>1355</v>
      </c>
      <c r="N61">
        <f>G61*82/F61</f>
        <v>42.556962025316459</v>
      </c>
      <c r="O61">
        <f>H61*82/F61</f>
        <v>18.683544303797468</v>
      </c>
      <c r="P61">
        <f>I61*82/F61</f>
        <v>66.430379746835442</v>
      </c>
      <c r="Q61">
        <f>J61*82/F61</f>
        <v>56.050632911392405</v>
      </c>
      <c r="R61">
        <f>K61*82/F61</f>
        <v>30.101265822784811</v>
      </c>
      <c r="S61">
        <f>L61*82/F61</f>
        <v>9432.0759493670885</v>
      </c>
      <c r="U61" s="10">
        <f>SUM(V61:X61)</f>
        <v>10.349385182375521</v>
      </c>
      <c r="V61">
        <f>N61/MAX(N:N)*OFF_C</f>
        <v>5.1068354430379745</v>
      </c>
      <c r="W61">
        <f>O61/MAX(O:O)*PUN_C</f>
        <v>0.20648734177215192</v>
      </c>
      <c r="X61">
        <f>SUM(Z61:AC61)</f>
        <v>5.0360623975653951</v>
      </c>
      <c r="Y61">
        <f>X61/DEF_C*10</f>
        <v>8.3934373292756579</v>
      </c>
      <c r="Z61">
        <f>(0.7*(HIT_F*DEF_C))+(P61/(MAX(P:P))*(0.3*(HIT_F*DEF_C)))</f>
        <v>1.1675990200081665</v>
      </c>
      <c r="AA61">
        <f>(0.7*(BkS_F*DEF_C))+(Q61/(MAX(Q:Q))*(0.3*(BkS_F*DEF_C)))</f>
        <v>0.77913693901035663</v>
      </c>
      <c r="AB61">
        <f>(0.7*(TkA_F*DEF_C))+(R61/(MAX(R:R))*(0.3*(TkA_F*DEF_C)))</f>
        <v>1.6212651565622918</v>
      </c>
      <c r="AC61">
        <f>(0.7*(SH_F*DEF_C))+(S61/(MAX(S:S))*(0.3*(SH_F*DEF_C)))</f>
        <v>1.4680612819845797</v>
      </c>
    </row>
    <row r="62" spans="1:29" x14ac:dyDescent="0.25">
      <c r="A62" s="9">
        <v>60</v>
      </c>
      <c r="B62" s="46" t="s">
        <v>283</v>
      </c>
      <c r="C62" s="47" t="s">
        <v>31</v>
      </c>
      <c r="D62" s="47" t="s">
        <v>396</v>
      </c>
      <c r="E62" s="47" t="s">
        <v>2</v>
      </c>
      <c r="F62" s="48">
        <v>82</v>
      </c>
      <c r="G62" s="48">
        <v>45</v>
      </c>
      <c r="H62" s="48">
        <v>16</v>
      </c>
      <c r="I62" s="48">
        <v>43</v>
      </c>
      <c r="J62" s="48">
        <v>33</v>
      </c>
      <c r="K62" s="48">
        <v>41</v>
      </c>
      <c r="L62" s="48">
        <v>1854</v>
      </c>
      <c r="M62" s="52">
        <v>1418</v>
      </c>
      <c r="N62">
        <f>G62*82/F62</f>
        <v>45</v>
      </c>
      <c r="O62">
        <f>H62*82/F62</f>
        <v>16</v>
      </c>
      <c r="P62">
        <f>I62*82/F62</f>
        <v>43</v>
      </c>
      <c r="Q62">
        <f>J62*82/F62</f>
        <v>33</v>
      </c>
      <c r="R62">
        <f>K62*82/F62</f>
        <v>41</v>
      </c>
      <c r="S62">
        <f>L62*82/F62</f>
        <v>1854</v>
      </c>
      <c r="U62" s="10">
        <f>SUM(V62:X62)</f>
        <v>10.326866868093713</v>
      </c>
      <c r="V62">
        <f>N62/MAX(N:N)*OFF_C</f>
        <v>5.4</v>
      </c>
      <c r="W62">
        <f>O62/MAX(O:O)*PUN_C</f>
        <v>0.17682926829268295</v>
      </c>
      <c r="X62">
        <f>SUM(Z62:AC62)</f>
        <v>4.7500375998010309</v>
      </c>
      <c r="Y62">
        <f>X62/DEF_C*10</f>
        <v>7.9167293330017188</v>
      </c>
      <c r="Z62">
        <f>(0.7*(HIT_F*DEF_C))+(P62/(MAX(P:P))*(0.3*(HIT_F*DEF_C)))</f>
        <v>1.1261211644374507</v>
      </c>
      <c r="AA62">
        <f>(0.7*(BkS_F*DEF_C))+(Q62/(MAX(Q:Q))*(0.3*(BkS_F*DEF_C)))</f>
        <v>0.71780487804878035</v>
      </c>
      <c r="AB62">
        <f>(0.7*(TkA_F*DEF_C))+(R62/(MAX(R:R))*(0.3*(TkA_F*DEF_C)))</f>
        <v>1.7064473684210526</v>
      </c>
      <c r="AC62">
        <f>(0.7*(SH_F*DEF_C))+(S62/(MAX(S:S))*(0.3*(SH_F*DEF_C)))</f>
        <v>1.1996641888937472</v>
      </c>
    </row>
    <row r="63" spans="1:29" x14ac:dyDescent="0.25">
      <c r="A63" s="9">
        <v>61</v>
      </c>
      <c r="B63" s="46" t="s">
        <v>831</v>
      </c>
      <c r="C63" s="47" t="s">
        <v>395</v>
      </c>
      <c r="D63" s="47" t="s">
        <v>396</v>
      </c>
      <c r="E63" s="47" t="s">
        <v>2</v>
      </c>
      <c r="F63" s="48">
        <v>23</v>
      </c>
      <c r="G63" s="48">
        <v>12</v>
      </c>
      <c r="H63" s="48">
        <v>10</v>
      </c>
      <c r="I63" s="48">
        <v>7</v>
      </c>
      <c r="J63" s="48">
        <v>8</v>
      </c>
      <c r="K63" s="48">
        <v>14</v>
      </c>
      <c r="L63" s="48">
        <v>19</v>
      </c>
      <c r="M63" s="52">
        <v>329</v>
      </c>
      <c r="N63">
        <f>G63*82/F63</f>
        <v>42.782608695652172</v>
      </c>
      <c r="O63">
        <f>H63*82/F63</f>
        <v>35.652173913043477</v>
      </c>
      <c r="P63">
        <f>I63*82/F63</f>
        <v>24.956521739130434</v>
      </c>
      <c r="Q63">
        <f>J63*82/F63</f>
        <v>28.521739130434781</v>
      </c>
      <c r="R63">
        <f>K63*82/F63</f>
        <v>49.913043478260867</v>
      </c>
      <c r="S63">
        <f>L63*82/F63</f>
        <v>67.739130434782609</v>
      </c>
      <c r="U63" s="10">
        <f>SUM(V63:X63)</f>
        <v>10.24051262954011</v>
      </c>
      <c r="V63">
        <f>N63/MAX(N:N)*OFF_C</f>
        <v>5.1339130434782607</v>
      </c>
      <c r="W63">
        <f>O63/MAX(O:O)*PUN_C</f>
        <v>0.39402173913043476</v>
      </c>
      <c r="X63">
        <f>SUM(Z63:AC63)</f>
        <v>4.7125778469314135</v>
      </c>
      <c r="Y63">
        <f>X63/DEF_C*10</f>
        <v>7.8542964115523564</v>
      </c>
      <c r="Z63">
        <f>(0.7*(HIT_F*DEF_C))+(P63/(MAX(P:P))*(0.3*(HIT_F*DEF_C)))</f>
        <v>1.0941795231416549</v>
      </c>
      <c r="AA63">
        <f>(0.7*(BkS_F*DEF_C))+(Q63/(MAX(Q:Q))*(0.3*(BkS_F*DEF_C)))</f>
        <v>0.70588932806324101</v>
      </c>
      <c r="AB63">
        <f>(0.7*(TkA_F*DEF_C))+(R63/(MAX(R:R))*(0.3*(TkA_F*DEF_C)))</f>
        <v>1.7761098398169335</v>
      </c>
      <c r="AC63">
        <f>(0.7*(SH_F*DEF_C))+(S63/(MAX(S:S))*(0.3*(SH_F*DEF_C)))</f>
        <v>1.1363991559095834</v>
      </c>
    </row>
    <row r="64" spans="1:29" x14ac:dyDescent="0.25">
      <c r="A64" s="9">
        <v>62</v>
      </c>
      <c r="B64" s="46" t="s">
        <v>865</v>
      </c>
      <c r="C64" s="47" t="s">
        <v>395</v>
      </c>
      <c r="D64" s="47" t="s">
        <v>396</v>
      </c>
      <c r="E64" s="47" t="s">
        <v>2</v>
      </c>
      <c r="F64" s="48">
        <v>74</v>
      </c>
      <c r="G64" s="48">
        <v>32</v>
      </c>
      <c r="H64" s="48">
        <v>61</v>
      </c>
      <c r="I64" s="48">
        <v>140</v>
      </c>
      <c r="J64" s="48">
        <v>38</v>
      </c>
      <c r="K64" s="48">
        <v>31</v>
      </c>
      <c r="L64" s="48">
        <v>8713</v>
      </c>
      <c r="M64" s="52">
        <v>1212</v>
      </c>
      <c r="N64">
        <f>G64*82/F64</f>
        <v>35.45945945945946</v>
      </c>
      <c r="O64">
        <f>H64*82/F64</f>
        <v>67.594594594594597</v>
      </c>
      <c r="P64">
        <f>I64*82/F64</f>
        <v>155.13513513513513</v>
      </c>
      <c r="Q64">
        <f>J64*82/F64</f>
        <v>42.108108108108105</v>
      </c>
      <c r="R64">
        <f>K64*82/F64</f>
        <v>34.351351351351354</v>
      </c>
      <c r="S64">
        <f>L64*82/F64</f>
        <v>9654.9459459459467</v>
      </c>
      <c r="U64" s="10">
        <f>SUM(V64:X64)</f>
        <v>10.199285561955872</v>
      </c>
      <c r="V64">
        <f>N64/MAX(N:N)*OFF_C</f>
        <v>4.2551351351351352</v>
      </c>
      <c r="W64">
        <f>O64/MAX(O:O)*PUN_C</f>
        <v>0.74704391891891897</v>
      </c>
      <c r="X64">
        <f>SUM(Z64:AC64)</f>
        <v>5.1971065079018164</v>
      </c>
      <c r="Y64">
        <f>X64/DEF_C*10</f>
        <v>8.6618441798363612</v>
      </c>
      <c r="Z64">
        <f>(0.7*(HIT_F*DEF_C))+(P64/(MAX(P:P))*(0.3*(HIT_F*DEF_C)))</f>
        <v>1.324629468177855</v>
      </c>
      <c r="AA64">
        <f>(0.7*(BkS_F*DEF_C))+(Q64/(MAX(Q:Q))*(0.3*(BkS_F*DEF_C)))</f>
        <v>0.74203931203931195</v>
      </c>
      <c r="AB64">
        <f>(0.7*(TkA_F*DEF_C))+(R64/(MAX(R:R))*(0.3*(TkA_F*DEF_C)))</f>
        <v>1.6544829302987196</v>
      </c>
      <c r="AC64">
        <f>(0.7*(SH_F*DEF_C))+(S64/(MAX(S:S))*(0.3*(SH_F*DEF_C)))</f>
        <v>1.4759547973859297</v>
      </c>
    </row>
    <row r="65" spans="1:29" x14ac:dyDescent="0.25">
      <c r="A65" s="9">
        <v>63</v>
      </c>
      <c r="B65" s="46" t="s">
        <v>729</v>
      </c>
      <c r="C65" s="47" t="s">
        <v>395</v>
      </c>
      <c r="D65" s="47" t="s">
        <v>396</v>
      </c>
      <c r="E65" s="47" t="s">
        <v>2</v>
      </c>
      <c r="F65" s="48">
        <v>59</v>
      </c>
      <c r="G65" s="48">
        <v>25</v>
      </c>
      <c r="H65" s="48">
        <v>30</v>
      </c>
      <c r="I65" s="48">
        <v>144</v>
      </c>
      <c r="J65" s="48">
        <v>58</v>
      </c>
      <c r="K65" s="48">
        <v>36</v>
      </c>
      <c r="L65" s="48">
        <v>7613</v>
      </c>
      <c r="M65" s="52">
        <v>820</v>
      </c>
      <c r="N65">
        <f>G65*82/F65</f>
        <v>34.745762711864408</v>
      </c>
      <c r="O65">
        <f>H65*82/F65</f>
        <v>41.694915254237287</v>
      </c>
      <c r="P65">
        <f>I65*82/F65</f>
        <v>200.13559322033899</v>
      </c>
      <c r="Q65">
        <f>J65*82/F65</f>
        <v>80.610169491525426</v>
      </c>
      <c r="R65">
        <f>K65*82/F65</f>
        <v>50.033898305084747</v>
      </c>
      <c r="S65">
        <f>L65*82/F65</f>
        <v>10580.77966101695</v>
      </c>
      <c r="U65" s="10">
        <f>SUM(V65:X65)</f>
        <v>10.164872394800268</v>
      </c>
      <c r="V65">
        <f>N65/MAX(N:N)*OFF_C</f>
        <v>4.1694915254237293</v>
      </c>
      <c r="W65">
        <f>O65/MAX(O:O)*PUN_C</f>
        <v>0.46080508474576271</v>
      </c>
      <c r="X65">
        <f>SUM(Z65:AC65)</f>
        <v>5.5345757846307757</v>
      </c>
      <c r="Y65">
        <f>X65/DEF_C*10</f>
        <v>9.2242929743846265</v>
      </c>
      <c r="Z65">
        <f>(0.7*(HIT_F*DEF_C))+(P65/(MAX(P:P))*(0.3*(HIT_F*DEF_C)))</f>
        <v>1.4042919628212136</v>
      </c>
      <c r="AA65">
        <f>(0.7*(BkS_F*DEF_C))+(Q65/(MAX(Q:Q))*(0.3*(BkS_F*DEF_C)))</f>
        <v>0.8444838212634822</v>
      </c>
      <c r="AB65">
        <f>(0.7*(TkA_F*DEF_C))+(R65/(MAX(R:R))*(0.3*(TkA_F*DEF_C)))</f>
        <v>1.7770544157002675</v>
      </c>
      <c r="AC65">
        <f>(0.7*(SH_F*DEF_C))+(S65/(MAX(S:S))*(0.3*(SH_F*DEF_C)))</f>
        <v>1.5087455848458122</v>
      </c>
    </row>
    <row r="66" spans="1:29" x14ac:dyDescent="0.25">
      <c r="A66" s="9">
        <v>64</v>
      </c>
      <c r="B66" s="46" t="s">
        <v>651</v>
      </c>
      <c r="C66" s="47" t="s">
        <v>395</v>
      </c>
      <c r="D66" s="47" t="s">
        <v>396</v>
      </c>
      <c r="E66" s="47" t="s">
        <v>2</v>
      </c>
      <c r="F66" s="48">
        <v>46</v>
      </c>
      <c r="G66" s="48">
        <v>25</v>
      </c>
      <c r="H66" s="48">
        <v>14</v>
      </c>
      <c r="I66" s="48">
        <v>33</v>
      </c>
      <c r="J66" s="48">
        <v>6</v>
      </c>
      <c r="K66" s="48">
        <v>10</v>
      </c>
      <c r="L66" s="48">
        <v>81</v>
      </c>
      <c r="M66" s="52">
        <v>735</v>
      </c>
      <c r="N66">
        <f>G66*82/F66</f>
        <v>44.565217391304351</v>
      </c>
      <c r="O66">
        <f>H66*82/F66</f>
        <v>24.956521739130434</v>
      </c>
      <c r="P66">
        <f>I66*82/F66</f>
        <v>58.826086956521742</v>
      </c>
      <c r="Q66">
        <f>J66*82/F66</f>
        <v>10.695652173913043</v>
      </c>
      <c r="R66">
        <f>K66*82/F66</f>
        <v>17.826086956521738</v>
      </c>
      <c r="S66">
        <f>L66*82/F66</f>
        <v>144.39130434782609</v>
      </c>
      <c r="U66" s="10">
        <f>SUM(V66:X66)</f>
        <v>10.100676182796956</v>
      </c>
      <c r="V66">
        <f>N66/MAX(N:N)*OFF_C</f>
        <v>5.3478260869565224</v>
      </c>
      <c r="W66">
        <f>O66/MAX(O:O)*PUN_C</f>
        <v>0.27581521739130432</v>
      </c>
      <c r="X66">
        <f>SUM(Z66:AC66)</f>
        <v>4.4770348784491292</v>
      </c>
      <c r="Y66">
        <f>X66/DEF_C*10</f>
        <v>7.4617247974152159</v>
      </c>
      <c r="Z66">
        <f>(0.7*(HIT_F*DEF_C))+(P66/(MAX(P:P))*(0.3*(HIT_F*DEF_C)))</f>
        <v>1.1541374474053294</v>
      </c>
      <c r="AA66">
        <f>(0.7*(BkS_F*DEF_C))+(Q66/(MAX(Q:Q))*(0.3*(BkS_F*DEF_C)))</f>
        <v>0.65845849802371526</v>
      </c>
      <c r="AB66">
        <f>(0.7*(TkA_F*DEF_C))+(R66/(MAX(R:R))*(0.3*(TkA_F*DEF_C)))</f>
        <v>1.5253249427917619</v>
      </c>
      <c r="AC66">
        <f>(0.7*(SH_F*DEF_C))+(S66/(MAX(S:S))*(0.3*(SH_F*DEF_C)))</f>
        <v>1.1391139902283225</v>
      </c>
    </row>
    <row r="67" spans="1:29" x14ac:dyDescent="0.25">
      <c r="A67" s="9">
        <v>65</v>
      </c>
      <c r="B67" s="43" t="s">
        <v>780</v>
      </c>
      <c r="C67" s="44" t="s">
        <v>395</v>
      </c>
      <c r="D67" s="44" t="s">
        <v>396</v>
      </c>
      <c r="E67" s="44" t="s">
        <v>2</v>
      </c>
      <c r="F67" s="45">
        <v>80</v>
      </c>
      <c r="G67" s="45">
        <v>33</v>
      </c>
      <c r="H67" s="45">
        <v>67</v>
      </c>
      <c r="I67" s="45">
        <v>101</v>
      </c>
      <c r="J67" s="45">
        <v>62</v>
      </c>
      <c r="K67" s="45">
        <v>43</v>
      </c>
      <c r="L67" s="45">
        <v>9414</v>
      </c>
      <c r="M67" s="51">
        <v>1294</v>
      </c>
      <c r="N67">
        <f>G67*82/F67</f>
        <v>33.825000000000003</v>
      </c>
      <c r="O67">
        <f>H67*82/F67</f>
        <v>68.674999999999997</v>
      </c>
      <c r="P67">
        <f>I67*82/F67</f>
        <v>103.52500000000001</v>
      </c>
      <c r="Q67">
        <f>J67*82/F67</f>
        <v>63.55</v>
      </c>
      <c r="R67">
        <f>K67*82/F67</f>
        <v>44.075000000000003</v>
      </c>
      <c r="S67">
        <f>L67*82/F67</f>
        <v>9649.35</v>
      </c>
      <c r="U67" s="10">
        <f>SUM(V67:X67)</f>
        <v>10.056578936711873</v>
      </c>
      <c r="V67">
        <f>N67/MAX(N:N)*OFF_C</f>
        <v>4.0590000000000011</v>
      </c>
      <c r="W67">
        <f>O67/MAX(O:O)*PUN_C</f>
        <v>0.75898437500000004</v>
      </c>
      <c r="X67">
        <f>SUM(Z67:AC67)</f>
        <v>5.2385945617118717</v>
      </c>
      <c r="Y67">
        <f>X67/DEF_C*10</f>
        <v>8.7309909361864531</v>
      </c>
      <c r="Z67">
        <f>(0.7*(HIT_F*DEF_C))+(P67/(MAX(P:P))*(0.3*(HIT_F*DEF_C)))</f>
        <v>1.233266129032258</v>
      </c>
      <c r="AA67">
        <f>(0.7*(BkS_F*DEF_C))+(Q67/(MAX(Q:Q))*(0.3*(BkS_F*DEF_C)))</f>
        <v>0.79909090909090896</v>
      </c>
      <c r="AB67">
        <f>(0.7*(TkA_F*DEF_C))+(R67/(MAX(R:R))*(0.3*(TkA_F*DEF_C)))</f>
        <v>1.7304809210526315</v>
      </c>
      <c r="AC67">
        <f>(0.7*(SH_F*DEF_C))+(S67/(MAX(S:S))*(0.3*(SH_F*DEF_C)))</f>
        <v>1.4757566025360733</v>
      </c>
    </row>
    <row r="68" spans="1:29" x14ac:dyDescent="0.25">
      <c r="A68" s="9">
        <v>66</v>
      </c>
      <c r="B68" s="46" t="s">
        <v>730</v>
      </c>
      <c r="C68" s="47" t="s">
        <v>395</v>
      </c>
      <c r="D68" s="47" t="s">
        <v>396</v>
      </c>
      <c r="E68" s="47" t="s">
        <v>2</v>
      </c>
      <c r="F68" s="48">
        <v>80</v>
      </c>
      <c r="G68" s="48">
        <v>37</v>
      </c>
      <c r="H68" s="48">
        <v>16</v>
      </c>
      <c r="I68" s="48">
        <v>60</v>
      </c>
      <c r="J68" s="48">
        <v>99</v>
      </c>
      <c r="K68" s="48">
        <v>41</v>
      </c>
      <c r="L68" s="48">
        <v>10995</v>
      </c>
      <c r="M68" s="52">
        <v>1332</v>
      </c>
      <c r="N68">
        <f>G68*82/F68</f>
        <v>37.924999999999997</v>
      </c>
      <c r="O68">
        <f>H68*82/F68</f>
        <v>16.399999999999999</v>
      </c>
      <c r="P68">
        <f>I68*82/F68</f>
        <v>61.5</v>
      </c>
      <c r="Q68">
        <f>J68*82/F68</f>
        <v>101.47499999999999</v>
      </c>
      <c r="R68">
        <f>K68*82/F68</f>
        <v>42.024999999999999</v>
      </c>
      <c r="S68">
        <f>L68*82/F68</f>
        <v>11269.875</v>
      </c>
      <c r="U68" s="10">
        <f>SUM(V68:X68)</f>
        <v>10.038731192870234</v>
      </c>
      <c r="V68">
        <f>N68/MAX(N:N)*OFF_C</f>
        <v>4.5510000000000002</v>
      </c>
      <c r="W68">
        <f>O68/MAX(O:O)*PUN_C</f>
        <v>0.18124999999999999</v>
      </c>
      <c r="X68">
        <f>SUM(Z68:AC68)</f>
        <v>5.3064811928702342</v>
      </c>
      <c r="Y68">
        <f>X68/DEF_C*10</f>
        <v>8.8441353214503913</v>
      </c>
      <c r="Z68">
        <f>(0.7*(HIT_F*DEF_C))+(P68/(MAX(P:P))*(0.3*(HIT_F*DEF_C)))</f>
        <v>1.1588709677419353</v>
      </c>
      <c r="AA68">
        <f>(0.7*(BkS_F*DEF_C))+(Q68/(MAX(Q:Q))*(0.3*(BkS_F*DEF_C)))</f>
        <v>0.89999999999999991</v>
      </c>
      <c r="AB68">
        <f>(0.7*(TkA_F*DEF_C))+(R68/(MAX(R:R))*(0.3*(TkA_F*DEF_C)))</f>
        <v>1.7144585526315788</v>
      </c>
      <c r="AC68">
        <f>(0.7*(SH_F*DEF_C))+(S68/(MAX(S:S))*(0.3*(SH_F*DEF_C)))</f>
        <v>1.5331516724967205</v>
      </c>
    </row>
    <row r="69" spans="1:29" x14ac:dyDescent="0.25">
      <c r="A69" s="9">
        <v>67</v>
      </c>
      <c r="B69" s="46" t="s">
        <v>304</v>
      </c>
      <c r="C69" s="47" t="s">
        <v>37</v>
      </c>
      <c r="D69" s="47" t="s">
        <v>396</v>
      </c>
      <c r="E69" s="47" t="s">
        <v>2</v>
      </c>
      <c r="F69" s="48">
        <v>81</v>
      </c>
      <c r="G69" s="48">
        <v>42</v>
      </c>
      <c r="H69" s="48">
        <v>16</v>
      </c>
      <c r="I69" s="48">
        <v>27</v>
      </c>
      <c r="J69" s="48">
        <v>33</v>
      </c>
      <c r="K69" s="48">
        <v>51</v>
      </c>
      <c r="L69" s="48">
        <v>77</v>
      </c>
      <c r="M69" s="52">
        <v>1315</v>
      </c>
      <c r="N69">
        <f>G69*82/F69</f>
        <v>42.518518518518519</v>
      </c>
      <c r="O69">
        <f>H69*82/F69</f>
        <v>16.197530864197532</v>
      </c>
      <c r="P69">
        <f>I69*82/F69</f>
        <v>27.333333333333332</v>
      </c>
      <c r="Q69">
        <f>J69*82/F69</f>
        <v>33.407407407407405</v>
      </c>
      <c r="R69">
        <f>K69*82/F69</f>
        <v>51.629629629629626</v>
      </c>
      <c r="S69">
        <f>L69*82/F69</f>
        <v>77.950617283950621</v>
      </c>
      <c r="U69" s="10">
        <f>SUM(V69:X69)</f>
        <v>10.024797691391395</v>
      </c>
      <c r="V69">
        <f>N69/MAX(N:N)*OFF_C</f>
        <v>5.1022222222222222</v>
      </c>
      <c r="W69">
        <f>O69/MAX(O:O)*PUN_C</f>
        <v>0.17901234567901236</v>
      </c>
      <c r="X69">
        <f>SUM(Z69:AC69)</f>
        <v>4.7435631234901594</v>
      </c>
      <c r="Y69">
        <f>X69/DEF_C*10</f>
        <v>7.9059385391502657</v>
      </c>
      <c r="Z69">
        <f>(0.7*(HIT_F*DEF_C))+(P69/(MAX(P:P))*(0.3*(HIT_F*DEF_C)))</f>
        <v>1.0983870967741933</v>
      </c>
      <c r="AA69">
        <f>(0.7*(BkS_F*DEF_C))+(Q69/(MAX(Q:Q))*(0.3*(BkS_F*DEF_C)))</f>
        <v>0.7188888888888888</v>
      </c>
      <c r="AB69">
        <f>(0.7*(TkA_F*DEF_C))+(R69/(MAX(R:R))*(0.3*(TkA_F*DEF_C)))</f>
        <v>1.7895263157894736</v>
      </c>
      <c r="AC69">
        <f>(0.7*(SH_F*DEF_C))+(S69/(MAX(S:S))*(0.3*(SH_F*DEF_C)))</f>
        <v>1.1367608220376038</v>
      </c>
    </row>
    <row r="70" spans="1:29" x14ac:dyDescent="0.25">
      <c r="A70" s="9">
        <v>68</v>
      </c>
      <c r="B70" s="46" t="s">
        <v>60</v>
      </c>
      <c r="C70" s="47" t="s">
        <v>31</v>
      </c>
      <c r="D70" s="47" t="s">
        <v>396</v>
      </c>
      <c r="E70" s="47" t="s">
        <v>2</v>
      </c>
      <c r="F70" s="48">
        <v>81</v>
      </c>
      <c r="G70" s="48">
        <v>39</v>
      </c>
      <c r="H70" s="48">
        <v>24</v>
      </c>
      <c r="I70" s="48">
        <v>92</v>
      </c>
      <c r="J70" s="48">
        <v>24</v>
      </c>
      <c r="K70" s="48">
        <v>37</v>
      </c>
      <c r="L70" s="48">
        <v>336</v>
      </c>
      <c r="M70" s="52">
        <v>1408</v>
      </c>
      <c r="N70">
        <f>G70*82/F70</f>
        <v>39.481481481481481</v>
      </c>
      <c r="O70">
        <f>H70*82/F70</f>
        <v>24.296296296296298</v>
      </c>
      <c r="P70">
        <f>I70*82/F70</f>
        <v>93.135802469135797</v>
      </c>
      <c r="Q70">
        <f>J70*82/F70</f>
        <v>24.296296296296298</v>
      </c>
      <c r="R70">
        <f>K70*82/F70</f>
        <v>37.456790123456791</v>
      </c>
      <c r="S70">
        <f>L70*82/F70</f>
        <v>340.14814814814815</v>
      </c>
      <c r="U70" s="10">
        <f>SUM(V70:X70)</f>
        <v>9.7406189223158144</v>
      </c>
      <c r="V70">
        <f>N70/MAX(N:N)*OFF_C</f>
        <v>4.7377777777777776</v>
      </c>
      <c r="W70">
        <f>O70/MAX(O:O)*PUN_C</f>
        <v>0.26851851851851855</v>
      </c>
      <c r="X70">
        <f>SUM(Z70:AC70)</f>
        <v>4.7343226260195195</v>
      </c>
      <c r="Y70">
        <f>X70/DEF_C*10</f>
        <v>7.8905377100325325</v>
      </c>
      <c r="Z70">
        <f>(0.7*(HIT_F*DEF_C))+(P70/(MAX(P:P))*(0.3*(HIT_F*DEF_C)))</f>
        <v>1.214874551971326</v>
      </c>
      <c r="AA70">
        <f>(0.7*(BkS_F*DEF_C))+(Q70/(MAX(Q:Q))*(0.3*(BkS_F*DEF_C)))</f>
        <v>0.69464646464646451</v>
      </c>
      <c r="AB70">
        <f>(0.7*(TkA_F*DEF_C))+(R70/(MAX(R:R))*(0.3*(TkA_F*DEF_C)))</f>
        <v>1.6787543859649121</v>
      </c>
      <c r="AC70">
        <f>(0.7*(SH_F*DEF_C))+(S70/(MAX(S:S))*(0.3*(SH_F*DEF_C)))</f>
        <v>1.1460472234368166</v>
      </c>
    </row>
    <row r="71" spans="1:29" x14ac:dyDescent="0.25">
      <c r="A71" s="9">
        <v>69</v>
      </c>
      <c r="B71" s="43" t="s">
        <v>795</v>
      </c>
      <c r="C71" s="44" t="s">
        <v>395</v>
      </c>
      <c r="D71" s="44" t="s">
        <v>396</v>
      </c>
      <c r="E71" s="44" t="s">
        <v>2</v>
      </c>
      <c r="F71" s="45">
        <v>78</v>
      </c>
      <c r="G71" s="45">
        <v>35</v>
      </c>
      <c r="H71" s="45">
        <v>17</v>
      </c>
      <c r="I71" s="45">
        <v>71</v>
      </c>
      <c r="J71" s="45">
        <v>34</v>
      </c>
      <c r="K71" s="45">
        <v>24</v>
      </c>
      <c r="L71" s="45">
        <v>9984</v>
      </c>
      <c r="M71" s="51">
        <v>1110</v>
      </c>
      <c r="N71">
        <f>G71*82/F71</f>
        <v>36.794871794871796</v>
      </c>
      <c r="O71">
        <f>H71*82/F71</f>
        <v>17.871794871794872</v>
      </c>
      <c r="P71">
        <f>I71*82/F71</f>
        <v>74.641025641025635</v>
      </c>
      <c r="Q71">
        <f>J71*82/F71</f>
        <v>35.743589743589745</v>
      </c>
      <c r="R71">
        <f>K71*82/F71</f>
        <v>25.23076923076923</v>
      </c>
      <c r="S71">
        <f>L71*82/F71</f>
        <v>10496</v>
      </c>
      <c r="U71" s="10">
        <f>SUM(V71:X71)</f>
        <v>9.6090808063563333</v>
      </c>
      <c r="V71">
        <f>N71/MAX(N:N)*OFF_C</f>
        <v>4.4153846153846157</v>
      </c>
      <c r="W71">
        <f>O71/MAX(O:O)*PUN_C</f>
        <v>0.19751602564102566</v>
      </c>
      <c r="X71">
        <f>SUM(Z71:AC71)</f>
        <v>4.9961801653306921</v>
      </c>
      <c r="Y71">
        <f>X71/DEF_C*10</f>
        <v>8.3269669422178207</v>
      </c>
      <c r="Z71">
        <f>(0.7*(HIT_F*DEF_C))+(P71/(MAX(P:P))*(0.3*(HIT_F*DEF_C)))</f>
        <v>1.1821339950372207</v>
      </c>
      <c r="AA71">
        <f>(0.7*(BkS_F*DEF_C))+(Q71/(MAX(Q:Q))*(0.3*(BkS_F*DEF_C)))</f>
        <v>0.72510489510489495</v>
      </c>
      <c r="AB71">
        <f>(0.7*(TkA_F*DEF_C))+(R71/(MAX(R:R))*(0.3*(TkA_F*DEF_C)))</f>
        <v>1.5831983805668015</v>
      </c>
      <c r="AC71">
        <f>(0.7*(SH_F*DEF_C))+(S71/(MAX(S:S))*(0.3*(SH_F*DEF_C)))</f>
        <v>1.505742894621775</v>
      </c>
    </row>
    <row r="72" spans="1:29" x14ac:dyDescent="0.25">
      <c r="A72" s="9">
        <v>70</v>
      </c>
      <c r="B72" s="43" t="s">
        <v>616</v>
      </c>
      <c r="C72" s="44" t="s">
        <v>395</v>
      </c>
      <c r="D72" s="44" t="s">
        <v>396</v>
      </c>
      <c r="E72" s="44" t="s">
        <v>2</v>
      </c>
      <c r="F72" s="45">
        <v>82</v>
      </c>
      <c r="G72" s="45">
        <v>34</v>
      </c>
      <c r="H72" s="45">
        <v>32</v>
      </c>
      <c r="I72" s="45">
        <v>155</v>
      </c>
      <c r="J72" s="45">
        <v>42</v>
      </c>
      <c r="K72" s="45">
        <v>43</v>
      </c>
      <c r="L72" s="45">
        <v>6145</v>
      </c>
      <c r="M72" s="51">
        <v>1311</v>
      </c>
      <c r="N72">
        <f>G72*82/F72</f>
        <v>34</v>
      </c>
      <c r="O72">
        <f>H72*82/F72</f>
        <v>32</v>
      </c>
      <c r="P72">
        <f>I72*82/F72</f>
        <v>155</v>
      </c>
      <c r="Q72">
        <f>J72*82/F72</f>
        <v>42</v>
      </c>
      <c r="R72">
        <f>K72*82/F72</f>
        <v>43</v>
      </c>
      <c r="S72">
        <f>L72*82/F72</f>
        <v>6145</v>
      </c>
      <c r="U72" s="10">
        <f>SUM(V72:X72)</f>
        <v>9.5735204052567831</v>
      </c>
      <c r="V72">
        <f>N72/MAX(N:N)*OFF_C</f>
        <v>4.08</v>
      </c>
      <c r="W72">
        <f>O72/MAX(O:O)*PUN_C</f>
        <v>0.35365853658536589</v>
      </c>
      <c r="X72">
        <f>SUM(Z72:AC72)</f>
        <v>5.1398618686714181</v>
      </c>
      <c r="Y72">
        <f>X72/DEF_C*10</f>
        <v>8.5664364477856978</v>
      </c>
      <c r="Z72">
        <f>(0.7*(HIT_F*DEF_C))+(P72/(MAX(P:P))*(0.3*(HIT_F*DEF_C)))</f>
        <v>1.3243902439024389</v>
      </c>
      <c r="AA72">
        <f>(0.7*(BkS_F*DEF_C))+(Q72/(MAX(Q:Q))*(0.3*(BkS_F*DEF_C)))</f>
        <v>0.74175166297117501</v>
      </c>
      <c r="AB72">
        <f>(0.7*(TkA_F*DEF_C))+(R72/(MAX(R:R))*(0.3*(TkA_F*DEF_C)))</f>
        <v>1.7220789473684208</v>
      </c>
      <c r="AC72">
        <f>(0.7*(SH_F*DEF_C))+(S72/(MAX(S:S))*(0.3*(SH_F*DEF_C)))</f>
        <v>1.3516410144293833</v>
      </c>
    </row>
    <row r="73" spans="1:29" x14ac:dyDescent="0.25">
      <c r="A73" s="9">
        <v>71</v>
      </c>
      <c r="B73" s="46" t="s">
        <v>591</v>
      </c>
      <c r="C73" s="47" t="s">
        <v>395</v>
      </c>
      <c r="D73" s="47" t="s">
        <v>396</v>
      </c>
      <c r="E73" s="47" t="s">
        <v>2</v>
      </c>
      <c r="F73" s="48">
        <v>69</v>
      </c>
      <c r="G73" s="48">
        <v>32</v>
      </c>
      <c r="H73" s="48">
        <v>14</v>
      </c>
      <c r="I73" s="48">
        <v>32</v>
      </c>
      <c r="J73" s="48">
        <v>11</v>
      </c>
      <c r="K73" s="48">
        <v>33</v>
      </c>
      <c r="L73" s="48">
        <v>5021</v>
      </c>
      <c r="M73" s="52">
        <v>1194</v>
      </c>
      <c r="N73">
        <f>G73*82/F73</f>
        <v>38.028985507246375</v>
      </c>
      <c r="O73">
        <f>H73*82/F73</f>
        <v>16.637681159420289</v>
      </c>
      <c r="P73">
        <f>I73*82/F73</f>
        <v>38.028985507246375</v>
      </c>
      <c r="Q73">
        <f>J73*82/F73</f>
        <v>13.072463768115941</v>
      </c>
      <c r="R73">
        <f>K73*82/F73</f>
        <v>39.217391304347828</v>
      </c>
      <c r="S73">
        <f>L73*82/F73</f>
        <v>5966.985507246377</v>
      </c>
      <c r="U73" s="10">
        <f>SUM(V73:X73)</f>
        <v>9.5673099057380284</v>
      </c>
      <c r="V73">
        <f>N73/MAX(N:N)*OFF_C</f>
        <v>4.563478260869565</v>
      </c>
      <c r="W73">
        <f>O73/MAX(O:O)*PUN_C</f>
        <v>0.18387681159420291</v>
      </c>
      <c r="X73">
        <f>SUM(Z73:AC73)</f>
        <v>4.8199548332742612</v>
      </c>
      <c r="Y73">
        <f>X73/DEF_C*10</f>
        <v>8.033258055457102</v>
      </c>
      <c r="Z73">
        <f>(0.7*(HIT_F*DEF_C))+(P73/(MAX(P:P))*(0.3*(HIT_F*DEF_C)))</f>
        <v>1.1173211781206169</v>
      </c>
      <c r="AA73">
        <f>(0.7*(BkS_F*DEF_C))+(Q73/(MAX(Q:Q))*(0.3*(BkS_F*DEF_C)))</f>
        <v>0.66478260869565209</v>
      </c>
      <c r="AB73">
        <f>(0.7*(TkA_F*DEF_C))+(R73/(MAX(R:R))*(0.3*(TkA_F*DEF_C)))</f>
        <v>1.6925148741418763</v>
      </c>
      <c r="AC73">
        <f>(0.7*(SH_F*DEF_C))+(S73/(MAX(S:S))*(0.3*(SH_F*DEF_C)))</f>
        <v>1.3453361723161155</v>
      </c>
    </row>
    <row r="74" spans="1:29" x14ac:dyDescent="0.25">
      <c r="A74" s="9">
        <v>72</v>
      </c>
      <c r="B74" s="46" t="s">
        <v>547</v>
      </c>
      <c r="C74" s="47" t="s">
        <v>395</v>
      </c>
      <c r="D74" s="47" t="s">
        <v>396</v>
      </c>
      <c r="E74" s="47" t="s">
        <v>2</v>
      </c>
      <c r="F74" s="48">
        <v>72</v>
      </c>
      <c r="G74" s="48">
        <v>31</v>
      </c>
      <c r="H74" s="48">
        <v>30</v>
      </c>
      <c r="I74" s="48">
        <v>36</v>
      </c>
      <c r="J74" s="48">
        <v>27</v>
      </c>
      <c r="K74" s="48">
        <v>20</v>
      </c>
      <c r="L74" s="48">
        <v>10060</v>
      </c>
      <c r="M74" s="52">
        <v>1002</v>
      </c>
      <c r="N74">
        <f>G74*82/F74</f>
        <v>35.305555555555557</v>
      </c>
      <c r="O74">
        <f>H74*82/F74</f>
        <v>34.166666666666664</v>
      </c>
      <c r="P74">
        <f>I74*82/F74</f>
        <v>41</v>
      </c>
      <c r="Q74">
        <f>J74*82/F74</f>
        <v>30.75</v>
      </c>
      <c r="R74">
        <f>K74*82/F74</f>
        <v>22.777777777777779</v>
      </c>
      <c r="S74">
        <f>L74*82/F74</f>
        <v>11457.222222222223</v>
      </c>
      <c r="U74" s="10">
        <f>SUM(V74:X74)</f>
        <v>9.5524830333825577</v>
      </c>
      <c r="V74">
        <f>N74/MAX(N:N)*OFF_C</f>
        <v>4.2366666666666664</v>
      </c>
      <c r="W74">
        <f>O74/MAX(O:O)*PUN_C</f>
        <v>0.37760416666666663</v>
      </c>
      <c r="X74">
        <f>SUM(Z74:AC74)</f>
        <v>4.9382122000492252</v>
      </c>
      <c r="Y74">
        <f>X74/DEF_C*10</f>
        <v>8.2303536667487087</v>
      </c>
      <c r="Z74">
        <f>(0.7*(HIT_F*DEF_C))+(P74/(MAX(P:P))*(0.3*(HIT_F*DEF_C)))</f>
        <v>1.1225806451612901</v>
      </c>
      <c r="AA74">
        <f>(0.7*(BkS_F*DEF_C))+(Q74/(MAX(Q:Q))*(0.3*(BkS_F*DEF_C)))</f>
        <v>0.71181818181818168</v>
      </c>
      <c r="AB74">
        <f>(0.7*(TkA_F*DEF_C))+(R74/(MAX(R:R))*(0.3*(TkA_F*DEF_C)))</f>
        <v>1.5640263157894736</v>
      </c>
      <c r="AC74">
        <f>(0.7*(SH_F*DEF_C))+(S74/(MAX(S:S))*(0.3*(SH_F*DEF_C)))</f>
        <v>1.5397870572802796</v>
      </c>
    </row>
    <row r="75" spans="1:29" x14ac:dyDescent="0.25">
      <c r="A75" s="9">
        <v>73</v>
      </c>
      <c r="B75" s="43" t="s">
        <v>931</v>
      </c>
      <c r="C75" s="44" t="s">
        <v>395</v>
      </c>
      <c r="D75" s="44" t="s">
        <v>396</v>
      </c>
      <c r="E75" s="44" t="s">
        <v>2</v>
      </c>
      <c r="F75" s="45">
        <v>82</v>
      </c>
      <c r="G75" s="45">
        <v>33</v>
      </c>
      <c r="H75" s="45">
        <v>24</v>
      </c>
      <c r="I75" s="45">
        <v>161</v>
      </c>
      <c r="J75" s="45">
        <v>79</v>
      </c>
      <c r="K75" s="45">
        <v>25</v>
      </c>
      <c r="L75" s="45">
        <v>10712</v>
      </c>
      <c r="M75" s="51">
        <v>1323</v>
      </c>
      <c r="N75">
        <f>G75*82/F75</f>
        <v>33</v>
      </c>
      <c r="O75">
        <f>H75*82/F75</f>
        <v>24</v>
      </c>
      <c r="P75">
        <f>I75*82/F75</f>
        <v>161</v>
      </c>
      <c r="Q75">
        <f>J75*82/F75</f>
        <v>79</v>
      </c>
      <c r="R75">
        <f>K75*82/F75</f>
        <v>25</v>
      </c>
      <c r="S75">
        <f>L75*82/F75</f>
        <v>10712</v>
      </c>
      <c r="U75" s="10">
        <f>SUM(V75:X75)</f>
        <v>9.4952430889391657</v>
      </c>
      <c r="V75">
        <f>N75/MAX(N:N)*OFF_C</f>
        <v>3.96</v>
      </c>
      <c r="W75">
        <f>O75/MAX(O:O)*PUN_C</f>
        <v>0.2652439024390244</v>
      </c>
      <c r="X75">
        <f>SUM(Z75:AC75)</f>
        <v>5.2699991865001401</v>
      </c>
      <c r="Y75">
        <f>X75/DEF_C*10</f>
        <v>8.7833319775002341</v>
      </c>
      <c r="Z75">
        <f>(0.7*(HIT_F*DEF_C))+(P75/(MAX(P:P))*(0.3*(HIT_F*DEF_C)))</f>
        <v>1.3350118017309205</v>
      </c>
      <c r="AA75">
        <f>(0.7*(BkS_F*DEF_C))+(Q75/(MAX(Q:Q))*(0.3*(BkS_F*DEF_C)))</f>
        <v>0.84019955654101985</v>
      </c>
      <c r="AB75">
        <f>(0.7*(TkA_F*DEF_C))+(R75/(MAX(R:R))*(0.3*(TkA_F*DEF_C)))</f>
        <v>1.5813947368421051</v>
      </c>
      <c r="AC75">
        <f>(0.7*(SH_F*DEF_C))+(S75/(MAX(S:S))*(0.3*(SH_F*DEF_C)))</f>
        <v>1.5133930913860951</v>
      </c>
    </row>
    <row r="76" spans="1:29" x14ac:dyDescent="0.25">
      <c r="A76" s="9">
        <v>74</v>
      </c>
      <c r="B76" s="46" t="s">
        <v>328</v>
      </c>
      <c r="C76" s="47" t="s">
        <v>31</v>
      </c>
      <c r="D76" s="47" t="s">
        <v>396</v>
      </c>
      <c r="E76" s="47" t="s">
        <v>2</v>
      </c>
      <c r="F76" s="48">
        <v>61</v>
      </c>
      <c r="G76" s="48">
        <v>28</v>
      </c>
      <c r="H76" s="48">
        <v>6</v>
      </c>
      <c r="I76" s="48">
        <v>20</v>
      </c>
      <c r="J76" s="48">
        <v>27</v>
      </c>
      <c r="K76" s="48">
        <v>46</v>
      </c>
      <c r="L76" s="48">
        <v>64</v>
      </c>
      <c r="M76" s="52">
        <v>809</v>
      </c>
      <c r="N76">
        <f>G76*82/F76</f>
        <v>37.639344262295083</v>
      </c>
      <c r="O76">
        <f>H76*82/F76</f>
        <v>8.0655737704918025</v>
      </c>
      <c r="P76">
        <f>I76*82/F76</f>
        <v>26.885245901639344</v>
      </c>
      <c r="Q76">
        <f>J76*82/F76</f>
        <v>36.295081967213115</v>
      </c>
      <c r="R76">
        <f>K76*82/F76</f>
        <v>61.83606557377049</v>
      </c>
      <c r="S76">
        <f>L76*82/F76</f>
        <v>86.032786885245898</v>
      </c>
      <c r="U76" s="10">
        <f>SUM(V76:X76)</f>
        <v>9.436371544908333</v>
      </c>
      <c r="V76">
        <f>N76/MAX(N:N)*OFF_C</f>
        <v>4.5167213114754095</v>
      </c>
      <c r="W76">
        <f>O76/MAX(O:O)*PUN_C</f>
        <v>8.913934426229507E-2</v>
      </c>
      <c r="X76">
        <f>SUM(Z76:AC76)</f>
        <v>4.830510889170629</v>
      </c>
      <c r="Y76">
        <f>X76/DEF_C*10</f>
        <v>8.0508514819510477</v>
      </c>
      <c r="Z76">
        <f>(0.7*(HIT_F*DEF_C))+(P76/(MAX(P:P))*(0.3*(HIT_F*DEF_C)))</f>
        <v>1.0975938656795345</v>
      </c>
      <c r="AA76">
        <f>(0.7*(BkS_F*DEF_C))+(Q76/(MAX(Q:Q))*(0.3*(BkS_F*DEF_C)))</f>
        <v>0.72657228017883746</v>
      </c>
      <c r="AB76">
        <f>(0.7*(TkA_F*DEF_C))+(R76/(MAX(R:R))*(0.3*(TkA_F*DEF_C)))</f>
        <v>1.8692976704055217</v>
      </c>
      <c r="AC76">
        <f>(0.7*(SH_F*DEF_C))+(S76/(MAX(S:S))*(0.3*(SH_F*DEF_C)))</f>
        <v>1.1370470729067357</v>
      </c>
    </row>
    <row r="77" spans="1:29" x14ac:dyDescent="0.25">
      <c r="A77" s="9">
        <v>75</v>
      </c>
      <c r="B77" s="46" t="s">
        <v>545</v>
      </c>
      <c r="C77" s="47" t="s">
        <v>395</v>
      </c>
      <c r="D77" s="47" t="s">
        <v>396</v>
      </c>
      <c r="E77" s="47" t="s">
        <v>2</v>
      </c>
      <c r="F77" s="48">
        <v>82</v>
      </c>
      <c r="G77" s="48">
        <v>29</v>
      </c>
      <c r="H77" s="48">
        <v>52</v>
      </c>
      <c r="I77" s="48">
        <v>217</v>
      </c>
      <c r="J77" s="48">
        <v>56</v>
      </c>
      <c r="K77" s="48">
        <v>29</v>
      </c>
      <c r="L77" s="48">
        <v>11024</v>
      </c>
      <c r="M77" s="52">
        <v>1316</v>
      </c>
      <c r="N77">
        <f>G77*82/F77</f>
        <v>29</v>
      </c>
      <c r="O77">
        <f>H77*82/F77</f>
        <v>52</v>
      </c>
      <c r="P77">
        <f>I77*82/F77</f>
        <v>217</v>
      </c>
      <c r="Q77">
        <f>J77*82/F77</f>
        <v>56</v>
      </c>
      <c r="R77">
        <f>K77*82/F77</f>
        <v>29</v>
      </c>
      <c r="S77">
        <f>L77*82/F77</f>
        <v>11024</v>
      </c>
      <c r="U77" s="10">
        <f>SUM(V77:X77)</f>
        <v>9.4049449510476002</v>
      </c>
      <c r="V77">
        <f>N77/MAX(N:N)*OFF_C</f>
        <v>3.4799999999999995</v>
      </c>
      <c r="W77">
        <f>O77/MAX(O:O)*PUN_C</f>
        <v>0.57469512195121952</v>
      </c>
      <c r="X77">
        <f>SUM(Z77:AC77)</f>
        <v>5.3502498290963807</v>
      </c>
      <c r="Y77">
        <f>X77/DEF_C*10</f>
        <v>8.9170830484939678</v>
      </c>
      <c r="Z77">
        <f>(0.7*(HIT_F*DEF_C))+(P77/(MAX(P:P))*(0.3*(HIT_F*DEF_C)))</f>
        <v>1.4341463414634146</v>
      </c>
      <c r="AA77">
        <f>(0.7*(BkS_F*DEF_C))+(Q77/(MAX(Q:Q))*(0.3*(BkS_F*DEF_C)))</f>
        <v>0.77900221729490005</v>
      </c>
      <c r="AB77">
        <f>(0.7*(TkA_F*DEF_C))+(R77/(MAX(R:R))*(0.3*(TkA_F*DEF_C)))</f>
        <v>1.612657894736842</v>
      </c>
      <c r="AC77">
        <f>(0.7*(SH_F*DEF_C))+(S77/(MAX(S:S))*(0.3*(SH_F*DEF_C)))</f>
        <v>1.5244433756012241</v>
      </c>
    </row>
    <row r="78" spans="1:29" x14ac:dyDescent="0.25">
      <c r="A78" s="9">
        <v>76</v>
      </c>
      <c r="B78" s="46" t="s">
        <v>596</v>
      </c>
      <c r="C78" s="47" t="s">
        <v>395</v>
      </c>
      <c r="D78" s="47" t="s">
        <v>396</v>
      </c>
      <c r="E78" s="47" t="s">
        <v>2</v>
      </c>
      <c r="F78" s="48">
        <v>67</v>
      </c>
      <c r="G78" s="48">
        <v>29</v>
      </c>
      <c r="H78" s="48">
        <v>22</v>
      </c>
      <c r="I78" s="48">
        <v>33</v>
      </c>
      <c r="J78" s="48">
        <v>37</v>
      </c>
      <c r="K78" s="48">
        <v>33</v>
      </c>
      <c r="L78" s="48">
        <v>1768</v>
      </c>
      <c r="M78" s="52">
        <v>998</v>
      </c>
      <c r="N78">
        <f>G78*82/F78</f>
        <v>35.492537313432834</v>
      </c>
      <c r="O78">
        <f>H78*82/F78</f>
        <v>26.925373134328357</v>
      </c>
      <c r="P78">
        <f>I78*82/F78</f>
        <v>40.388059701492537</v>
      </c>
      <c r="Q78">
        <f>J78*82/F78</f>
        <v>45.28358208955224</v>
      </c>
      <c r="R78">
        <f>K78*82/F78</f>
        <v>40.388059701492537</v>
      </c>
      <c r="S78">
        <f>L78*82/F78</f>
        <v>2163.8208955223881</v>
      </c>
      <c r="U78" s="10">
        <f>SUM(V78:X78)</f>
        <v>9.3409667895690305</v>
      </c>
      <c r="V78">
        <f>N78/MAX(N:N)*OFF_C</f>
        <v>4.25910447761194</v>
      </c>
      <c r="W78">
        <f>O78/MAX(O:O)*PUN_C</f>
        <v>0.29757462686567165</v>
      </c>
      <c r="X78">
        <f>SUM(Z78:AC78)</f>
        <v>4.78428768509142</v>
      </c>
      <c r="Y78">
        <f>X78/DEF_C*10</f>
        <v>7.9738128084856994</v>
      </c>
      <c r="Z78">
        <f>(0.7*(HIT_F*DEF_C))+(P78/(MAX(P:P))*(0.3*(HIT_F*DEF_C)))</f>
        <v>1.1214973519499276</v>
      </c>
      <c r="AA78">
        <f>(0.7*(BkS_F*DEF_C))+(Q78/(MAX(Q:Q))*(0.3*(BkS_F*DEF_C)))</f>
        <v>0.75048846675712333</v>
      </c>
      <c r="AB78">
        <f>(0.7*(TkA_F*DEF_C))+(R78/(MAX(R:R))*(0.3*(TkA_F*DEF_C)))</f>
        <v>1.7016645718774548</v>
      </c>
      <c r="AC78">
        <f>(0.7*(SH_F*DEF_C))+(S78/(MAX(S:S))*(0.3*(SH_F*DEF_C)))</f>
        <v>1.2106372945069144</v>
      </c>
    </row>
    <row r="79" spans="1:29" x14ac:dyDescent="0.25">
      <c r="A79" s="9">
        <v>77</v>
      </c>
      <c r="B79" s="46" t="s">
        <v>712</v>
      </c>
      <c r="C79" s="47" t="s">
        <v>395</v>
      </c>
      <c r="D79" s="47" t="s">
        <v>396</v>
      </c>
      <c r="E79" s="47" t="s">
        <v>2</v>
      </c>
      <c r="F79" s="48">
        <v>81</v>
      </c>
      <c r="G79" s="48">
        <v>34</v>
      </c>
      <c r="H79" s="48">
        <v>12</v>
      </c>
      <c r="I79" s="48">
        <v>78</v>
      </c>
      <c r="J79" s="48">
        <v>53</v>
      </c>
      <c r="K79" s="48">
        <v>32</v>
      </c>
      <c r="L79" s="48">
        <v>9179</v>
      </c>
      <c r="M79" s="52">
        <v>1523</v>
      </c>
      <c r="N79">
        <f>G79*82/F79</f>
        <v>34.419753086419753</v>
      </c>
      <c r="O79">
        <f>H79*82/F79</f>
        <v>12.148148148148149</v>
      </c>
      <c r="P79">
        <f>I79*82/F79</f>
        <v>78.962962962962962</v>
      </c>
      <c r="Q79">
        <f>J79*82/F79</f>
        <v>53.654320987654323</v>
      </c>
      <c r="R79">
        <f>K79*82/F79</f>
        <v>32.395061728395063</v>
      </c>
      <c r="S79">
        <f>L79*82/F79</f>
        <v>9292.3209876543206</v>
      </c>
      <c r="U79" s="10">
        <f>SUM(V79:X79)</f>
        <v>9.3294800008646437</v>
      </c>
      <c r="V79">
        <f>N79/MAX(N:N)*OFF_C</f>
        <v>4.13037037037037</v>
      </c>
      <c r="W79">
        <f>O79/MAX(O:O)*PUN_C</f>
        <v>0.13425925925925927</v>
      </c>
      <c r="X79">
        <f>SUM(Z79:AC79)</f>
        <v>5.0648503712350141</v>
      </c>
      <c r="Y79">
        <f>X79/DEF_C*10</f>
        <v>8.4414172853916902</v>
      </c>
      <c r="Z79">
        <f>(0.7*(HIT_F*DEF_C))+(P79/(MAX(P:P))*(0.3*(HIT_F*DEF_C)))</f>
        <v>1.1897849462365588</v>
      </c>
      <c r="AA79">
        <f>(0.7*(BkS_F*DEF_C))+(Q79/(MAX(Q:Q))*(0.3*(BkS_F*DEF_C)))</f>
        <v>0.77276094276094265</v>
      </c>
      <c r="AB79">
        <f>(0.7*(TkA_F*DEF_C))+(R79/(MAX(R:R))*(0.3*(TkA_F*DEF_C)))</f>
        <v>1.6391929824561402</v>
      </c>
      <c r="AC79">
        <f>(0.7*(SH_F*DEF_C))+(S79/(MAX(S:S))*(0.3*(SH_F*DEF_C)))</f>
        <v>1.4631114997813728</v>
      </c>
    </row>
    <row r="80" spans="1:29" x14ac:dyDescent="0.25">
      <c r="A80" s="9">
        <v>78</v>
      </c>
      <c r="B80" s="43" t="s">
        <v>397</v>
      </c>
      <c r="C80" s="44" t="s">
        <v>37</v>
      </c>
      <c r="D80" s="44" t="s">
        <v>396</v>
      </c>
      <c r="E80" s="44" t="s">
        <v>2</v>
      </c>
      <c r="F80" s="45">
        <v>70</v>
      </c>
      <c r="G80" s="45">
        <v>28</v>
      </c>
      <c r="H80" s="45">
        <v>49</v>
      </c>
      <c r="I80" s="45">
        <v>92</v>
      </c>
      <c r="J80" s="45">
        <v>26</v>
      </c>
      <c r="K80" s="45">
        <v>26</v>
      </c>
      <c r="L80" s="45">
        <v>76</v>
      </c>
      <c r="M80" s="51">
        <v>986</v>
      </c>
      <c r="N80">
        <f>G80*82/F80</f>
        <v>32.799999999999997</v>
      </c>
      <c r="O80">
        <f>H80*82/F80</f>
        <v>57.4</v>
      </c>
      <c r="P80">
        <f>I80*82/F80</f>
        <v>107.77142857142857</v>
      </c>
      <c r="Q80">
        <f>J80*82/F80</f>
        <v>30.457142857142856</v>
      </c>
      <c r="R80">
        <f>K80*82/F80</f>
        <v>30.457142857142856</v>
      </c>
      <c r="S80">
        <f>L80*82/F80</f>
        <v>89.028571428571425</v>
      </c>
      <c r="U80" s="10">
        <f>SUM(V80:X80)</f>
        <v>9.283397164056872</v>
      </c>
      <c r="V80">
        <f>N80/MAX(N:N)*OFF_C</f>
        <v>3.9359999999999995</v>
      </c>
      <c r="W80">
        <f>O80/MAX(O:O)*PUN_C</f>
        <v>0.63437500000000002</v>
      </c>
      <c r="X80">
        <f>SUM(Z80:AC80)</f>
        <v>4.7130221640568726</v>
      </c>
      <c r="Y80">
        <f>X80/DEF_C*10</f>
        <v>7.855036940094787</v>
      </c>
      <c r="Z80">
        <f>(0.7*(HIT_F*DEF_C))+(P80/(MAX(P:P))*(0.3*(HIT_F*DEF_C)))</f>
        <v>1.2407834101382487</v>
      </c>
      <c r="AA80">
        <f>(0.7*(BkS_F*DEF_C))+(Q80/(MAX(Q:Q))*(0.3*(BkS_F*DEF_C)))</f>
        <v>0.71103896103896091</v>
      </c>
      <c r="AB80">
        <f>(0.7*(TkA_F*DEF_C))+(R80/(MAX(R:R))*(0.3*(TkA_F*DEF_C)))</f>
        <v>1.6240466165413532</v>
      </c>
      <c r="AC80">
        <f>(0.7*(SH_F*DEF_C))+(S80/(MAX(S:S))*(0.3*(SH_F*DEF_C)))</f>
        <v>1.1371531763383096</v>
      </c>
    </row>
    <row r="81" spans="1:29" x14ac:dyDescent="0.25">
      <c r="A81" s="9">
        <v>79</v>
      </c>
      <c r="B81" s="43" t="s">
        <v>634</v>
      </c>
      <c r="C81" s="44" t="s">
        <v>395</v>
      </c>
      <c r="D81" s="44" t="s">
        <v>396</v>
      </c>
      <c r="E81" s="44" t="s">
        <v>2</v>
      </c>
      <c r="F81" s="45">
        <v>20</v>
      </c>
      <c r="G81" s="45">
        <v>8</v>
      </c>
      <c r="H81" s="45">
        <v>8</v>
      </c>
      <c r="I81" s="45">
        <v>11</v>
      </c>
      <c r="J81" s="45">
        <v>3</v>
      </c>
      <c r="K81" s="45">
        <v>12</v>
      </c>
      <c r="L81" s="45">
        <v>1671</v>
      </c>
      <c r="M81" s="51">
        <v>307</v>
      </c>
      <c r="N81">
        <f>G81*82/F81</f>
        <v>32.799999999999997</v>
      </c>
      <c r="O81">
        <f>H81*82/F81</f>
        <v>32.799999999999997</v>
      </c>
      <c r="P81">
        <f>I81*82/F81</f>
        <v>45.1</v>
      </c>
      <c r="Q81">
        <f>J81*82/F81</f>
        <v>12.3</v>
      </c>
      <c r="R81">
        <f>K81*82/F81</f>
        <v>49.2</v>
      </c>
      <c r="S81">
        <f>L81*82/F81</f>
        <v>6851.1</v>
      </c>
      <c r="U81" s="10">
        <f>SUM(V81:X81)</f>
        <v>9.2382521904915897</v>
      </c>
      <c r="V81">
        <f>N81/MAX(N:N)*OFF_C</f>
        <v>3.9359999999999995</v>
      </c>
      <c r="W81">
        <f>O81/MAX(O:O)*PUN_C</f>
        <v>0.36249999999999999</v>
      </c>
      <c r="X81">
        <f>SUM(Z81:AC81)</f>
        <v>4.93975219049159</v>
      </c>
      <c r="Y81">
        <f>X81/DEF_C*10</f>
        <v>8.2329203174859842</v>
      </c>
      <c r="Z81">
        <f>(0.7*(HIT_F*DEF_C))+(P81/(MAX(P:P))*(0.3*(HIT_F*DEF_C)))</f>
        <v>1.1298387096774192</v>
      </c>
      <c r="AA81">
        <f>(0.7*(BkS_F*DEF_C))+(Q81/(MAX(Q:Q))*(0.3*(BkS_F*DEF_C)))</f>
        <v>0.66272727272727261</v>
      </c>
      <c r="AB81">
        <f>(0.7*(TkA_F*DEF_C))+(R81/(MAX(R:R))*(0.3*(TkA_F*DEF_C)))</f>
        <v>1.770536842105263</v>
      </c>
      <c r="AC81">
        <f>(0.7*(SH_F*DEF_C))+(S81/(MAX(S:S))*(0.3*(SH_F*DEF_C)))</f>
        <v>1.3766493659816352</v>
      </c>
    </row>
    <row r="82" spans="1:29" x14ac:dyDescent="0.25">
      <c r="A82" s="9">
        <v>80</v>
      </c>
      <c r="B82" s="43" t="s">
        <v>343</v>
      </c>
      <c r="C82" s="44" t="s">
        <v>39</v>
      </c>
      <c r="D82" s="44" t="s">
        <v>396</v>
      </c>
      <c r="E82" s="44" t="s">
        <v>2</v>
      </c>
      <c r="F82" s="45">
        <v>81</v>
      </c>
      <c r="G82" s="45">
        <v>26</v>
      </c>
      <c r="H82" s="45">
        <v>75</v>
      </c>
      <c r="I82" s="45">
        <v>127</v>
      </c>
      <c r="J82" s="45">
        <v>46</v>
      </c>
      <c r="K82" s="45">
        <v>43</v>
      </c>
      <c r="L82" s="45">
        <v>5474</v>
      </c>
      <c r="M82" s="51">
        <v>1214</v>
      </c>
      <c r="N82">
        <f>G82*82/F82</f>
        <v>26.320987654320987</v>
      </c>
      <c r="O82">
        <f>H82*82/F82</f>
        <v>75.925925925925924</v>
      </c>
      <c r="P82">
        <f>I82*82/F82</f>
        <v>128.5679012345679</v>
      </c>
      <c r="Q82">
        <f>J82*82/F82</f>
        <v>46.567901234567898</v>
      </c>
      <c r="R82">
        <f>K82*82/F82</f>
        <v>43.530864197530867</v>
      </c>
      <c r="S82">
        <f>L82*82/F82</f>
        <v>5541.5802469135806</v>
      </c>
      <c r="U82" s="10">
        <f>SUM(V82:X82)</f>
        <v>9.0856405977697676</v>
      </c>
      <c r="V82">
        <f>N82/MAX(N:N)*OFF_C</f>
        <v>3.1585185185185187</v>
      </c>
      <c r="W82">
        <f>O82/MAX(O:O)*PUN_C</f>
        <v>0.83912037037037035</v>
      </c>
      <c r="X82">
        <f>SUM(Z82:AC82)</f>
        <v>5.0880017088808795</v>
      </c>
      <c r="Y82">
        <f>X82/DEF_C*10</f>
        <v>8.4800028481347987</v>
      </c>
      <c r="Z82">
        <f>(0.7*(HIT_F*DEF_C))+(P82/(MAX(P:P))*(0.3*(HIT_F*DEF_C)))</f>
        <v>1.2775985663082436</v>
      </c>
      <c r="AA82">
        <f>(0.7*(BkS_F*DEF_C))+(Q82/(MAX(Q:Q))*(0.3*(BkS_F*DEF_C)))</f>
        <v>0.75390572390572375</v>
      </c>
      <c r="AB82">
        <f>(0.7*(TkA_F*DEF_C))+(R82/(MAX(R:R))*(0.3*(TkA_F*DEF_C)))</f>
        <v>1.7262280701754384</v>
      </c>
      <c r="AC82">
        <f>(0.7*(SH_F*DEF_C))+(S82/(MAX(S:S))*(0.3*(SH_F*DEF_C)))</f>
        <v>1.3302693484914734</v>
      </c>
    </row>
    <row r="83" spans="1:29" x14ac:dyDescent="0.25">
      <c r="A83" s="9">
        <v>81</v>
      </c>
      <c r="B83" s="43" t="s">
        <v>770</v>
      </c>
      <c r="C83" s="44" t="s">
        <v>395</v>
      </c>
      <c r="D83" s="44" t="s">
        <v>396</v>
      </c>
      <c r="E83" s="44" t="s">
        <v>2</v>
      </c>
      <c r="F83" s="45">
        <v>72</v>
      </c>
      <c r="G83" s="45">
        <v>28</v>
      </c>
      <c r="H83" s="45">
        <v>42</v>
      </c>
      <c r="I83" s="45">
        <v>51</v>
      </c>
      <c r="J83" s="45">
        <v>45</v>
      </c>
      <c r="K83" s="45">
        <v>14</v>
      </c>
      <c r="L83" s="45">
        <v>3968</v>
      </c>
      <c r="M83" s="51">
        <v>1145</v>
      </c>
      <c r="N83">
        <f>G83*82/F83</f>
        <v>31.888888888888889</v>
      </c>
      <c r="O83">
        <f>H83*82/F83</f>
        <v>47.833333333333336</v>
      </c>
      <c r="P83">
        <f>I83*82/F83</f>
        <v>58.083333333333336</v>
      </c>
      <c r="Q83">
        <f>J83*82/F83</f>
        <v>51.25</v>
      </c>
      <c r="R83">
        <f>K83*82/F83</f>
        <v>15.944444444444445</v>
      </c>
      <c r="S83">
        <f>L83*82/F83</f>
        <v>4519.1111111111113</v>
      </c>
      <c r="U83" s="10">
        <f>SUM(V83:X83)</f>
        <v>9.0791731065791375</v>
      </c>
      <c r="V83">
        <f>N83/MAX(N:N)*OFF_C</f>
        <v>3.8266666666666667</v>
      </c>
      <c r="W83">
        <f>O83/MAX(O:O)*PUN_C</f>
        <v>0.52864583333333337</v>
      </c>
      <c r="X83">
        <f>SUM(Z83:AC83)</f>
        <v>4.7238606065791373</v>
      </c>
      <c r="Y83">
        <f>X83/DEF_C*10</f>
        <v>7.8731010109652289</v>
      </c>
      <c r="Z83">
        <f>(0.7*(HIT_F*DEF_C))+(P83/(MAX(P:P))*(0.3*(HIT_F*DEF_C)))</f>
        <v>1.1528225806451611</v>
      </c>
      <c r="AA83">
        <f>(0.7*(BkS_F*DEF_C))+(Q83/(MAX(Q:Q))*(0.3*(BkS_F*DEF_C)))</f>
        <v>0.76636363636363625</v>
      </c>
      <c r="AB83">
        <f>(0.7*(TkA_F*DEF_C))+(R83/(MAX(R:R))*(0.3*(TkA_F*DEF_C)))</f>
        <v>1.5106184210526314</v>
      </c>
      <c r="AC83">
        <f>(0.7*(SH_F*DEF_C))+(S83/(MAX(S:S))*(0.3*(SH_F*DEF_C)))</f>
        <v>1.2940559685177087</v>
      </c>
    </row>
    <row r="84" spans="1:29" x14ac:dyDescent="0.25">
      <c r="A84" s="9">
        <v>82</v>
      </c>
      <c r="B84" s="46" t="s">
        <v>690</v>
      </c>
      <c r="C84" s="47" t="s">
        <v>395</v>
      </c>
      <c r="D84" s="47" t="s">
        <v>396</v>
      </c>
      <c r="E84" s="47" t="s">
        <v>2</v>
      </c>
      <c r="F84" s="48">
        <v>82</v>
      </c>
      <c r="G84" s="48">
        <v>28</v>
      </c>
      <c r="H84" s="48">
        <v>30</v>
      </c>
      <c r="I84" s="48">
        <v>109</v>
      </c>
      <c r="J84" s="48">
        <v>43</v>
      </c>
      <c r="K84" s="48">
        <v>42</v>
      </c>
      <c r="L84" s="48">
        <v>13722</v>
      </c>
      <c r="M84" s="52">
        <v>1369</v>
      </c>
      <c r="N84">
        <f>G84*82/F84</f>
        <v>28</v>
      </c>
      <c r="O84">
        <f>H84*82/F84</f>
        <v>30</v>
      </c>
      <c r="P84">
        <f>I84*82/F84</f>
        <v>109</v>
      </c>
      <c r="Q84">
        <f>J84*82/F84</f>
        <v>43</v>
      </c>
      <c r="R84">
        <f>K84*82/F84</f>
        <v>42</v>
      </c>
      <c r="S84">
        <f>L84*82/F84</f>
        <v>13722</v>
      </c>
      <c r="U84" s="10">
        <f>SUM(V84:X84)</f>
        <v>9.0131887533457054</v>
      </c>
      <c r="V84">
        <f>N84/MAX(N:N)*OFF_C</f>
        <v>3.3600000000000003</v>
      </c>
      <c r="W84">
        <f>O84/MAX(O:O)*PUN_C</f>
        <v>0.33155487804878048</v>
      </c>
      <c r="X84">
        <f>SUM(Z84:AC84)</f>
        <v>5.321633875296925</v>
      </c>
      <c r="Y84">
        <f>X84/DEF_C*10</f>
        <v>8.8693897921615417</v>
      </c>
      <c r="Z84">
        <f>(0.7*(HIT_F*DEF_C))+(P84/(MAX(P:P))*(0.3*(HIT_F*DEF_C)))</f>
        <v>1.2429583005507472</v>
      </c>
      <c r="AA84">
        <f>(0.7*(BkS_F*DEF_C))+(Q84/(MAX(Q:Q))*(0.3*(BkS_F*DEF_C)))</f>
        <v>0.74441241685144111</v>
      </c>
      <c r="AB84">
        <f>(0.7*(TkA_F*DEF_C))+(R84/(MAX(R:R))*(0.3*(TkA_F*DEF_C)))</f>
        <v>1.7142631578947367</v>
      </c>
      <c r="AC84">
        <f>(0.7*(SH_F*DEF_C))+(S84/(MAX(S:S))*(0.3*(SH_F*DEF_C)))</f>
        <v>1.6199999999999999</v>
      </c>
    </row>
    <row r="85" spans="1:29" x14ac:dyDescent="0.25">
      <c r="A85" s="9">
        <v>83</v>
      </c>
      <c r="B85" s="46" t="s">
        <v>656</v>
      </c>
      <c r="C85" s="47" t="s">
        <v>395</v>
      </c>
      <c r="D85" s="47" t="s">
        <v>396</v>
      </c>
      <c r="E85" s="47" t="s">
        <v>2</v>
      </c>
      <c r="F85" s="48">
        <v>75</v>
      </c>
      <c r="G85" s="48">
        <v>25</v>
      </c>
      <c r="H85" s="48">
        <v>66</v>
      </c>
      <c r="I85" s="48">
        <v>115</v>
      </c>
      <c r="J85" s="48">
        <v>41</v>
      </c>
      <c r="K85" s="48">
        <v>22</v>
      </c>
      <c r="L85" s="48">
        <v>4841</v>
      </c>
      <c r="M85" s="52">
        <v>977</v>
      </c>
      <c r="N85">
        <f>G85*82/F85</f>
        <v>27.333333333333332</v>
      </c>
      <c r="O85">
        <f>H85*82/F85</f>
        <v>72.16</v>
      </c>
      <c r="P85">
        <f>I85*82/F85</f>
        <v>125.73333333333333</v>
      </c>
      <c r="Q85">
        <f>J85*82/F85</f>
        <v>44.826666666666668</v>
      </c>
      <c r="R85">
        <f>K85*82/F85</f>
        <v>24.053333333333335</v>
      </c>
      <c r="S85">
        <f>L85*82/F85</f>
        <v>5292.8266666666668</v>
      </c>
      <c r="U85" s="10">
        <f>SUM(V85:X85)</f>
        <v>8.9948082611643692</v>
      </c>
      <c r="V85">
        <f>N85/MAX(N:N)*OFF_C</f>
        <v>3.28</v>
      </c>
      <c r="W85">
        <f>O85/MAX(O:O)*PUN_C</f>
        <v>0.79749999999999999</v>
      </c>
      <c r="X85">
        <f>SUM(Z85:AC85)</f>
        <v>4.9173082611643695</v>
      </c>
      <c r="Y85">
        <f>X85/DEF_C*10</f>
        <v>8.1955137686072828</v>
      </c>
      <c r="Z85">
        <f>(0.7*(HIT_F*DEF_C))+(P85/(MAX(P:P))*(0.3*(HIT_F*DEF_C)))</f>
        <v>1.2725806451612902</v>
      </c>
      <c r="AA85">
        <f>(0.7*(BkS_F*DEF_C))+(Q85/(MAX(Q:Q))*(0.3*(BkS_F*DEF_C)))</f>
        <v>0.7492727272727272</v>
      </c>
      <c r="AB85">
        <f>(0.7*(TkA_F*DEF_C))+(R85/(MAX(R:R))*(0.3*(TkA_F*DEF_C)))</f>
        <v>1.573995789473684</v>
      </c>
      <c r="AC85">
        <f>(0.7*(SH_F*DEF_C))+(S85/(MAX(S:S))*(0.3*(SH_F*DEF_C)))</f>
        <v>1.3214590992566679</v>
      </c>
    </row>
    <row r="86" spans="1:29" x14ac:dyDescent="0.25">
      <c r="A86" s="9">
        <v>84</v>
      </c>
      <c r="B86" s="43" t="s">
        <v>822</v>
      </c>
      <c r="C86" s="44" t="s">
        <v>395</v>
      </c>
      <c r="D86" s="44" t="s">
        <v>396</v>
      </c>
      <c r="E86" s="44" t="s">
        <v>2</v>
      </c>
      <c r="F86" s="45">
        <v>81</v>
      </c>
      <c r="G86" s="45">
        <v>31</v>
      </c>
      <c r="H86" s="45">
        <v>25</v>
      </c>
      <c r="I86" s="45">
        <v>49</v>
      </c>
      <c r="J86" s="45">
        <v>29</v>
      </c>
      <c r="K86" s="45">
        <v>23</v>
      </c>
      <c r="L86" s="45">
        <v>8624</v>
      </c>
      <c r="M86" s="51">
        <v>1274</v>
      </c>
      <c r="N86">
        <f>G86*82/F86</f>
        <v>31.382716049382715</v>
      </c>
      <c r="O86">
        <f>H86*82/F86</f>
        <v>25.308641975308642</v>
      </c>
      <c r="P86">
        <f>I86*82/F86</f>
        <v>49.604938271604937</v>
      </c>
      <c r="Q86">
        <f>J86*82/F86</f>
        <v>29.358024691358025</v>
      </c>
      <c r="R86">
        <f>K86*82/F86</f>
        <v>23.283950617283949</v>
      </c>
      <c r="S86">
        <f>L86*82/F86</f>
        <v>8730.4691358024684</v>
      </c>
      <c r="U86" s="10">
        <f>SUM(V86:X86)</f>
        <v>8.9027553385875251</v>
      </c>
      <c r="V86">
        <f>N86/MAX(N:N)*OFF_C</f>
        <v>3.7659259259259255</v>
      </c>
      <c r="W86">
        <f>O86/MAX(O:O)*PUN_C</f>
        <v>0.27970679012345678</v>
      </c>
      <c r="X86">
        <f>SUM(Z86:AC86)</f>
        <v>4.8571226225381441</v>
      </c>
      <c r="Y86">
        <f>X86/DEF_C*10</f>
        <v>8.0952043708969068</v>
      </c>
      <c r="Z86">
        <f>(0.7*(HIT_F*DEF_C))+(P86/(MAX(P:P))*(0.3*(HIT_F*DEF_C)))</f>
        <v>1.1378136200716844</v>
      </c>
      <c r="AA86">
        <f>(0.7*(BkS_F*DEF_C))+(Q86/(MAX(Q:Q))*(0.3*(BkS_F*DEF_C)))</f>
        <v>0.70811447811447803</v>
      </c>
      <c r="AB86">
        <f>(0.7*(TkA_F*DEF_C))+(R86/(MAX(R:R))*(0.3*(TkA_F*DEF_C)))</f>
        <v>1.5679824561403508</v>
      </c>
      <c r="AC86">
        <f>(0.7*(SH_F*DEF_C))+(S86/(MAX(S:S))*(0.3*(SH_F*DEF_C)))</f>
        <v>1.4432120682116307</v>
      </c>
    </row>
    <row r="87" spans="1:29" x14ac:dyDescent="0.25">
      <c r="A87" s="9">
        <v>85</v>
      </c>
      <c r="B87" s="43" t="s">
        <v>912</v>
      </c>
      <c r="C87" s="44" t="s">
        <v>395</v>
      </c>
      <c r="D87" s="44" t="s">
        <v>396</v>
      </c>
      <c r="E87" s="44" t="s">
        <v>2</v>
      </c>
      <c r="F87" s="45">
        <v>81</v>
      </c>
      <c r="G87" s="45">
        <v>30</v>
      </c>
      <c r="H87" s="45">
        <v>22</v>
      </c>
      <c r="I87" s="45">
        <v>55</v>
      </c>
      <c r="J87" s="45">
        <v>44</v>
      </c>
      <c r="K87" s="45">
        <v>11</v>
      </c>
      <c r="L87" s="45">
        <v>13431</v>
      </c>
      <c r="M87" s="51">
        <v>1104</v>
      </c>
      <c r="N87">
        <f>G87*82/F87</f>
        <v>30.37037037037037</v>
      </c>
      <c r="O87">
        <f>H87*82/F87</f>
        <v>22.271604938271604</v>
      </c>
      <c r="P87">
        <f>I87*82/F87</f>
        <v>55.679012345679013</v>
      </c>
      <c r="Q87">
        <f>J87*82/F87</f>
        <v>44.543209876543209</v>
      </c>
      <c r="R87">
        <f>K87*82/F87</f>
        <v>11.135802469135802</v>
      </c>
      <c r="S87">
        <f>L87*82/F87</f>
        <v>13596.814814814816</v>
      </c>
      <c r="U87" s="10">
        <f>SUM(V87:X87)</f>
        <v>8.8762725782223875</v>
      </c>
      <c r="V87">
        <f>N87/MAX(N:N)*OFF_C</f>
        <v>3.6444444444444444</v>
      </c>
      <c r="W87">
        <f>O87/MAX(O:O)*PUN_C</f>
        <v>0.24614197530864199</v>
      </c>
      <c r="X87">
        <f>SUM(Z87:AC87)</f>
        <v>4.9856861584693002</v>
      </c>
      <c r="Y87">
        <f>X87/DEF_C*10</f>
        <v>8.3094769307821679</v>
      </c>
      <c r="Z87">
        <f>(0.7*(HIT_F*DEF_C))+(P87/(MAX(P:P))*(0.3*(HIT_F*DEF_C)))</f>
        <v>1.1485663082437274</v>
      </c>
      <c r="AA87">
        <f>(0.7*(BkS_F*DEF_C))+(Q87/(MAX(Q:Q))*(0.3*(BkS_F*DEF_C)))</f>
        <v>0.74851851851851836</v>
      </c>
      <c r="AB87">
        <f>(0.7*(TkA_F*DEF_C))+(R87/(MAX(R:R))*(0.3*(TkA_F*DEF_C)))</f>
        <v>1.4730350877192981</v>
      </c>
      <c r="AC87">
        <f>(0.7*(SH_F*DEF_C))+(S87/(MAX(S:S))*(0.3*(SH_F*DEF_C)))</f>
        <v>1.6155662439877567</v>
      </c>
    </row>
    <row r="88" spans="1:29" x14ac:dyDescent="0.25">
      <c r="A88" s="9">
        <v>86</v>
      </c>
      <c r="B88" s="43" t="s">
        <v>480</v>
      </c>
      <c r="C88" s="44" t="s">
        <v>395</v>
      </c>
      <c r="D88" s="44" t="s">
        <v>396</v>
      </c>
      <c r="E88" s="44" t="s">
        <v>2</v>
      </c>
      <c r="F88" s="45">
        <v>58</v>
      </c>
      <c r="G88" s="45">
        <v>12</v>
      </c>
      <c r="H88" s="45">
        <v>128</v>
      </c>
      <c r="I88" s="45">
        <v>129</v>
      </c>
      <c r="J88" s="45">
        <v>23</v>
      </c>
      <c r="K88" s="45">
        <v>18</v>
      </c>
      <c r="L88" s="45">
        <v>66</v>
      </c>
      <c r="M88" s="51">
        <v>532</v>
      </c>
      <c r="N88">
        <f>G88*82/F88</f>
        <v>16.96551724137931</v>
      </c>
      <c r="O88">
        <f>H88*82/F88</f>
        <v>180.9655172413793</v>
      </c>
      <c r="P88">
        <f>I88*82/F88</f>
        <v>182.37931034482759</v>
      </c>
      <c r="Q88">
        <f>J88*82/F88</f>
        <v>32.517241379310342</v>
      </c>
      <c r="R88">
        <f>K88*82/F88</f>
        <v>25.448275862068964</v>
      </c>
      <c r="S88">
        <f>L88*82/F88</f>
        <v>93.310344827586206</v>
      </c>
      <c r="U88" s="10">
        <f>SUM(V88:X88)</f>
        <v>8.8474443700515852</v>
      </c>
      <c r="V88">
        <f>N88/MAX(N:N)*OFF_C</f>
        <v>2.0358620689655171</v>
      </c>
      <c r="W88">
        <f>O88/MAX(O:O)*PUN_C</f>
        <v>2</v>
      </c>
      <c r="X88">
        <f>SUM(Z88:AC88)</f>
        <v>4.8115823010860677</v>
      </c>
      <c r="Y88">
        <f>X88/DEF_C*10</f>
        <v>8.0193038351434467</v>
      </c>
      <c r="Z88">
        <f>(0.7*(HIT_F*DEF_C))+(P88/(MAX(P:P))*(0.3*(HIT_F*DEF_C)))</f>
        <v>1.3728587319243601</v>
      </c>
      <c r="AA88">
        <f>(0.7*(BkS_F*DEF_C))+(Q88/(MAX(Q:Q))*(0.3*(BkS_F*DEF_C)))</f>
        <v>0.71652037617554842</v>
      </c>
      <c r="AB88">
        <f>(0.7*(TkA_F*DEF_C))+(R88/(MAX(R:R))*(0.3*(TkA_F*DEF_C)))</f>
        <v>1.5848983666061705</v>
      </c>
      <c r="AC88">
        <f>(0.7*(SH_F*DEF_C))+(S88/(MAX(S:S))*(0.3*(SH_F*DEF_C)))</f>
        <v>1.1373048263799888</v>
      </c>
    </row>
    <row r="89" spans="1:29" x14ac:dyDescent="0.25">
      <c r="A89" s="9">
        <v>87</v>
      </c>
      <c r="B89" s="43" t="s">
        <v>870</v>
      </c>
      <c r="C89" s="44" t="s">
        <v>395</v>
      </c>
      <c r="D89" s="44" t="s">
        <v>396</v>
      </c>
      <c r="E89" s="44" t="s">
        <v>2</v>
      </c>
      <c r="F89" s="45">
        <v>78</v>
      </c>
      <c r="G89" s="45">
        <v>28</v>
      </c>
      <c r="H89" s="45">
        <v>24</v>
      </c>
      <c r="I89" s="45">
        <v>57</v>
      </c>
      <c r="J89" s="45">
        <v>45</v>
      </c>
      <c r="K89" s="45">
        <v>30</v>
      </c>
      <c r="L89" s="45">
        <v>9228</v>
      </c>
      <c r="M89" s="51">
        <v>1312</v>
      </c>
      <c r="N89">
        <f>G89*82/F89</f>
        <v>29.435897435897434</v>
      </c>
      <c r="O89">
        <f>H89*82/F89</f>
        <v>25.23076923076923</v>
      </c>
      <c r="P89">
        <f>I89*82/F89</f>
        <v>59.92307692307692</v>
      </c>
      <c r="Q89">
        <f>J89*82/F89</f>
        <v>47.307692307692307</v>
      </c>
      <c r="R89">
        <f>K89*82/F89</f>
        <v>31.53846153846154</v>
      </c>
      <c r="S89">
        <f>L89*82/F89</f>
        <v>9701.2307692307695</v>
      </c>
      <c r="U89" s="10">
        <f>SUM(V89:X89)</f>
        <v>8.8331994459098802</v>
      </c>
      <c r="V89">
        <f>N89/MAX(N:N)*OFF_C</f>
        <v>3.5323076923076924</v>
      </c>
      <c r="W89">
        <f>O89/MAX(O:O)*PUN_C</f>
        <v>0.27884615384615385</v>
      </c>
      <c r="X89">
        <f>SUM(Z89:AC89)</f>
        <v>5.0220455997560336</v>
      </c>
      <c r="Y89">
        <f>X89/DEF_C*10</f>
        <v>8.3700759995933893</v>
      </c>
      <c r="Z89">
        <f>(0.7*(HIT_F*DEF_C))+(P89/(MAX(P:P))*(0.3*(HIT_F*DEF_C)))</f>
        <v>1.156079404466501</v>
      </c>
      <c r="AA89">
        <f>(0.7*(BkS_F*DEF_C))+(Q89/(MAX(Q:Q))*(0.3*(BkS_F*DEF_C)))</f>
        <v>0.75587412587412572</v>
      </c>
      <c r="AB89">
        <f>(0.7*(TkA_F*DEF_C))+(R89/(MAX(R:R))*(0.3*(TkA_F*DEF_C)))</f>
        <v>1.6324979757085019</v>
      </c>
      <c r="AC89">
        <f>(0.7*(SH_F*DEF_C))+(S89/(MAX(S:S))*(0.3*(SH_F*DEF_C)))</f>
        <v>1.4775940937069052</v>
      </c>
    </row>
    <row r="90" spans="1:29" x14ac:dyDescent="0.25">
      <c r="A90" s="9">
        <v>88</v>
      </c>
      <c r="B90" s="46" t="s">
        <v>588</v>
      </c>
      <c r="C90" s="47" t="s">
        <v>395</v>
      </c>
      <c r="D90" s="47" t="s">
        <v>396</v>
      </c>
      <c r="E90" s="47" t="s">
        <v>2</v>
      </c>
      <c r="F90" s="48">
        <v>82</v>
      </c>
      <c r="G90" s="48">
        <v>33</v>
      </c>
      <c r="H90" s="48">
        <v>14</v>
      </c>
      <c r="I90" s="48">
        <v>44</v>
      </c>
      <c r="J90" s="48">
        <v>71</v>
      </c>
      <c r="K90" s="48">
        <v>26</v>
      </c>
      <c r="L90" s="48">
        <v>741</v>
      </c>
      <c r="M90" s="52">
        <v>1159</v>
      </c>
      <c r="N90">
        <f>G90*82/F90</f>
        <v>33</v>
      </c>
      <c r="O90">
        <f>H90*82/F90</f>
        <v>14</v>
      </c>
      <c r="P90">
        <f>I90*82/F90</f>
        <v>44</v>
      </c>
      <c r="Q90">
        <f>J90*82/F90</f>
        <v>71</v>
      </c>
      <c r="R90">
        <f>K90*82/F90</f>
        <v>26</v>
      </c>
      <c r="S90">
        <f>L90*82/F90</f>
        <v>741</v>
      </c>
      <c r="U90" s="10">
        <f>SUM(V90:X90)</f>
        <v>8.8109855106572397</v>
      </c>
      <c r="V90">
        <f>N90/MAX(N:N)*OFF_C</f>
        <v>3.96</v>
      </c>
      <c r="W90">
        <f>O90/MAX(O:O)*PUN_C</f>
        <v>0.15472560975609756</v>
      </c>
      <c r="X90">
        <f>SUM(Z90:AC90)</f>
        <v>4.6962599009011425</v>
      </c>
      <c r="Y90">
        <f>X90/DEF_C*10</f>
        <v>7.827099834835237</v>
      </c>
      <c r="Z90">
        <f>(0.7*(HIT_F*DEF_C))+(P90/(MAX(P:P))*(0.3*(HIT_F*DEF_C)))</f>
        <v>1.1278914240755309</v>
      </c>
      <c r="AA90">
        <f>(0.7*(BkS_F*DEF_C))+(Q90/(MAX(Q:Q))*(0.3*(BkS_F*DEF_C)))</f>
        <v>0.81891352549889129</v>
      </c>
      <c r="AB90">
        <f>(0.7*(TkA_F*DEF_C))+(R90/(MAX(R:R))*(0.3*(TkA_F*DEF_C)))</f>
        <v>1.5892105263157894</v>
      </c>
      <c r="AC90">
        <f>(0.7*(SH_F*DEF_C))+(S90/(MAX(S:S))*(0.3*(SH_F*DEF_C)))</f>
        <v>1.1602444250109312</v>
      </c>
    </row>
    <row r="91" spans="1:29" x14ac:dyDescent="0.25">
      <c r="A91" s="9">
        <v>89</v>
      </c>
      <c r="B91" s="46" t="s">
        <v>279</v>
      </c>
      <c r="C91" s="47" t="s">
        <v>31</v>
      </c>
      <c r="D91" s="47" t="s">
        <v>396</v>
      </c>
      <c r="E91" s="47" t="s">
        <v>2</v>
      </c>
      <c r="F91" s="48">
        <v>74</v>
      </c>
      <c r="G91" s="48">
        <v>28</v>
      </c>
      <c r="H91" s="48">
        <v>31</v>
      </c>
      <c r="I91" s="48">
        <v>72</v>
      </c>
      <c r="J91" s="48">
        <v>31</v>
      </c>
      <c r="K91" s="48">
        <v>14</v>
      </c>
      <c r="L91" s="48">
        <v>1322</v>
      </c>
      <c r="M91" s="52">
        <v>1094</v>
      </c>
      <c r="N91">
        <f>G91*82/F91</f>
        <v>31.027027027027028</v>
      </c>
      <c r="O91">
        <f>H91*82/F91</f>
        <v>34.351351351351354</v>
      </c>
      <c r="P91">
        <f>I91*82/F91</f>
        <v>79.78378378378379</v>
      </c>
      <c r="Q91">
        <f>J91*82/F91</f>
        <v>34.351351351351354</v>
      </c>
      <c r="R91">
        <f>K91*82/F91</f>
        <v>15.513513513513514</v>
      </c>
      <c r="S91">
        <f>L91*82/F91</f>
        <v>1464.918918918919</v>
      </c>
      <c r="U91" s="10">
        <f>SUM(V91:X91)</f>
        <v>8.708661252245502</v>
      </c>
      <c r="V91">
        <f>N91/MAX(N:N)*OFF_C</f>
        <v>3.7232432432432434</v>
      </c>
      <c r="W91">
        <f>O91/MAX(O:O)*PUN_C</f>
        <v>0.37964527027027034</v>
      </c>
      <c r="X91">
        <f>SUM(Z91:AC91)</f>
        <v>4.6057727387319884</v>
      </c>
      <c r="Y91">
        <f>X91/DEF_C*10</f>
        <v>7.676287897886648</v>
      </c>
      <c r="Z91">
        <f>(0.7*(HIT_F*DEF_C))+(P91/(MAX(P:P))*(0.3*(HIT_F*DEF_C)))</f>
        <v>1.191238012205754</v>
      </c>
      <c r="AA91">
        <f>(0.7*(BkS_F*DEF_C))+(Q91/(MAX(Q:Q))*(0.3*(BkS_F*DEF_C)))</f>
        <v>0.72140049140049134</v>
      </c>
      <c r="AB91">
        <f>(0.7*(TkA_F*DEF_C))+(R91/(MAX(R:R))*(0.3*(TkA_F*DEF_C)))</f>
        <v>1.5072503556187766</v>
      </c>
      <c r="AC91">
        <f>(0.7*(SH_F*DEF_C))+(S91/(MAX(S:S))*(0.3*(SH_F*DEF_C)))</f>
        <v>1.1858838795069664</v>
      </c>
    </row>
    <row r="92" spans="1:29" x14ac:dyDescent="0.25">
      <c r="A92" s="9">
        <v>90</v>
      </c>
      <c r="B92" s="46" t="s">
        <v>606</v>
      </c>
      <c r="C92" s="47" t="s">
        <v>395</v>
      </c>
      <c r="D92" s="47" t="s">
        <v>396</v>
      </c>
      <c r="E92" s="47" t="s">
        <v>2</v>
      </c>
      <c r="F92" s="48">
        <v>72</v>
      </c>
      <c r="G92" s="48">
        <v>26</v>
      </c>
      <c r="H92" s="48">
        <v>28</v>
      </c>
      <c r="I92" s="48">
        <v>39</v>
      </c>
      <c r="J92" s="48">
        <v>38</v>
      </c>
      <c r="K92" s="48">
        <v>24</v>
      </c>
      <c r="L92" s="48">
        <v>4630</v>
      </c>
      <c r="M92" s="52">
        <v>995</v>
      </c>
      <c r="N92">
        <f>G92*82/F92</f>
        <v>29.611111111111111</v>
      </c>
      <c r="O92">
        <f>H92*82/F92</f>
        <v>31.888888888888889</v>
      </c>
      <c r="P92">
        <f>I92*82/F92</f>
        <v>44.416666666666664</v>
      </c>
      <c r="Q92">
        <f>J92*82/F92</f>
        <v>43.277777777777779</v>
      </c>
      <c r="R92">
        <f>K92*82/F92</f>
        <v>27.333333333333332</v>
      </c>
      <c r="S92">
        <f>L92*82/F92</f>
        <v>5273.0555555555557</v>
      </c>
      <c r="U92" s="10">
        <f>SUM(V92:X92)</f>
        <v>8.6999348696402397</v>
      </c>
      <c r="V92">
        <f>N92/MAX(N:N)*OFF_C</f>
        <v>3.5533333333333332</v>
      </c>
      <c r="W92">
        <f>O92/MAX(O:O)*PUN_C</f>
        <v>0.35243055555555558</v>
      </c>
      <c r="X92">
        <f>SUM(Z92:AC92)</f>
        <v>4.7941709807513506</v>
      </c>
      <c r="Y92">
        <f>X92/DEF_C*10</f>
        <v>7.9902849679189183</v>
      </c>
      <c r="Z92">
        <f>(0.7*(HIT_F*DEF_C))+(P92/(MAX(P:P))*(0.3*(HIT_F*DEF_C)))</f>
        <v>1.1286290322580643</v>
      </c>
      <c r="AA92">
        <f>(0.7*(BkS_F*DEF_C))+(Q92/(MAX(Q:Q))*(0.3*(BkS_F*DEF_C)))</f>
        <v>0.74515151515151501</v>
      </c>
      <c r="AB92">
        <f>(0.7*(TkA_F*DEF_C))+(R92/(MAX(R:R))*(0.3*(TkA_F*DEF_C)))</f>
        <v>1.5996315789473683</v>
      </c>
      <c r="AC92">
        <f>(0.7*(SH_F*DEF_C))+(S92/(MAX(S:S))*(0.3*(SH_F*DEF_C)))</f>
        <v>1.3207588543944031</v>
      </c>
    </row>
    <row r="93" spans="1:29" x14ac:dyDescent="0.25">
      <c r="A93" s="9">
        <v>91</v>
      </c>
      <c r="B93" s="46" t="s">
        <v>884</v>
      </c>
      <c r="C93" s="47" t="s">
        <v>395</v>
      </c>
      <c r="D93" s="47" t="s">
        <v>396</v>
      </c>
      <c r="E93" s="47" t="s">
        <v>2</v>
      </c>
      <c r="F93" s="48">
        <v>50</v>
      </c>
      <c r="G93" s="48">
        <v>17</v>
      </c>
      <c r="H93" s="48">
        <v>20</v>
      </c>
      <c r="I93" s="48">
        <v>71</v>
      </c>
      <c r="J93" s="48">
        <v>18</v>
      </c>
      <c r="K93" s="48">
        <v>17</v>
      </c>
      <c r="L93" s="48">
        <v>4946</v>
      </c>
      <c r="M93" s="52">
        <v>768</v>
      </c>
      <c r="N93">
        <f>G93*82/F93</f>
        <v>27.88</v>
      </c>
      <c r="O93">
        <f>H93*82/F93</f>
        <v>32.799999999999997</v>
      </c>
      <c r="P93">
        <f>I93*82/F93</f>
        <v>116.44</v>
      </c>
      <c r="Q93">
        <f>J93*82/F93</f>
        <v>29.52</v>
      </c>
      <c r="R93">
        <f>K93*82/F93</f>
        <v>27.88</v>
      </c>
      <c r="S93">
        <f>L93*82/F93</f>
        <v>8111.44</v>
      </c>
      <c r="U93" s="10">
        <f>SUM(V93:X93)</f>
        <v>8.6979662530797253</v>
      </c>
      <c r="V93">
        <f>N93/MAX(N:N)*OFF_C</f>
        <v>3.3456000000000001</v>
      </c>
      <c r="W93">
        <f>O93/MAX(O:O)*PUN_C</f>
        <v>0.36249999999999999</v>
      </c>
      <c r="X93">
        <f>SUM(Z93:AC93)</f>
        <v>4.9898662530797253</v>
      </c>
      <c r="Y93">
        <f>X93/DEF_C*10</f>
        <v>8.3164437551328749</v>
      </c>
      <c r="Z93">
        <f>(0.7*(HIT_F*DEF_C))+(P93/(MAX(P:P))*(0.3*(HIT_F*DEF_C)))</f>
        <v>1.2561290322580643</v>
      </c>
      <c r="AA93">
        <f>(0.7*(BkS_F*DEF_C))+(Q93/(MAX(Q:Q))*(0.3*(BkS_F*DEF_C)))</f>
        <v>0.70854545454545437</v>
      </c>
      <c r="AB93">
        <f>(0.7*(TkA_F*DEF_C))+(R93/(MAX(R:R))*(0.3*(TkA_F*DEF_C)))</f>
        <v>1.6039042105263157</v>
      </c>
      <c r="AC93">
        <f>(0.7*(SH_F*DEF_C))+(S93/(MAX(S:S))*(0.3*(SH_F*DEF_C)))</f>
        <v>1.4212875557498905</v>
      </c>
    </row>
    <row r="94" spans="1:29" x14ac:dyDescent="0.25">
      <c r="A94" s="9">
        <v>92</v>
      </c>
      <c r="B94" s="46" t="s">
        <v>277</v>
      </c>
      <c r="C94" s="47" t="s">
        <v>43</v>
      </c>
      <c r="D94" s="47" t="s">
        <v>396</v>
      </c>
      <c r="E94" s="47" t="s">
        <v>2</v>
      </c>
      <c r="F94" s="48">
        <v>64</v>
      </c>
      <c r="G94" s="48">
        <v>22</v>
      </c>
      <c r="H94" s="48">
        <v>34</v>
      </c>
      <c r="I94" s="48">
        <v>64</v>
      </c>
      <c r="J94" s="48">
        <v>29</v>
      </c>
      <c r="K94" s="48">
        <v>21</v>
      </c>
      <c r="L94" s="48">
        <v>1653</v>
      </c>
      <c r="M94" s="52">
        <v>971</v>
      </c>
      <c r="N94">
        <f>G94*82/F94</f>
        <v>28.1875</v>
      </c>
      <c r="O94">
        <f>H94*82/F94</f>
        <v>43.5625</v>
      </c>
      <c r="P94">
        <f>I94*82/F94</f>
        <v>82</v>
      </c>
      <c r="Q94">
        <f>J94*82/F94</f>
        <v>37.15625</v>
      </c>
      <c r="R94">
        <f>K94*82/F94</f>
        <v>26.90625</v>
      </c>
      <c r="S94">
        <f>L94*82/F94</f>
        <v>2117.90625</v>
      </c>
      <c r="U94" s="10">
        <f>SUM(V94:X94)</f>
        <v>8.5932749336981029</v>
      </c>
      <c r="V94">
        <f>N94/MAX(N:N)*OFF_C</f>
        <v>3.3824999999999998</v>
      </c>
      <c r="W94">
        <f>O94/MAX(O:O)*PUN_C</f>
        <v>0.4814453125</v>
      </c>
      <c r="X94">
        <f>SUM(Z94:AC94)</f>
        <v>4.7293296211981026</v>
      </c>
      <c r="Y94">
        <f>X94/DEF_C*10</f>
        <v>7.8822160353301705</v>
      </c>
      <c r="Z94">
        <f>(0.7*(HIT_F*DEF_C))+(P94/(MAX(P:P))*(0.3*(HIT_F*DEF_C)))</f>
        <v>1.1951612903225803</v>
      </c>
      <c r="AA94">
        <f>(0.7*(BkS_F*DEF_C))+(Q94/(MAX(Q:Q))*(0.3*(BkS_F*DEF_C)))</f>
        <v>0.72886363636363627</v>
      </c>
      <c r="AB94">
        <f>(0.7*(TkA_F*DEF_C))+(R94/(MAX(R:R))*(0.3*(TkA_F*DEF_C)))</f>
        <v>1.5962935855263156</v>
      </c>
      <c r="AC94">
        <f>(0.7*(SH_F*DEF_C))+(S94/(MAX(S:S))*(0.3*(SH_F*DEF_C)))</f>
        <v>1.2090111089855706</v>
      </c>
    </row>
    <row r="95" spans="1:29" x14ac:dyDescent="0.25">
      <c r="A95" s="9">
        <v>93</v>
      </c>
      <c r="B95" s="43" t="s">
        <v>848</v>
      </c>
      <c r="C95" s="44" t="s">
        <v>395</v>
      </c>
      <c r="D95" s="44" t="s">
        <v>396</v>
      </c>
      <c r="E95" s="44" t="s">
        <v>2</v>
      </c>
      <c r="F95" s="45">
        <v>47</v>
      </c>
      <c r="G95" s="45">
        <v>16</v>
      </c>
      <c r="H95" s="45">
        <v>8</v>
      </c>
      <c r="I95" s="45">
        <v>41</v>
      </c>
      <c r="J95" s="45">
        <v>51</v>
      </c>
      <c r="K95" s="45">
        <v>14</v>
      </c>
      <c r="L95" s="45">
        <v>4036</v>
      </c>
      <c r="M95" s="51">
        <v>634</v>
      </c>
      <c r="N95">
        <f>G95*82/F95</f>
        <v>27.914893617021278</v>
      </c>
      <c r="O95">
        <f>H95*82/F95</f>
        <v>13.957446808510639</v>
      </c>
      <c r="P95">
        <f>I95*82/F95</f>
        <v>71.531914893617028</v>
      </c>
      <c r="Q95">
        <f>J95*82/F95</f>
        <v>88.978723404255319</v>
      </c>
      <c r="R95">
        <f>K95*82/F95</f>
        <v>24.425531914893618</v>
      </c>
      <c r="S95">
        <f>L95*82/F95</f>
        <v>7041.5319148936169</v>
      </c>
      <c r="U95" s="10">
        <f>SUM(V95:X95)</f>
        <v>8.5077219168581024</v>
      </c>
      <c r="V95">
        <f>N95/MAX(N:N)*OFF_C</f>
        <v>3.3497872340425534</v>
      </c>
      <c r="W95">
        <f>O95/MAX(O:O)*PUN_C</f>
        <v>0.15425531914893617</v>
      </c>
      <c r="X95">
        <f>SUM(Z95:AC95)</f>
        <v>5.0036793636666133</v>
      </c>
      <c r="Y95">
        <f>X95/DEF_C*10</f>
        <v>8.3394656061110215</v>
      </c>
      <c r="Z95">
        <f>(0.7*(HIT_F*DEF_C))+(P95/(MAX(P:P))*(0.3*(HIT_F*DEF_C)))</f>
        <v>1.1766300617707617</v>
      </c>
      <c r="AA95">
        <f>(0.7*(BkS_F*DEF_C))+(Q95/(MAX(Q:Q))*(0.3*(BkS_F*DEF_C)))</f>
        <v>0.86675048355899409</v>
      </c>
      <c r="AB95">
        <f>(0.7*(TkA_F*DEF_C))+(R95/(MAX(R:R))*(0.3*(TkA_F*DEF_C)))</f>
        <v>1.5769048152295633</v>
      </c>
      <c r="AC95">
        <f>(0.7*(SH_F*DEF_C))+(S95/(MAX(S:S))*(0.3*(SH_F*DEF_C)))</f>
        <v>1.3833940031072947</v>
      </c>
    </row>
    <row r="96" spans="1:29" x14ac:dyDescent="0.25">
      <c r="A96" s="9">
        <v>94</v>
      </c>
      <c r="B96" s="46" t="s">
        <v>882</v>
      </c>
      <c r="C96" s="47" t="s">
        <v>395</v>
      </c>
      <c r="D96" s="47" t="s">
        <v>396</v>
      </c>
      <c r="E96" s="47" t="s">
        <v>2</v>
      </c>
      <c r="F96" s="48">
        <v>67</v>
      </c>
      <c r="G96" s="48">
        <v>22</v>
      </c>
      <c r="H96" s="48">
        <v>22</v>
      </c>
      <c r="I96" s="48">
        <v>67</v>
      </c>
      <c r="J96" s="48">
        <v>59</v>
      </c>
      <c r="K96" s="48">
        <v>17</v>
      </c>
      <c r="L96" s="48">
        <v>6358</v>
      </c>
      <c r="M96" s="52">
        <v>858</v>
      </c>
      <c r="N96">
        <f>G96*82/F96</f>
        <v>26.925373134328357</v>
      </c>
      <c r="O96">
        <f>H96*82/F96</f>
        <v>26.925373134328357</v>
      </c>
      <c r="P96">
        <f>I96*82/F96</f>
        <v>82</v>
      </c>
      <c r="Q96">
        <f>J96*82/F96</f>
        <v>72.208955223880594</v>
      </c>
      <c r="R96">
        <f>K96*82/F96</f>
        <v>20.805970149253731</v>
      </c>
      <c r="S96">
        <f>L96*82/F96</f>
        <v>7781.4328358208959</v>
      </c>
      <c r="U96" s="10">
        <f>SUM(V96:X96)</f>
        <v>8.5041255349917453</v>
      </c>
      <c r="V96">
        <f>N96/MAX(N:N)*OFF_C</f>
        <v>3.2310447761194028</v>
      </c>
      <c r="W96">
        <f>O96/MAX(O:O)*PUN_C</f>
        <v>0.29757462686567165</v>
      </c>
      <c r="X96">
        <f>SUM(Z96:AC96)</f>
        <v>4.9755061320066707</v>
      </c>
      <c r="Y96">
        <f>X96/DEF_C*10</f>
        <v>8.2925102200111169</v>
      </c>
      <c r="Z96">
        <f>(0.7*(HIT_F*DEF_C))+(P96/(MAX(P:P))*(0.3*(HIT_F*DEF_C)))</f>
        <v>1.1951612903225803</v>
      </c>
      <c r="AA96">
        <f>(0.7*(BkS_F*DEF_C))+(Q96/(MAX(Q:Q))*(0.3*(BkS_F*DEF_C)))</f>
        <v>0.82213025780189941</v>
      </c>
      <c r="AB96">
        <f>(0.7*(TkA_F*DEF_C))+(R96/(MAX(R:R))*(0.3*(TkA_F*DEF_C)))</f>
        <v>1.548615082482325</v>
      </c>
      <c r="AC96">
        <f>(0.7*(SH_F*DEF_C))+(S96/(MAX(S:S))*(0.3*(SH_F*DEF_C)))</f>
        <v>1.4095995013998655</v>
      </c>
    </row>
    <row r="97" spans="1:29" x14ac:dyDescent="0.25">
      <c r="A97" s="9">
        <v>95</v>
      </c>
      <c r="B97" s="43" t="s">
        <v>766</v>
      </c>
      <c r="C97" s="44" t="s">
        <v>395</v>
      </c>
      <c r="D97" s="44" t="s">
        <v>396</v>
      </c>
      <c r="E97" s="44" t="s">
        <v>2</v>
      </c>
      <c r="F97" s="45">
        <v>82</v>
      </c>
      <c r="G97" s="45">
        <v>25</v>
      </c>
      <c r="H97" s="45">
        <v>44</v>
      </c>
      <c r="I97" s="45">
        <v>63</v>
      </c>
      <c r="J97" s="45">
        <v>42</v>
      </c>
      <c r="K97" s="45">
        <v>31</v>
      </c>
      <c r="L97" s="45">
        <v>9682</v>
      </c>
      <c r="M97" s="51">
        <v>1061</v>
      </c>
      <c r="N97">
        <f>G97*82/F97</f>
        <v>25</v>
      </c>
      <c r="O97">
        <f>H97*82/F97</f>
        <v>44</v>
      </c>
      <c r="P97">
        <f>I97*82/F97</f>
        <v>63</v>
      </c>
      <c r="Q97">
        <f>J97*82/F97</f>
        <v>42</v>
      </c>
      <c r="R97">
        <f>K97*82/F97</f>
        <v>31</v>
      </c>
      <c r="S97">
        <f>L97*82/F97</f>
        <v>9682</v>
      </c>
      <c r="U97" s="10">
        <f>SUM(V97:X97)</f>
        <v>8.494760968104444</v>
      </c>
      <c r="V97">
        <f>N97/MAX(N:N)*OFF_C</f>
        <v>3</v>
      </c>
      <c r="W97">
        <f>O97/MAX(O:O)*PUN_C</f>
        <v>0.48628048780487809</v>
      </c>
      <c r="X97">
        <f>SUM(Z97:AC97)</f>
        <v>5.0084804802995651</v>
      </c>
      <c r="Y97">
        <f>X97/DEF_C*10</f>
        <v>8.3474674671659415</v>
      </c>
      <c r="Z97">
        <f>(0.7*(HIT_F*DEF_C))+(P97/(MAX(P:P))*(0.3*(HIT_F*DEF_C)))</f>
        <v>1.1615263571990557</v>
      </c>
      <c r="AA97">
        <f>(0.7*(BkS_F*DEF_C))+(Q97/(MAX(Q:Q))*(0.3*(BkS_F*DEF_C)))</f>
        <v>0.74175166297117501</v>
      </c>
      <c r="AB97">
        <f>(0.7*(TkA_F*DEF_C))+(R97/(MAX(R:R))*(0.3*(TkA_F*DEF_C)))</f>
        <v>1.6282894736842104</v>
      </c>
      <c r="AC97">
        <f>(0.7*(SH_F*DEF_C))+(S97/(MAX(S:S))*(0.3*(SH_F*DEF_C)))</f>
        <v>1.4769129864451245</v>
      </c>
    </row>
    <row r="98" spans="1:29" x14ac:dyDescent="0.25">
      <c r="A98" s="9">
        <v>96</v>
      </c>
      <c r="B98" s="46" t="s">
        <v>966</v>
      </c>
      <c r="C98" s="47" t="s">
        <v>395</v>
      </c>
      <c r="D98" s="47" t="s">
        <v>396</v>
      </c>
      <c r="E98" s="47" t="s">
        <v>2</v>
      </c>
      <c r="F98" s="48">
        <v>65</v>
      </c>
      <c r="G98" s="48">
        <v>16</v>
      </c>
      <c r="H98" s="48">
        <v>84</v>
      </c>
      <c r="I98" s="48">
        <v>187</v>
      </c>
      <c r="J98" s="48">
        <v>33</v>
      </c>
      <c r="K98" s="48">
        <v>11</v>
      </c>
      <c r="L98" s="48">
        <v>1101</v>
      </c>
      <c r="M98" s="52">
        <v>693</v>
      </c>
      <c r="N98">
        <f>G98*82/F98</f>
        <v>20.184615384615384</v>
      </c>
      <c r="O98">
        <f>H98*82/F98</f>
        <v>105.96923076923076</v>
      </c>
      <c r="P98">
        <f>I98*82/F98</f>
        <v>235.90769230769232</v>
      </c>
      <c r="Q98">
        <f>J98*82/F98</f>
        <v>41.630769230769232</v>
      </c>
      <c r="R98">
        <f>K98*82/F98</f>
        <v>13.876923076923077</v>
      </c>
      <c r="S98">
        <f>L98*82/F98</f>
        <v>1388.9538461538461</v>
      </c>
      <c r="U98" s="10">
        <f>SUM(V98:X98)</f>
        <v>8.4793472790400894</v>
      </c>
      <c r="V98">
        <f>N98/MAX(N:N)*OFF_C</f>
        <v>2.4221538461538463</v>
      </c>
      <c r="W98">
        <f>O98/MAX(O:O)*PUN_C</f>
        <v>1.1711538461538462</v>
      </c>
      <c r="X98">
        <f>SUM(Z98:AC98)</f>
        <v>4.8860395867323971</v>
      </c>
      <c r="Y98">
        <f>X98/DEF_C*10</f>
        <v>8.1433993112206622</v>
      </c>
      <c r="Z98">
        <f>(0.7*(HIT_F*DEF_C))+(P98/(MAX(P:P))*(0.3*(HIT_F*DEF_C)))</f>
        <v>1.4676178660049626</v>
      </c>
      <c r="AA98">
        <f>(0.7*(BkS_F*DEF_C))+(Q98/(MAX(Q:Q))*(0.3*(BkS_F*DEF_C)))</f>
        <v>0.74076923076923062</v>
      </c>
      <c r="AB98">
        <f>(0.7*(TkA_F*DEF_C))+(R98/(MAX(R:R))*(0.3*(TkA_F*DEF_C)))</f>
        <v>1.4944591093117408</v>
      </c>
      <c r="AC98">
        <f>(0.7*(SH_F*DEF_C))+(S98/(MAX(S:S))*(0.3*(SH_F*DEF_C)))</f>
        <v>1.1831933806464632</v>
      </c>
    </row>
    <row r="99" spans="1:29" x14ac:dyDescent="0.25">
      <c r="A99" s="9">
        <v>97</v>
      </c>
      <c r="B99" s="46" t="s">
        <v>514</v>
      </c>
      <c r="C99" s="47" t="s">
        <v>395</v>
      </c>
      <c r="D99" s="47" t="s">
        <v>396</v>
      </c>
      <c r="E99" s="47" t="s">
        <v>2</v>
      </c>
      <c r="F99" s="48">
        <v>80</v>
      </c>
      <c r="G99" s="48">
        <v>24</v>
      </c>
      <c r="H99" s="48">
        <v>25</v>
      </c>
      <c r="I99" s="48">
        <v>108</v>
      </c>
      <c r="J99" s="48">
        <v>64</v>
      </c>
      <c r="K99" s="48">
        <v>40</v>
      </c>
      <c r="L99" s="48">
        <v>9654</v>
      </c>
      <c r="M99" s="52">
        <v>1171</v>
      </c>
      <c r="N99">
        <f>G99*82/F99</f>
        <v>24.6</v>
      </c>
      <c r="O99">
        <f>H99*82/F99</f>
        <v>25.625</v>
      </c>
      <c r="P99">
        <f>I99*82/F99</f>
        <v>110.7</v>
      </c>
      <c r="Q99">
        <f>J99*82/F99</f>
        <v>65.599999999999994</v>
      </c>
      <c r="R99">
        <f>K99*82/F99</f>
        <v>41</v>
      </c>
      <c r="S99">
        <f>L99*82/F99</f>
        <v>9895.35</v>
      </c>
      <c r="U99" s="10">
        <f>SUM(V99:X99)</f>
        <v>8.4766330165307622</v>
      </c>
      <c r="V99">
        <f>N99/MAX(N:N)*OFF_C</f>
        <v>2.9520000000000004</v>
      </c>
      <c r="W99">
        <f>O99/MAX(O:O)*PUN_C</f>
        <v>0.283203125</v>
      </c>
      <c r="X99">
        <f>SUM(Z99:AC99)</f>
        <v>5.2414298915307622</v>
      </c>
      <c r="Y99">
        <f>X99/DEF_C*10</f>
        <v>8.7357164858846037</v>
      </c>
      <c r="Z99">
        <f>(0.7*(HIT_F*DEF_C))+(P99/(MAX(P:P))*(0.3*(HIT_F*DEF_C)))</f>
        <v>1.2459677419354838</v>
      </c>
      <c r="AA99">
        <f>(0.7*(BkS_F*DEF_C))+(Q99/(MAX(Q:Q))*(0.3*(BkS_F*DEF_C)))</f>
        <v>0.80454545454545445</v>
      </c>
      <c r="AB99">
        <f>(0.7*(TkA_F*DEF_C))+(R99/(MAX(R:R))*(0.3*(TkA_F*DEF_C)))</f>
        <v>1.7064473684210526</v>
      </c>
      <c r="AC99">
        <f>(0.7*(SH_F*DEF_C))+(S99/(MAX(S:S))*(0.3*(SH_F*DEF_C)))</f>
        <v>1.4844693266287712</v>
      </c>
    </row>
    <row r="100" spans="1:29" x14ac:dyDescent="0.25">
      <c r="A100" s="9">
        <v>98</v>
      </c>
      <c r="B100" s="46" t="s">
        <v>833</v>
      </c>
      <c r="C100" s="47" t="s">
        <v>395</v>
      </c>
      <c r="D100" s="47" t="s">
        <v>396</v>
      </c>
      <c r="E100" s="47" t="s">
        <v>2</v>
      </c>
      <c r="F100" s="48">
        <v>81</v>
      </c>
      <c r="G100" s="48">
        <v>25</v>
      </c>
      <c r="H100" s="48">
        <v>36</v>
      </c>
      <c r="I100" s="48">
        <v>71</v>
      </c>
      <c r="J100" s="48">
        <v>30</v>
      </c>
      <c r="K100" s="48">
        <v>31</v>
      </c>
      <c r="L100" s="48">
        <v>10530</v>
      </c>
      <c r="M100" s="52">
        <v>1126</v>
      </c>
      <c r="N100">
        <f>G100*82/F100</f>
        <v>25.308641975308642</v>
      </c>
      <c r="O100">
        <f>H100*82/F100</f>
        <v>36.444444444444443</v>
      </c>
      <c r="P100">
        <f>I100*82/F100</f>
        <v>71.876543209876544</v>
      </c>
      <c r="Q100">
        <f>J100*82/F100</f>
        <v>30.37037037037037</v>
      </c>
      <c r="R100">
        <f>K100*82/F100</f>
        <v>31.382716049382715</v>
      </c>
      <c r="S100">
        <f>L100*82/F100</f>
        <v>10660</v>
      </c>
      <c r="U100" s="10">
        <f>SUM(V100:X100)</f>
        <v>8.4706951180966978</v>
      </c>
      <c r="V100">
        <f>N100/MAX(N:N)*OFF_C</f>
        <v>3.0370370370370372</v>
      </c>
      <c r="W100">
        <f>O100/MAX(O:O)*PUN_C</f>
        <v>0.40277777777777779</v>
      </c>
      <c r="X100">
        <f>SUM(Z100:AC100)</f>
        <v>5.030880303281883</v>
      </c>
      <c r="Y100">
        <f>X100/DEF_C*10</f>
        <v>8.3848005054698049</v>
      </c>
      <c r="Z100">
        <f>(0.7*(HIT_F*DEF_C))+(P100/(MAX(P:P))*(0.3*(HIT_F*DEF_C)))</f>
        <v>1.1772401433691755</v>
      </c>
      <c r="AA100">
        <f>(0.7*(BkS_F*DEF_C))+(Q100/(MAX(Q:Q))*(0.3*(BkS_F*DEF_C)))</f>
        <v>0.71080808080808067</v>
      </c>
      <c r="AB100">
        <f>(0.7*(TkA_F*DEF_C))+(R100/(MAX(R:R))*(0.3*(TkA_F*DEF_C)))</f>
        <v>1.6312807017543858</v>
      </c>
      <c r="AC100">
        <f>(0.7*(SH_F*DEF_C))+(S100/(MAX(S:S))*(0.3*(SH_F*DEF_C)))</f>
        <v>1.5115513773502403</v>
      </c>
    </row>
    <row r="101" spans="1:29" x14ac:dyDescent="0.25">
      <c r="A101" s="9">
        <v>99</v>
      </c>
      <c r="B101" s="43" t="s">
        <v>614</v>
      </c>
      <c r="C101" s="44" t="s">
        <v>395</v>
      </c>
      <c r="D101" s="44" t="s">
        <v>396</v>
      </c>
      <c r="E101" s="44" t="s">
        <v>2</v>
      </c>
      <c r="F101" s="45">
        <v>36</v>
      </c>
      <c r="G101" s="45">
        <v>11</v>
      </c>
      <c r="H101" s="45">
        <v>20</v>
      </c>
      <c r="I101" s="45">
        <v>33</v>
      </c>
      <c r="J101" s="45">
        <v>23</v>
      </c>
      <c r="K101" s="45">
        <v>13</v>
      </c>
      <c r="L101" s="45">
        <v>2653</v>
      </c>
      <c r="M101" s="51">
        <v>607</v>
      </c>
      <c r="N101">
        <f>G101*82/F101</f>
        <v>25.055555555555557</v>
      </c>
      <c r="O101">
        <f>H101*82/F101</f>
        <v>45.555555555555557</v>
      </c>
      <c r="P101">
        <f>I101*82/F101</f>
        <v>75.166666666666671</v>
      </c>
      <c r="Q101">
        <f>J101*82/F101</f>
        <v>52.388888888888886</v>
      </c>
      <c r="R101">
        <f>K101*82/F101</f>
        <v>29.611111111111111</v>
      </c>
      <c r="S101">
        <f>L101*82/F101</f>
        <v>6042.9444444444443</v>
      </c>
      <c r="U101" s="10">
        <f>SUM(V101:X101)</f>
        <v>8.4280580088078736</v>
      </c>
      <c r="V101">
        <f>N101/MAX(N:N)*OFF_C</f>
        <v>3.0066666666666668</v>
      </c>
      <c r="W101">
        <f>O101/MAX(O:O)*PUN_C</f>
        <v>0.50347222222222221</v>
      </c>
      <c r="X101">
        <f>SUM(Z101:AC101)</f>
        <v>4.9179191199189853</v>
      </c>
      <c r="Y101">
        <f>X101/DEF_C*10</f>
        <v>8.1965318665316431</v>
      </c>
      <c r="Z101">
        <f>(0.7*(HIT_F*DEF_C))+(P101/(MAX(P:P))*(0.3*(HIT_F*DEF_C)))</f>
        <v>1.1830645161290321</v>
      </c>
      <c r="AA101">
        <f>(0.7*(BkS_F*DEF_C))+(Q101/(MAX(Q:Q))*(0.3*(BkS_F*DEF_C)))</f>
        <v>0.7693939393939393</v>
      </c>
      <c r="AB101">
        <f>(0.7*(TkA_F*DEF_C))+(R101/(MAX(R:R))*(0.3*(TkA_F*DEF_C)))</f>
        <v>1.6174342105263158</v>
      </c>
      <c r="AC101">
        <f>(0.7*(SH_F*DEF_C))+(S101/(MAX(S:S))*(0.3*(SH_F*DEF_C)))</f>
        <v>1.3480264538696982</v>
      </c>
    </row>
    <row r="102" spans="1:29" x14ac:dyDescent="0.25">
      <c r="A102" s="9">
        <v>100</v>
      </c>
      <c r="B102" s="46" t="s">
        <v>700</v>
      </c>
      <c r="C102" s="47" t="s">
        <v>395</v>
      </c>
      <c r="D102" s="47" t="s">
        <v>396</v>
      </c>
      <c r="E102" s="47" t="s">
        <v>2</v>
      </c>
      <c r="F102" s="48">
        <v>70</v>
      </c>
      <c r="G102" s="48">
        <v>22</v>
      </c>
      <c r="H102" s="48">
        <v>25</v>
      </c>
      <c r="I102" s="48">
        <v>145</v>
      </c>
      <c r="J102" s="48">
        <v>35</v>
      </c>
      <c r="K102" s="48">
        <v>19</v>
      </c>
      <c r="L102" s="48">
        <v>251</v>
      </c>
      <c r="M102" s="52">
        <v>872</v>
      </c>
      <c r="N102">
        <f>G102*82/F102</f>
        <v>25.771428571428572</v>
      </c>
      <c r="O102">
        <f>H102*82/F102</f>
        <v>29.285714285714285</v>
      </c>
      <c r="P102">
        <f>I102*82/F102</f>
        <v>169.85714285714286</v>
      </c>
      <c r="Q102">
        <f>J102*82/F102</f>
        <v>41</v>
      </c>
      <c r="R102">
        <f>K102*82/F102</f>
        <v>22.257142857142856</v>
      </c>
      <c r="S102">
        <f>L102*82/F102</f>
        <v>294.02857142857141</v>
      </c>
      <c r="U102" s="10">
        <f>SUM(V102:X102)</f>
        <v>8.2103852187937179</v>
      </c>
      <c r="V102">
        <f>N102/MAX(N:N)*OFF_C</f>
        <v>3.0925714285714285</v>
      </c>
      <c r="W102">
        <f>O102/MAX(O:O)*PUN_C</f>
        <v>0.3236607142857143</v>
      </c>
      <c r="X102">
        <f>SUM(Z102:AC102)</f>
        <v>4.794153075936574</v>
      </c>
      <c r="Y102">
        <f>X102/DEF_C*10</f>
        <v>7.9902551265609567</v>
      </c>
      <c r="Z102">
        <f>(0.7*(HIT_F*DEF_C))+(P102/(MAX(P:P))*(0.3*(HIT_F*DEF_C)))</f>
        <v>1.3506912442396311</v>
      </c>
      <c r="AA102">
        <f>(0.7*(BkS_F*DEF_C))+(Q102/(MAX(Q:Q))*(0.3*(BkS_F*DEF_C)))</f>
        <v>0.73909090909090902</v>
      </c>
      <c r="AB102">
        <f>(0.7*(TkA_F*DEF_C))+(R102/(MAX(R:R))*(0.3*(TkA_F*DEF_C)))</f>
        <v>1.5599571428571428</v>
      </c>
      <c r="AC102">
        <f>(0.7*(SH_F*DEF_C))+(S102/(MAX(S:S))*(0.3*(SH_F*DEF_C)))</f>
        <v>1.1444137797488911</v>
      </c>
    </row>
    <row r="103" spans="1:29" x14ac:dyDescent="0.25">
      <c r="A103" s="9">
        <v>101</v>
      </c>
      <c r="B103" s="43" t="s">
        <v>536</v>
      </c>
      <c r="C103" s="44" t="s">
        <v>395</v>
      </c>
      <c r="D103" s="44" t="s">
        <v>396</v>
      </c>
      <c r="E103" s="44" t="s">
        <v>2</v>
      </c>
      <c r="F103" s="45">
        <v>49</v>
      </c>
      <c r="G103" s="45">
        <v>16</v>
      </c>
      <c r="H103" s="45">
        <v>12</v>
      </c>
      <c r="I103" s="45">
        <v>60</v>
      </c>
      <c r="J103" s="45">
        <v>19</v>
      </c>
      <c r="K103" s="45">
        <v>12</v>
      </c>
      <c r="L103" s="45">
        <v>2598</v>
      </c>
      <c r="M103" s="51">
        <v>654</v>
      </c>
      <c r="N103">
        <f>G103*82/F103</f>
        <v>26.775510204081634</v>
      </c>
      <c r="O103">
        <f>H103*82/F103</f>
        <v>20.081632653061224</v>
      </c>
      <c r="P103">
        <f>I103*82/F103</f>
        <v>100.40816326530613</v>
      </c>
      <c r="Q103">
        <f>J103*82/F103</f>
        <v>31.795918367346939</v>
      </c>
      <c r="R103">
        <f>K103*82/F103</f>
        <v>20.081632653061224</v>
      </c>
      <c r="S103">
        <f>L103*82/F103</f>
        <v>4347.6734693877552</v>
      </c>
      <c r="U103" s="10">
        <f>SUM(V103:X103)</f>
        <v>8.2082875075753261</v>
      </c>
      <c r="V103">
        <f>N103/MAX(N:N)*OFF_C</f>
        <v>3.2130612244897958</v>
      </c>
      <c r="W103">
        <f>O103/MAX(O:O)*PUN_C</f>
        <v>0.22193877551020408</v>
      </c>
      <c r="X103">
        <f>SUM(Z103:AC103)</f>
        <v>4.7732875075753256</v>
      </c>
      <c r="Y103">
        <f>X103/DEF_C*10</f>
        <v>7.9554791792922099</v>
      </c>
      <c r="Z103">
        <f>(0.7*(HIT_F*DEF_C))+(P103/(MAX(P:P))*(0.3*(HIT_F*DEF_C)))</f>
        <v>1.2277485187623434</v>
      </c>
      <c r="AA103">
        <f>(0.7*(BkS_F*DEF_C))+(Q103/(MAX(Q:Q))*(0.3*(BkS_F*DEF_C)))</f>
        <v>0.7146011131725416</v>
      </c>
      <c r="AB103">
        <f>(0.7*(TkA_F*DEF_C))+(R103/(MAX(R:R))*(0.3*(TkA_F*DEF_C)))</f>
        <v>1.5429538131041889</v>
      </c>
      <c r="AC103">
        <f>(0.7*(SH_F*DEF_C))+(S103/(MAX(S:S))*(0.3*(SH_F*DEF_C)))</f>
        <v>1.2879840625362518</v>
      </c>
    </row>
    <row r="104" spans="1:29" x14ac:dyDescent="0.25">
      <c r="A104" s="9">
        <v>102</v>
      </c>
      <c r="B104" s="43" t="s">
        <v>539</v>
      </c>
      <c r="C104" s="44" t="s">
        <v>395</v>
      </c>
      <c r="D104" s="44" t="s">
        <v>396</v>
      </c>
      <c r="E104" s="44" t="s">
        <v>2</v>
      </c>
      <c r="F104" s="45">
        <v>81</v>
      </c>
      <c r="G104" s="45">
        <v>23</v>
      </c>
      <c r="H104" s="45">
        <v>40</v>
      </c>
      <c r="I104" s="45">
        <v>60</v>
      </c>
      <c r="J104" s="45">
        <v>39</v>
      </c>
      <c r="K104" s="45">
        <v>30</v>
      </c>
      <c r="L104" s="45">
        <v>8700</v>
      </c>
      <c r="M104" s="51">
        <v>1027</v>
      </c>
      <c r="N104">
        <f>G104*82/F104</f>
        <v>23.283950617283949</v>
      </c>
      <c r="O104">
        <f>H104*82/F104</f>
        <v>40.493827160493829</v>
      </c>
      <c r="P104">
        <f>I104*82/F104</f>
        <v>60.74074074074074</v>
      </c>
      <c r="Q104">
        <f>J104*82/F104</f>
        <v>39.481481481481481</v>
      </c>
      <c r="R104">
        <f>K104*82/F104</f>
        <v>30.37037037037037</v>
      </c>
      <c r="S104">
        <f>L104*82/F104</f>
        <v>8807.4074074074069</v>
      </c>
      <c r="U104" s="10">
        <f>SUM(V104:X104)</f>
        <v>8.2034877815127487</v>
      </c>
      <c r="V104">
        <f>N104/MAX(N:N)*OFF_C</f>
        <v>2.7940740740740742</v>
      </c>
      <c r="W104">
        <f>O104/MAX(O:O)*PUN_C</f>
        <v>0.44753086419753091</v>
      </c>
      <c r="X104">
        <f>SUM(Z104:AC104)</f>
        <v>4.9618828432411437</v>
      </c>
      <c r="Y104">
        <f>X104/DEF_C*10</f>
        <v>8.2698047387352389</v>
      </c>
      <c r="Z104">
        <f>(0.7*(HIT_F*DEF_C))+(P104/(MAX(P:P))*(0.3*(HIT_F*DEF_C)))</f>
        <v>1.1575268817204298</v>
      </c>
      <c r="AA104">
        <f>(0.7*(BkS_F*DEF_C))+(Q104/(MAX(Q:Q))*(0.3*(BkS_F*DEF_C)))</f>
        <v>0.73505050505050495</v>
      </c>
      <c r="AB104">
        <f>(0.7*(TkA_F*DEF_C))+(R104/(MAX(R:R))*(0.3*(TkA_F*DEF_C)))</f>
        <v>1.6233684210526316</v>
      </c>
      <c r="AC104">
        <f>(0.7*(SH_F*DEF_C))+(S104/(MAX(S:S))*(0.3*(SH_F*DEF_C)))</f>
        <v>1.4459370354175776</v>
      </c>
    </row>
    <row r="105" spans="1:29" x14ac:dyDescent="0.25">
      <c r="A105" s="9">
        <v>103</v>
      </c>
      <c r="B105" s="46" t="s">
        <v>810</v>
      </c>
      <c r="C105" s="47" t="s">
        <v>395</v>
      </c>
      <c r="D105" s="47" t="s">
        <v>396</v>
      </c>
      <c r="E105" s="47" t="s">
        <v>2</v>
      </c>
      <c r="F105" s="48">
        <v>82</v>
      </c>
      <c r="G105" s="48">
        <v>24</v>
      </c>
      <c r="H105" s="48">
        <v>30</v>
      </c>
      <c r="I105" s="48">
        <v>174</v>
      </c>
      <c r="J105" s="48">
        <v>30</v>
      </c>
      <c r="K105" s="48">
        <v>18</v>
      </c>
      <c r="L105" s="48">
        <v>6044</v>
      </c>
      <c r="M105" s="52">
        <v>1170</v>
      </c>
      <c r="N105">
        <f>G105*82/F105</f>
        <v>24</v>
      </c>
      <c r="O105">
        <f>H105*82/F105</f>
        <v>30</v>
      </c>
      <c r="P105">
        <f>I105*82/F105</f>
        <v>174</v>
      </c>
      <c r="Q105">
        <f>J105*82/F105</f>
        <v>30</v>
      </c>
      <c r="R105">
        <f>K105*82/F105</f>
        <v>18</v>
      </c>
      <c r="S105">
        <f>L105*82/F105</f>
        <v>6044</v>
      </c>
      <c r="U105" s="10">
        <f>SUM(V105:X105)</f>
        <v>8.154150721099553</v>
      </c>
      <c r="V105">
        <f>N105/MAX(N:N)*OFF_C</f>
        <v>2.88</v>
      </c>
      <c r="W105">
        <f>O105/MAX(O:O)*PUN_C</f>
        <v>0.33155487804878048</v>
      </c>
      <c r="X105">
        <f>SUM(Z105:AC105)</f>
        <v>4.942595843050773</v>
      </c>
      <c r="Y105">
        <f>X105/DEF_C*10</f>
        <v>8.2376597384179551</v>
      </c>
      <c r="Z105">
        <f>(0.7*(HIT_F*DEF_C))+(P105/(MAX(P:P))*(0.3*(HIT_F*DEF_C)))</f>
        <v>1.3580251770259637</v>
      </c>
      <c r="AA105">
        <f>(0.7*(BkS_F*DEF_C))+(Q105/(MAX(Q:Q))*(0.3*(BkS_F*DEF_C)))</f>
        <v>0.70982261640798217</v>
      </c>
      <c r="AB105">
        <f>(0.7*(TkA_F*DEF_C))+(R105/(MAX(R:R))*(0.3*(TkA_F*DEF_C)))</f>
        <v>1.5266842105263156</v>
      </c>
      <c r="AC105">
        <f>(0.7*(SH_F*DEF_C))+(S105/(MAX(S:S))*(0.3*(SH_F*DEF_C)))</f>
        <v>1.3480638390905115</v>
      </c>
    </row>
    <row r="106" spans="1:29" x14ac:dyDescent="0.25">
      <c r="A106" s="9">
        <v>104</v>
      </c>
      <c r="B106" s="43" t="s">
        <v>484</v>
      </c>
      <c r="C106" s="44" t="s">
        <v>395</v>
      </c>
      <c r="D106" s="44" t="s">
        <v>396</v>
      </c>
      <c r="E106" s="44" t="s">
        <v>2</v>
      </c>
      <c r="F106" s="45">
        <v>65</v>
      </c>
      <c r="G106" s="45">
        <v>20</v>
      </c>
      <c r="H106" s="45">
        <v>32</v>
      </c>
      <c r="I106" s="45">
        <v>94</v>
      </c>
      <c r="J106" s="45">
        <v>36</v>
      </c>
      <c r="K106" s="45">
        <v>10</v>
      </c>
      <c r="L106" s="45">
        <v>529</v>
      </c>
      <c r="M106" s="51">
        <v>704</v>
      </c>
      <c r="N106">
        <f>G106*82/F106</f>
        <v>25.23076923076923</v>
      </c>
      <c r="O106">
        <f>H106*82/F106</f>
        <v>40.369230769230768</v>
      </c>
      <c r="P106">
        <f>I106*82/F106</f>
        <v>118.58461538461539</v>
      </c>
      <c r="Q106">
        <f>J106*82/F106</f>
        <v>45.415384615384617</v>
      </c>
      <c r="R106">
        <f>K106*82/F106</f>
        <v>12.615384615384615</v>
      </c>
      <c r="S106">
        <f>L106*82/F106</f>
        <v>667.35384615384612</v>
      </c>
      <c r="U106" s="10">
        <f>SUM(V106:X106)</f>
        <v>8.1268461199225861</v>
      </c>
      <c r="V106">
        <f>N106/MAX(N:N)*OFF_C</f>
        <v>3.0276923076923072</v>
      </c>
      <c r="W106">
        <f>O106/MAX(O:O)*PUN_C</f>
        <v>0.44615384615384618</v>
      </c>
      <c r="X106">
        <f>SUM(Z106:AC106)</f>
        <v>4.6529999660764325</v>
      </c>
      <c r="Y106">
        <f>X106/DEF_C*10</f>
        <v>7.7549999434607209</v>
      </c>
      <c r="Z106">
        <f>(0.7*(HIT_F*DEF_C))+(P106/(MAX(P:P))*(0.3*(HIT_F*DEF_C)))</f>
        <v>1.259925558312655</v>
      </c>
      <c r="AA106">
        <f>(0.7*(BkS_F*DEF_C))+(Q106/(MAX(Q:Q))*(0.3*(BkS_F*DEF_C)))</f>
        <v>0.75083916083916069</v>
      </c>
      <c r="AB106">
        <f>(0.7*(TkA_F*DEF_C))+(R106/(MAX(R:R))*(0.3*(TkA_F*DEF_C)))</f>
        <v>1.4845991902834006</v>
      </c>
      <c r="AC106">
        <f>(0.7*(SH_F*DEF_C))+(S106/(MAX(S:S))*(0.3*(SH_F*DEF_C)))</f>
        <v>1.157636056641216</v>
      </c>
    </row>
    <row r="107" spans="1:29" x14ac:dyDescent="0.25">
      <c r="A107" s="9">
        <v>105</v>
      </c>
      <c r="B107" s="46" t="s">
        <v>697</v>
      </c>
      <c r="C107" s="47" t="s">
        <v>395</v>
      </c>
      <c r="D107" s="47" t="s">
        <v>396</v>
      </c>
      <c r="E107" s="47" t="s">
        <v>2</v>
      </c>
      <c r="F107" s="48">
        <v>58</v>
      </c>
      <c r="G107" s="48">
        <v>10</v>
      </c>
      <c r="H107" s="48">
        <v>80</v>
      </c>
      <c r="I107" s="48">
        <v>144</v>
      </c>
      <c r="J107" s="48">
        <v>46</v>
      </c>
      <c r="K107" s="48">
        <v>17</v>
      </c>
      <c r="L107" s="48">
        <v>5087</v>
      </c>
      <c r="M107" s="52">
        <v>668</v>
      </c>
      <c r="N107">
        <f>G107*82/F107</f>
        <v>14.137931034482758</v>
      </c>
      <c r="O107">
        <f>H107*82/F107</f>
        <v>113.10344827586206</v>
      </c>
      <c r="P107">
        <f>I107*82/F107</f>
        <v>203.58620689655172</v>
      </c>
      <c r="Q107">
        <f>J107*82/F107</f>
        <v>65.034482758620683</v>
      </c>
      <c r="R107">
        <f>K107*82/F107</f>
        <v>24.03448275862069</v>
      </c>
      <c r="S107">
        <f>L107*82/F107</f>
        <v>7191.9655172413795</v>
      </c>
      <c r="U107" s="10">
        <f>SUM(V107:X107)</f>
        <v>8.1225633756721098</v>
      </c>
      <c r="V107">
        <f>N107/MAX(N:N)*OFF_C</f>
        <v>1.6965517241379311</v>
      </c>
      <c r="W107">
        <f>O107/MAX(O:O)*PUN_C</f>
        <v>1.25</v>
      </c>
      <c r="X107">
        <f>SUM(Z107:AC107)</f>
        <v>5.1760116515341785</v>
      </c>
      <c r="Y107">
        <f>X107/DEF_C*10</f>
        <v>8.626686085890297</v>
      </c>
      <c r="Z107">
        <f>(0.7*(HIT_F*DEF_C))+(P107/(MAX(P:P))*(0.3*(HIT_F*DEF_C)))</f>
        <v>1.4104004449388208</v>
      </c>
      <c r="AA107">
        <f>(0.7*(BkS_F*DEF_C))+(Q107/(MAX(Q:Q))*(0.3*(BkS_F*DEF_C)))</f>
        <v>0.80304075235109706</v>
      </c>
      <c r="AB107">
        <f>(0.7*(TkA_F*DEF_C))+(R107/(MAX(R:R))*(0.3*(TkA_F*DEF_C)))</f>
        <v>1.5738484573502722</v>
      </c>
      <c r="AC107">
        <f>(0.7*(SH_F*DEF_C))+(S107/(MAX(S:S))*(0.3*(SH_F*DEF_C)))</f>
        <v>1.3887219968939883</v>
      </c>
    </row>
    <row r="108" spans="1:29" x14ac:dyDescent="0.25">
      <c r="A108" s="9">
        <v>106</v>
      </c>
      <c r="B108" s="46" t="s">
        <v>367</v>
      </c>
      <c r="C108" s="47" t="s">
        <v>43</v>
      </c>
      <c r="D108" s="47" t="s">
        <v>396</v>
      </c>
      <c r="E108" s="47" t="s">
        <v>2</v>
      </c>
      <c r="F108" s="48">
        <v>60</v>
      </c>
      <c r="G108" s="48">
        <v>18</v>
      </c>
      <c r="H108" s="48">
        <v>16</v>
      </c>
      <c r="I108" s="48">
        <v>97</v>
      </c>
      <c r="J108" s="48">
        <v>19</v>
      </c>
      <c r="K108" s="48">
        <v>22</v>
      </c>
      <c r="L108" s="48">
        <v>2462</v>
      </c>
      <c r="M108" s="52">
        <v>794</v>
      </c>
      <c r="N108">
        <f>G108*82/F108</f>
        <v>24.6</v>
      </c>
      <c r="O108">
        <f>H108*82/F108</f>
        <v>21.866666666666667</v>
      </c>
      <c r="P108">
        <f>I108*82/F108</f>
        <v>132.56666666666666</v>
      </c>
      <c r="Q108">
        <f>J108*82/F108</f>
        <v>25.966666666666665</v>
      </c>
      <c r="R108">
        <f>K108*82/F108</f>
        <v>30.066666666666666</v>
      </c>
      <c r="S108">
        <f>L108*82/F108</f>
        <v>3364.7333333333331</v>
      </c>
      <c r="U108" s="10">
        <f>SUM(V108:X108)</f>
        <v>8.0516004359335316</v>
      </c>
      <c r="V108">
        <f>N108/MAX(N:N)*OFF_C</f>
        <v>2.9520000000000004</v>
      </c>
      <c r="W108">
        <f>O108/MAX(O:O)*PUN_C</f>
        <v>0.24166666666666667</v>
      </c>
      <c r="X108">
        <f>SUM(Z108:AC108)</f>
        <v>4.8579337692668645</v>
      </c>
      <c r="Y108">
        <f>X108/DEF_C*10</f>
        <v>8.0965562821114414</v>
      </c>
      <c r="Z108">
        <f>(0.7*(HIT_F*DEF_C))+(P108/(MAX(P:P))*(0.3*(HIT_F*DEF_C)))</f>
        <v>1.2846774193548385</v>
      </c>
      <c r="AA108">
        <f>(0.7*(BkS_F*DEF_C))+(Q108/(MAX(Q:Q))*(0.3*(BkS_F*DEF_C)))</f>
        <v>0.69909090909090899</v>
      </c>
      <c r="AB108">
        <f>(0.7*(TkA_F*DEF_C))+(R108/(MAX(R:R))*(0.3*(TkA_F*DEF_C)))</f>
        <v>1.6209947368421052</v>
      </c>
      <c r="AC108">
        <f>(0.7*(SH_F*DEF_C))+(S108/(MAX(S:S))*(0.3*(SH_F*DEF_C)))</f>
        <v>1.2531707039790116</v>
      </c>
    </row>
    <row r="109" spans="1:29" x14ac:dyDescent="0.25">
      <c r="A109" s="9">
        <v>107</v>
      </c>
      <c r="B109" s="43" t="s">
        <v>940</v>
      </c>
      <c r="C109" s="44" t="s">
        <v>395</v>
      </c>
      <c r="D109" s="44" t="s">
        <v>396</v>
      </c>
      <c r="E109" s="44" t="s">
        <v>2</v>
      </c>
      <c r="F109" s="45">
        <v>37</v>
      </c>
      <c r="G109" s="45">
        <v>13</v>
      </c>
      <c r="H109" s="45">
        <v>0</v>
      </c>
      <c r="I109" s="45">
        <v>29</v>
      </c>
      <c r="J109" s="45">
        <v>15</v>
      </c>
      <c r="K109" s="45">
        <v>11</v>
      </c>
      <c r="L109" s="45">
        <v>3</v>
      </c>
      <c r="M109" s="51">
        <v>362</v>
      </c>
      <c r="N109">
        <f>G109*82/F109</f>
        <v>28.810810810810811</v>
      </c>
      <c r="O109">
        <f>H109*82/F109</f>
        <v>0</v>
      </c>
      <c r="P109">
        <f>I109*82/F109</f>
        <v>64.270270270270274</v>
      </c>
      <c r="Q109">
        <f>J109*82/F109</f>
        <v>33.243243243243242</v>
      </c>
      <c r="R109">
        <f>K109*82/F109</f>
        <v>24.378378378378379</v>
      </c>
      <c r="S109">
        <f>L109*82/F109</f>
        <v>6.6486486486486482</v>
      </c>
      <c r="U109" s="10">
        <f>SUM(V109:X109)</f>
        <v>8.0502962032821053</v>
      </c>
      <c r="V109">
        <f>N109/MAX(N:N)*OFF_C</f>
        <v>3.4572972972972975</v>
      </c>
      <c r="W109">
        <f>O109/MAX(O:O)*PUN_C</f>
        <v>0</v>
      </c>
      <c r="X109">
        <f>SUM(Z109:AC109)</f>
        <v>4.5929989059848086</v>
      </c>
      <c r="Y109">
        <f>X109/DEF_C*10</f>
        <v>7.6549981766413477</v>
      </c>
      <c r="Z109">
        <f>(0.7*(HIT_F*DEF_C))+(P109/(MAX(P:P))*(0.3*(HIT_F*DEF_C)))</f>
        <v>1.1637750653879684</v>
      </c>
      <c r="AA109">
        <f>(0.7*(BkS_F*DEF_C))+(Q109/(MAX(Q:Q))*(0.3*(BkS_F*DEF_C)))</f>
        <v>0.7184520884520883</v>
      </c>
      <c r="AB109">
        <f>(0.7*(TkA_F*DEF_C))+(R109/(MAX(R:R))*(0.3*(TkA_F*DEF_C)))</f>
        <v>1.5765362731152204</v>
      </c>
      <c r="AC109">
        <f>(0.7*(SH_F*DEF_C))+(S109/(MAX(S:S))*(0.3*(SH_F*DEF_C)))</f>
        <v>1.1342354790295324</v>
      </c>
    </row>
    <row r="110" spans="1:29" x14ac:dyDescent="0.25">
      <c r="A110" s="9">
        <v>108</v>
      </c>
      <c r="B110" s="46" t="s">
        <v>777</v>
      </c>
      <c r="C110" s="47" t="s">
        <v>395</v>
      </c>
      <c r="D110" s="47" t="s">
        <v>396</v>
      </c>
      <c r="E110" s="47" t="s">
        <v>2</v>
      </c>
      <c r="F110" s="48">
        <v>81</v>
      </c>
      <c r="G110" s="48">
        <v>25</v>
      </c>
      <c r="H110" s="48">
        <v>10</v>
      </c>
      <c r="I110" s="48">
        <v>35</v>
      </c>
      <c r="J110" s="48">
        <v>24</v>
      </c>
      <c r="K110" s="48">
        <v>33</v>
      </c>
      <c r="L110" s="48">
        <v>7914</v>
      </c>
      <c r="M110" s="52">
        <v>1084</v>
      </c>
      <c r="N110">
        <f>G110*82/F110</f>
        <v>25.308641975308642</v>
      </c>
      <c r="O110">
        <f>H110*82/F110</f>
        <v>10.123456790123457</v>
      </c>
      <c r="P110">
        <f>I110*82/F110</f>
        <v>35.432098765432102</v>
      </c>
      <c r="Q110">
        <f>J110*82/F110</f>
        <v>24.296296296296298</v>
      </c>
      <c r="R110">
        <f>K110*82/F110</f>
        <v>33.407407407407405</v>
      </c>
      <c r="S110">
        <f>L110*82/F110</f>
        <v>8011.7037037037035</v>
      </c>
      <c r="U110" s="10">
        <f>SUM(V110:X110)</f>
        <v>8.0211506329627209</v>
      </c>
      <c r="V110">
        <f>N110/MAX(N:N)*OFF_C</f>
        <v>3.0370370370370372</v>
      </c>
      <c r="W110">
        <f>O110/MAX(O:O)*PUN_C</f>
        <v>0.11188271604938273</v>
      </c>
      <c r="X110">
        <f>SUM(Z110:AC110)</f>
        <v>4.8722308798763008</v>
      </c>
      <c r="Y110">
        <f>X110/DEF_C*10</f>
        <v>8.1203847997938343</v>
      </c>
      <c r="Z110">
        <f>(0.7*(HIT_F*DEF_C))+(P110/(MAX(P:P))*(0.3*(HIT_F*DEF_C)))</f>
        <v>1.1127240143369175</v>
      </c>
      <c r="AA110">
        <f>(0.7*(BkS_F*DEF_C))+(Q110/(MAX(Q:Q))*(0.3*(BkS_F*DEF_C)))</f>
        <v>0.69464646464646451</v>
      </c>
      <c r="AB110">
        <f>(0.7*(TkA_F*DEF_C))+(R110/(MAX(R:R))*(0.3*(TkA_F*DEF_C)))</f>
        <v>1.6471052631578946</v>
      </c>
      <c r="AC110">
        <f>(0.7*(SH_F*DEF_C))+(S110/(MAX(S:S))*(0.3*(SH_F*DEF_C)))</f>
        <v>1.4177551377350239</v>
      </c>
    </row>
    <row r="111" spans="1:29" x14ac:dyDescent="0.25">
      <c r="A111" s="9">
        <v>109</v>
      </c>
      <c r="B111" s="46" t="s">
        <v>290</v>
      </c>
      <c r="C111" s="47" t="s">
        <v>31</v>
      </c>
      <c r="D111" s="47" t="s">
        <v>396</v>
      </c>
      <c r="E111" s="47" t="s">
        <v>2</v>
      </c>
      <c r="F111" s="48">
        <v>80</v>
      </c>
      <c r="G111" s="48">
        <v>23</v>
      </c>
      <c r="H111" s="48">
        <v>6</v>
      </c>
      <c r="I111" s="48">
        <v>50</v>
      </c>
      <c r="J111" s="48">
        <v>44</v>
      </c>
      <c r="K111" s="48">
        <v>41</v>
      </c>
      <c r="L111" s="48">
        <v>8592</v>
      </c>
      <c r="M111" s="52">
        <v>1168</v>
      </c>
      <c r="N111">
        <f>G111*82/F111</f>
        <v>23.574999999999999</v>
      </c>
      <c r="O111">
        <f>H111*82/F111</f>
        <v>6.15</v>
      </c>
      <c r="P111">
        <f>I111*82/F111</f>
        <v>51.25</v>
      </c>
      <c r="Q111">
        <f>J111*82/F111</f>
        <v>45.1</v>
      </c>
      <c r="R111">
        <f>K111*82/F111</f>
        <v>42.024999999999999</v>
      </c>
      <c r="S111">
        <f>L111*82/F111</f>
        <v>8806.7999999999993</v>
      </c>
      <c r="U111" s="10">
        <f>SUM(V111:X111)</f>
        <v>7.9480686316017746</v>
      </c>
      <c r="V111">
        <f>N111/MAX(N:N)*OFF_C</f>
        <v>2.8289999999999997</v>
      </c>
      <c r="W111">
        <f>O111/MAX(O:O)*PUN_C</f>
        <v>6.7968750000000008E-2</v>
      </c>
      <c r="X111">
        <f>SUM(Z111:AC111)</f>
        <v>5.0510998816017745</v>
      </c>
      <c r="Y111">
        <f>X111/DEF_C*10</f>
        <v>8.4184998026696238</v>
      </c>
      <c r="Z111">
        <f>(0.7*(HIT_F*DEF_C))+(P111/(MAX(P:P))*(0.3*(HIT_F*DEF_C)))</f>
        <v>1.1407258064516128</v>
      </c>
      <c r="AA111">
        <f>(0.7*(BkS_F*DEF_C))+(Q111/(MAX(Q:Q))*(0.3*(BkS_F*DEF_C)))</f>
        <v>0.74999999999999989</v>
      </c>
      <c r="AB111">
        <f>(0.7*(TkA_F*DEF_C))+(R111/(MAX(R:R))*(0.3*(TkA_F*DEF_C)))</f>
        <v>1.7144585526315788</v>
      </c>
      <c r="AC111">
        <f>(0.7*(SH_F*DEF_C))+(S111/(MAX(S:S))*(0.3*(SH_F*DEF_C)))</f>
        <v>1.4459155225185831</v>
      </c>
    </row>
    <row r="112" spans="1:29" x14ac:dyDescent="0.25">
      <c r="A112" s="9">
        <v>110</v>
      </c>
      <c r="B112" s="43" t="s">
        <v>243</v>
      </c>
      <c r="C112" s="44" t="s">
        <v>37</v>
      </c>
      <c r="D112" s="44" t="s">
        <v>396</v>
      </c>
      <c r="E112" s="44" t="s">
        <v>2</v>
      </c>
      <c r="F112" s="45">
        <v>60</v>
      </c>
      <c r="G112" s="45">
        <v>18</v>
      </c>
      <c r="H112" s="45">
        <v>25</v>
      </c>
      <c r="I112" s="45">
        <v>41</v>
      </c>
      <c r="J112" s="45">
        <v>20</v>
      </c>
      <c r="K112" s="45">
        <v>22</v>
      </c>
      <c r="L112" s="45">
        <v>32</v>
      </c>
      <c r="M112" s="51">
        <v>737</v>
      </c>
      <c r="N112">
        <f>G112*82/F112</f>
        <v>24.6</v>
      </c>
      <c r="O112">
        <f>H112*82/F112</f>
        <v>34.166666666666664</v>
      </c>
      <c r="P112">
        <f>I112*82/F112</f>
        <v>56.033333333333331</v>
      </c>
      <c r="Q112">
        <f>J112*82/F112</f>
        <v>27.333333333333332</v>
      </c>
      <c r="R112">
        <f>K112*82/F112</f>
        <v>30.066666666666666</v>
      </c>
      <c r="S112">
        <f>L112*82/F112</f>
        <v>43.733333333333334</v>
      </c>
      <c r="U112" s="10">
        <f>SUM(V112:X112)</f>
        <v>7.9380686533507321</v>
      </c>
      <c r="V112">
        <f>N112/MAX(N:N)*OFF_C</f>
        <v>2.9520000000000004</v>
      </c>
      <c r="W112">
        <f>O112/MAX(O:O)*PUN_C</f>
        <v>0.37760416666666663</v>
      </c>
      <c r="X112">
        <f>SUM(Z112:AC112)</f>
        <v>4.6084644866840652</v>
      </c>
      <c r="Y112">
        <f>X112/DEF_C*10</f>
        <v>7.6807741444734425</v>
      </c>
      <c r="Z112">
        <f>(0.7*(HIT_F*DEF_C))+(P112/(MAX(P:P))*(0.3*(HIT_F*DEF_C)))</f>
        <v>1.1491935483870965</v>
      </c>
      <c r="AA112">
        <f>(0.7*(BkS_F*DEF_C))+(Q112/(MAX(Q:Q))*(0.3*(BkS_F*DEF_C)))</f>
        <v>0.70272727272727264</v>
      </c>
      <c r="AB112">
        <f>(0.7*(TkA_F*DEF_C))+(R112/(MAX(R:R))*(0.3*(TkA_F*DEF_C)))</f>
        <v>1.6209947368421052</v>
      </c>
      <c r="AC112">
        <f>(0.7*(SH_F*DEF_C))+(S112/(MAX(S:S))*(0.3*(SH_F*DEF_C)))</f>
        <v>1.1355489287275906</v>
      </c>
    </row>
    <row r="113" spans="1:29" x14ac:dyDescent="0.25">
      <c r="A113" s="9">
        <v>111</v>
      </c>
      <c r="B113" s="46" t="s">
        <v>916</v>
      </c>
      <c r="C113" s="47" t="s">
        <v>395</v>
      </c>
      <c r="D113" s="47" t="s">
        <v>396</v>
      </c>
      <c r="E113" s="47" t="s">
        <v>2</v>
      </c>
      <c r="F113" s="48">
        <v>70</v>
      </c>
      <c r="G113" s="48">
        <v>17</v>
      </c>
      <c r="H113" s="48">
        <v>34</v>
      </c>
      <c r="I113" s="48">
        <v>31</v>
      </c>
      <c r="J113" s="48">
        <v>62</v>
      </c>
      <c r="K113" s="48">
        <v>24</v>
      </c>
      <c r="L113" s="48">
        <v>9340</v>
      </c>
      <c r="M113" s="52">
        <v>981</v>
      </c>
      <c r="N113">
        <f>G113*82/F113</f>
        <v>19.914285714285715</v>
      </c>
      <c r="O113">
        <f>H113*82/F113</f>
        <v>39.828571428571429</v>
      </c>
      <c r="P113">
        <f>I113*82/F113</f>
        <v>36.314285714285717</v>
      </c>
      <c r="Q113">
        <f>J113*82/F113</f>
        <v>72.628571428571433</v>
      </c>
      <c r="R113">
        <f>K113*82/F113</f>
        <v>28.114285714285714</v>
      </c>
      <c r="S113">
        <f>L113*82/F113</f>
        <v>10941.142857142857</v>
      </c>
      <c r="U113" s="10">
        <f>SUM(V113:X113)</f>
        <v>7.8946694393345123</v>
      </c>
      <c r="V113">
        <f>N113/MAX(N:N)*OFF_C</f>
        <v>2.3897142857142857</v>
      </c>
      <c r="W113">
        <f>O113/MAX(O:O)*PUN_C</f>
        <v>0.44017857142857147</v>
      </c>
      <c r="X113">
        <f>SUM(Z113:AC113)</f>
        <v>5.0647765821916551</v>
      </c>
      <c r="Y113">
        <f>X113/DEF_C*10</f>
        <v>8.441294303652759</v>
      </c>
      <c r="Z113">
        <f>(0.7*(HIT_F*DEF_C))+(P113/(MAX(P:P))*(0.3*(HIT_F*DEF_C)))</f>
        <v>1.1142857142857141</v>
      </c>
      <c r="AA113">
        <f>(0.7*(BkS_F*DEF_C))+(Q113/(MAX(Q:Q))*(0.3*(BkS_F*DEF_C)))</f>
        <v>0.82324675324675312</v>
      </c>
      <c r="AB113">
        <f>(0.7*(TkA_F*DEF_C))+(R113/(MAX(R:R))*(0.3*(TkA_F*DEF_C)))</f>
        <v>1.6057353383458646</v>
      </c>
      <c r="AC113">
        <f>(0.7*(SH_F*DEF_C))+(S113/(MAX(S:S))*(0.3*(SH_F*DEF_C)))</f>
        <v>1.5215087763133237</v>
      </c>
    </row>
    <row r="114" spans="1:29" x14ac:dyDescent="0.25">
      <c r="A114" s="9">
        <v>112</v>
      </c>
      <c r="B114" s="46" t="s">
        <v>933</v>
      </c>
      <c r="C114" s="47" t="s">
        <v>395</v>
      </c>
      <c r="D114" s="47" t="s">
        <v>396</v>
      </c>
      <c r="E114" s="47" t="s">
        <v>2</v>
      </c>
      <c r="F114" s="48">
        <v>64</v>
      </c>
      <c r="G114" s="48">
        <v>17</v>
      </c>
      <c r="H114" s="48">
        <v>18</v>
      </c>
      <c r="I114" s="48">
        <v>87</v>
      </c>
      <c r="J114" s="48">
        <v>28</v>
      </c>
      <c r="K114" s="48">
        <v>20</v>
      </c>
      <c r="L114" s="48">
        <v>5577</v>
      </c>
      <c r="M114" s="52">
        <v>790</v>
      </c>
      <c r="N114">
        <f>G114*82/F114</f>
        <v>21.78125</v>
      </c>
      <c r="O114">
        <f>H114*82/F114</f>
        <v>23.0625</v>
      </c>
      <c r="P114">
        <f>I114*82/F114</f>
        <v>111.46875</v>
      </c>
      <c r="Q114">
        <f>J114*82/F114</f>
        <v>35.875</v>
      </c>
      <c r="R114">
        <f>K114*82/F114</f>
        <v>25.625</v>
      </c>
      <c r="S114">
        <f>L114*82/F114</f>
        <v>7145.53125</v>
      </c>
      <c r="U114" s="10">
        <f>SUM(V114:X114)</f>
        <v>7.8147729998800433</v>
      </c>
      <c r="V114">
        <f>N114/MAX(N:N)*OFF_C</f>
        <v>2.61375</v>
      </c>
      <c r="W114">
        <f>O114/MAX(O:O)*PUN_C</f>
        <v>0.2548828125</v>
      </c>
      <c r="X114">
        <f>SUM(Z114:AC114)</f>
        <v>4.9461401873800437</v>
      </c>
      <c r="Y114">
        <f>X114/DEF_C*10</f>
        <v>8.2435669789667401</v>
      </c>
      <c r="Z114">
        <f>(0.7*(HIT_F*DEF_C))+(P114/(MAX(P:P))*(0.3*(HIT_F*DEF_C)))</f>
        <v>1.2473286290322578</v>
      </c>
      <c r="AA114">
        <f>(0.7*(BkS_F*DEF_C))+(Q114/(MAX(Q:Q))*(0.3*(BkS_F*DEF_C)))</f>
        <v>0.72545454545454535</v>
      </c>
      <c r="AB114">
        <f>(0.7*(TkA_F*DEF_C))+(R114/(MAX(R:R))*(0.3*(TkA_F*DEF_C)))</f>
        <v>1.5862796052631578</v>
      </c>
      <c r="AC114">
        <f>(0.7*(SH_F*DEF_C))+(S114/(MAX(S:S))*(0.3*(SH_F*DEF_C)))</f>
        <v>1.3870774076300829</v>
      </c>
    </row>
    <row r="115" spans="1:29" x14ac:dyDescent="0.25">
      <c r="A115" s="9">
        <v>113</v>
      </c>
      <c r="B115" s="43" t="s">
        <v>520</v>
      </c>
      <c r="C115" s="44" t="s">
        <v>395</v>
      </c>
      <c r="D115" s="44" t="s">
        <v>396</v>
      </c>
      <c r="E115" s="44" t="s">
        <v>2</v>
      </c>
      <c r="F115" s="45">
        <v>53</v>
      </c>
      <c r="G115" s="45">
        <v>7</v>
      </c>
      <c r="H115" s="45">
        <v>80</v>
      </c>
      <c r="I115" s="45">
        <v>144</v>
      </c>
      <c r="J115" s="45">
        <v>23</v>
      </c>
      <c r="K115" s="45">
        <v>11</v>
      </c>
      <c r="L115" s="45">
        <v>5496</v>
      </c>
      <c r="M115" s="51">
        <v>570</v>
      </c>
      <c r="N115">
        <f>G115*82/F115</f>
        <v>10.830188679245284</v>
      </c>
      <c r="O115">
        <f>H115*82/F115</f>
        <v>123.77358490566037</v>
      </c>
      <c r="P115">
        <f>I115*82/F115</f>
        <v>222.79245283018867</v>
      </c>
      <c r="Q115">
        <f>J115*82/F115</f>
        <v>35.584905660377359</v>
      </c>
      <c r="R115">
        <f>K115*82/F115</f>
        <v>17.018867924528301</v>
      </c>
      <c r="S115">
        <f>L115*82/F115</f>
        <v>8503.2452830188686</v>
      </c>
      <c r="U115" s="10">
        <f>SUM(V115:X115)</f>
        <v>7.7908105710890379</v>
      </c>
      <c r="V115">
        <f>N115/MAX(N:N)*OFF_C</f>
        <v>1.2996226415094341</v>
      </c>
      <c r="W115">
        <f>O115/MAX(O:O)*PUN_C</f>
        <v>1.3679245283018868</v>
      </c>
      <c r="X115">
        <f>SUM(Z115:AC115)</f>
        <v>5.1232634012777174</v>
      </c>
      <c r="Y115">
        <f>X115/DEF_C*10</f>
        <v>8.5387723354628626</v>
      </c>
      <c r="Z115">
        <f>(0.7*(HIT_F*DEF_C))+(P115/(MAX(P:P))*(0.3*(HIT_F*DEF_C)))</f>
        <v>1.4444004869141811</v>
      </c>
      <c r="AA115">
        <f>(0.7*(BkS_F*DEF_C))+(Q115/(MAX(Q:Q))*(0.3*(BkS_F*DEF_C)))</f>
        <v>0.72468267581475121</v>
      </c>
      <c r="AB115">
        <f>(0.7*(TkA_F*DEF_C))+(R115/(MAX(R:R))*(0.3*(TkA_F*DEF_C)))</f>
        <v>1.5190158887785501</v>
      </c>
      <c r="AC115">
        <f>(0.7*(SH_F*DEF_C))+(S115/(MAX(S:S))*(0.3*(SH_F*DEF_C)))</f>
        <v>1.4351643497702353</v>
      </c>
    </row>
    <row r="116" spans="1:29" x14ac:dyDescent="0.25">
      <c r="A116" s="9">
        <v>114</v>
      </c>
      <c r="B116" s="43" t="s">
        <v>489</v>
      </c>
      <c r="C116" s="44" t="s">
        <v>395</v>
      </c>
      <c r="D116" s="44" t="s">
        <v>396</v>
      </c>
      <c r="E116" s="44" t="s">
        <v>2</v>
      </c>
      <c r="F116" s="45">
        <v>82</v>
      </c>
      <c r="G116" s="45">
        <v>16</v>
      </c>
      <c r="H116" s="45">
        <v>50</v>
      </c>
      <c r="I116" s="45">
        <v>192</v>
      </c>
      <c r="J116" s="45">
        <v>45</v>
      </c>
      <c r="K116" s="45">
        <v>34</v>
      </c>
      <c r="L116" s="45">
        <v>11070</v>
      </c>
      <c r="M116" s="51">
        <v>1030</v>
      </c>
      <c r="N116">
        <f>G116*82/F116</f>
        <v>16</v>
      </c>
      <c r="O116">
        <f>H116*82/F116</f>
        <v>50</v>
      </c>
      <c r="P116">
        <f>I116*82/F116</f>
        <v>192</v>
      </c>
      <c r="Q116">
        <f>J116*82/F116</f>
        <v>45</v>
      </c>
      <c r="R116">
        <f>K116*82/F116</f>
        <v>34</v>
      </c>
      <c r="S116">
        <f>L116*82/F116</f>
        <v>11070</v>
      </c>
      <c r="U116" s="10">
        <f>SUM(V116:X116)</f>
        <v>7.7900246648146823</v>
      </c>
      <c r="V116">
        <f>N116/MAX(N:N)*OFF_C</f>
        <v>1.92</v>
      </c>
      <c r="W116">
        <f>O116/MAX(O:O)*PUN_C</f>
        <v>0.55259146341463417</v>
      </c>
      <c r="X116">
        <f>SUM(Z116:AC116)</f>
        <v>5.317433201400048</v>
      </c>
      <c r="Y116">
        <f>X116/DEF_C*10</f>
        <v>8.8623886690000795</v>
      </c>
      <c r="Z116">
        <f>(0.7*(HIT_F*DEF_C))+(P116/(MAX(P:P))*(0.3*(HIT_F*DEF_C)))</f>
        <v>1.3898898505114081</v>
      </c>
      <c r="AA116">
        <f>(0.7*(BkS_F*DEF_C))+(Q116/(MAX(Q:Q))*(0.3*(BkS_F*DEF_C)))</f>
        <v>0.7497339246119733</v>
      </c>
      <c r="AB116">
        <f>(0.7*(TkA_F*DEF_C))+(R116/(MAX(R:R))*(0.3*(TkA_F*DEF_C)))</f>
        <v>1.6517368421052629</v>
      </c>
      <c r="AC116">
        <f>(0.7*(SH_F*DEF_C))+(S116/(MAX(S:S))*(0.3*(SH_F*DEF_C)))</f>
        <v>1.5260725841714033</v>
      </c>
    </row>
    <row r="117" spans="1:29" x14ac:dyDescent="0.25">
      <c r="A117" s="9">
        <v>115</v>
      </c>
      <c r="B117" s="43" t="s">
        <v>705</v>
      </c>
      <c r="C117" s="44" t="s">
        <v>395</v>
      </c>
      <c r="D117" s="44" t="s">
        <v>396</v>
      </c>
      <c r="E117" s="44" t="s">
        <v>2</v>
      </c>
      <c r="F117" s="45">
        <v>60</v>
      </c>
      <c r="G117" s="45">
        <v>12</v>
      </c>
      <c r="H117" s="45">
        <v>49</v>
      </c>
      <c r="I117" s="45">
        <v>65</v>
      </c>
      <c r="J117" s="45">
        <v>39</v>
      </c>
      <c r="K117" s="45">
        <v>24</v>
      </c>
      <c r="L117" s="45">
        <v>6158</v>
      </c>
      <c r="M117" s="51">
        <v>1009</v>
      </c>
      <c r="N117">
        <f>G117*82/F117</f>
        <v>16.399999999999999</v>
      </c>
      <c r="O117">
        <f>H117*82/F117</f>
        <v>66.966666666666669</v>
      </c>
      <c r="P117">
        <f>I117*82/F117</f>
        <v>88.833333333333329</v>
      </c>
      <c r="Q117">
        <f>J117*82/F117</f>
        <v>53.3</v>
      </c>
      <c r="R117">
        <f>K117*82/F117</f>
        <v>32.799999999999997</v>
      </c>
      <c r="S117">
        <f>L117*82/F117</f>
        <v>8415.9333333333325</v>
      </c>
      <c r="U117" s="10">
        <f>SUM(V117:X117)</f>
        <v>7.76161027975356</v>
      </c>
      <c r="V117">
        <f>N117/MAX(N:N)*OFF_C</f>
        <v>1.9679999999999997</v>
      </c>
      <c r="W117">
        <f>O117/MAX(O:O)*PUN_C</f>
        <v>0.74010416666666667</v>
      </c>
      <c r="X117">
        <f>SUM(Z117:AC117)</f>
        <v>5.0535061130868932</v>
      </c>
      <c r="Y117">
        <f>X117/DEF_C*10</f>
        <v>8.4225101884781548</v>
      </c>
      <c r="Z117">
        <f>(0.7*(HIT_F*DEF_C))+(P117/(MAX(P:P))*(0.3*(HIT_F*DEF_C)))</f>
        <v>1.2072580645161288</v>
      </c>
      <c r="AA117">
        <f>(0.7*(BkS_F*DEF_C))+(Q117/(MAX(Q:Q))*(0.3*(BkS_F*DEF_C)))</f>
        <v>0.77181818181818174</v>
      </c>
      <c r="AB117">
        <f>(0.7*(TkA_F*DEF_C))+(R117/(MAX(R:R))*(0.3*(TkA_F*DEF_C)))</f>
        <v>1.642357894736842</v>
      </c>
      <c r="AC117">
        <f>(0.7*(SH_F*DEF_C))+(S117/(MAX(S:S))*(0.3*(SH_F*DEF_C)))</f>
        <v>1.4320719720157409</v>
      </c>
    </row>
    <row r="118" spans="1:29" x14ac:dyDescent="0.25">
      <c r="A118" s="9">
        <v>116</v>
      </c>
      <c r="B118" s="43" t="s">
        <v>858</v>
      </c>
      <c r="C118" s="44" t="s">
        <v>395</v>
      </c>
      <c r="D118" s="44" t="s">
        <v>396</v>
      </c>
      <c r="E118" s="44" t="s">
        <v>2</v>
      </c>
      <c r="F118" s="45">
        <v>61</v>
      </c>
      <c r="G118" s="45">
        <v>18</v>
      </c>
      <c r="H118" s="45">
        <v>8</v>
      </c>
      <c r="I118" s="45">
        <v>77</v>
      </c>
      <c r="J118" s="45">
        <v>29</v>
      </c>
      <c r="K118" s="45">
        <v>17</v>
      </c>
      <c r="L118" s="45">
        <v>1326</v>
      </c>
      <c r="M118" s="51">
        <v>764</v>
      </c>
      <c r="N118">
        <f>G118*82/F118</f>
        <v>24.196721311475411</v>
      </c>
      <c r="O118">
        <f>H118*82/F118</f>
        <v>10.754098360655737</v>
      </c>
      <c r="P118">
        <f>I118*82/F118</f>
        <v>103.50819672131148</v>
      </c>
      <c r="Q118">
        <f>J118*82/F118</f>
        <v>38.983606557377051</v>
      </c>
      <c r="R118">
        <f>K118*82/F118</f>
        <v>22.852459016393443</v>
      </c>
      <c r="S118">
        <f>L118*82/F118</f>
        <v>1782.4918032786886</v>
      </c>
      <c r="U118" s="10">
        <f>SUM(V118:X118)</f>
        <v>7.7511627320885186</v>
      </c>
      <c r="V118">
        <f>N118/MAX(N:N)*OFF_C</f>
        <v>2.9036065573770493</v>
      </c>
      <c r="W118">
        <f>O118/MAX(O:O)*PUN_C</f>
        <v>0.11885245901639344</v>
      </c>
      <c r="X118">
        <f>SUM(Z118:AC118)</f>
        <v>4.728703715695076</v>
      </c>
      <c r="Y118">
        <f>X118/DEF_C*10</f>
        <v>7.8811728594917927</v>
      </c>
      <c r="Z118">
        <f>(0.7*(HIT_F*DEF_C))+(P118/(MAX(P:P))*(0.3*(HIT_F*DEF_C)))</f>
        <v>1.2332363828662083</v>
      </c>
      <c r="AA118">
        <f>(0.7*(BkS_F*DEF_C))+(Q118/(MAX(Q:Q))*(0.3*(BkS_F*DEF_C)))</f>
        <v>0.73372578241430686</v>
      </c>
      <c r="AB118">
        <f>(0.7*(TkA_F*DEF_C))+(R118/(MAX(R:R))*(0.3*(TkA_F*DEF_C)))</f>
        <v>1.5646100086281276</v>
      </c>
      <c r="AC118">
        <f>(0.7*(SH_F*DEF_C))+(S118/(MAX(S:S))*(0.3*(SH_F*DEF_C)))</f>
        <v>1.1971315417864337</v>
      </c>
    </row>
    <row r="119" spans="1:29" x14ac:dyDescent="0.25">
      <c r="A119" s="9">
        <v>117</v>
      </c>
      <c r="B119" s="46" t="s">
        <v>560</v>
      </c>
      <c r="C119" s="47" t="s">
        <v>395</v>
      </c>
      <c r="D119" s="47" t="s">
        <v>396</v>
      </c>
      <c r="E119" s="47" t="s">
        <v>2</v>
      </c>
      <c r="F119" s="48">
        <v>78</v>
      </c>
      <c r="G119" s="48">
        <v>17</v>
      </c>
      <c r="H119" s="48">
        <v>38</v>
      </c>
      <c r="I119" s="48">
        <v>47</v>
      </c>
      <c r="J119" s="48">
        <v>56</v>
      </c>
      <c r="K119" s="48">
        <v>43</v>
      </c>
      <c r="L119" s="48">
        <v>8579</v>
      </c>
      <c r="M119" s="52">
        <v>983</v>
      </c>
      <c r="N119">
        <f>G119*82/F119</f>
        <v>17.871794871794872</v>
      </c>
      <c r="O119">
        <f>H119*82/F119</f>
        <v>39.948717948717949</v>
      </c>
      <c r="P119">
        <f>I119*82/F119</f>
        <v>49.410256410256409</v>
      </c>
      <c r="Q119">
        <f>J119*82/F119</f>
        <v>58.871794871794869</v>
      </c>
      <c r="R119">
        <f>K119*82/F119</f>
        <v>45.205128205128204</v>
      </c>
      <c r="S119">
        <f>L119*82/F119</f>
        <v>9018.9487179487187</v>
      </c>
      <c r="U119" s="10">
        <f>SUM(V119:X119)</f>
        <v>7.7029772155295539</v>
      </c>
      <c r="V119">
        <f>N119/MAX(N:N)*OFF_C</f>
        <v>2.1446153846153848</v>
      </c>
      <c r="W119">
        <f>O119/MAX(O:O)*PUN_C</f>
        <v>0.4415064102564103</v>
      </c>
      <c r="X119">
        <f>SUM(Z119:AC119)</f>
        <v>5.1168554206577594</v>
      </c>
      <c r="Y119">
        <f>X119/DEF_C*10</f>
        <v>8.5280923677629321</v>
      </c>
      <c r="Z119">
        <f>(0.7*(HIT_F*DEF_C))+(P119/(MAX(P:P))*(0.3*(HIT_F*DEF_C)))</f>
        <v>1.1374689826302729</v>
      </c>
      <c r="AA119">
        <f>(0.7*(BkS_F*DEF_C))+(Q119/(MAX(Q:Q))*(0.3*(BkS_F*DEF_C)))</f>
        <v>0.7866433566433565</v>
      </c>
      <c r="AB119">
        <f>(0.7*(TkA_F*DEF_C))+(R119/(MAX(R:R))*(0.3*(TkA_F*DEF_C)))</f>
        <v>1.7393137651821862</v>
      </c>
      <c r="AC119">
        <f>(0.7*(SH_F*DEF_C))+(S119/(MAX(S:S))*(0.3*(SH_F*DEF_C)))</f>
        <v>1.453429316201944</v>
      </c>
    </row>
    <row r="120" spans="1:29" x14ac:dyDescent="0.25">
      <c r="A120" s="9">
        <v>118</v>
      </c>
      <c r="B120" s="46" t="s">
        <v>399</v>
      </c>
      <c r="C120" s="47" t="s">
        <v>37</v>
      </c>
      <c r="D120" s="47" t="s">
        <v>396</v>
      </c>
      <c r="E120" s="47" t="s">
        <v>2</v>
      </c>
      <c r="F120" s="48">
        <v>60</v>
      </c>
      <c r="G120" s="48">
        <v>16</v>
      </c>
      <c r="H120" s="48">
        <v>31</v>
      </c>
      <c r="I120" s="48">
        <v>61</v>
      </c>
      <c r="J120" s="48">
        <v>24</v>
      </c>
      <c r="K120" s="48">
        <v>15</v>
      </c>
      <c r="L120" s="48">
        <v>89</v>
      </c>
      <c r="M120" s="52">
        <v>720</v>
      </c>
      <c r="N120">
        <f>G120*82/F120</f>
        <v>21.866666666666667</v>
      </c>
      <c r="O120">
        <f>H120*82/F120</f>
        <v>42.366666666666667</v>
      </c>
      <c r="P120">
        <f>I120*82/F120</f>
        <v>83.36666666666666</v>
      </c>
      <c r="Q120">
        <f>J120*82/F120</f>
        <v>32.799999999999997</v>
      </c>
      <c r="R120">
        <f>K120*82/F120</f>
        <v>20.5</v>
      </c>
      <c r="S120">
        <f>L120*82/F120</f>
        <v>121.63333333333334</v>
      </c>
      <c r="U120" s="10">
        <f>SUM(V120:X120)</f>
        <v>7.6916141813348222</v>
      </c>
      <c r="V120">
        <f>N120/MAX(N:N)*OFF_C</f>
        <v>2.6240000000000001</v>
      </c>
      <c r="W120">
        <f>O120/MAX(O:O)*PUN_C</f>
        <v>0.4682291666666667</v>
      </c>
      <c r="X120">
        <f>SUM(Z120:AC120)</f>
        <v>4.5993850146681554</v>
      </c>
      <c r="Y120">
        <f>X120/DEF_C*10</f>
        <v>7.6656416911135929</v>
      </c>
      <c r="Z120">
        <f>(0.7*(HIT_F*DEF_C))+(P120/(MAX(P:P))*(0.3*(HIT_F*DEF_C)))</f>
        <v>1.19758064516129</v>
      </c>
      <c r="AA120">
        <f>(0.7*(BkS_F*DEF_C))+(Q120/(MAX(Q:Q))*(0.3*(BkS_F*DEF_C)))</f>
        <v>0.71727272727272717</v>
      </c>
      <c r="AB120">
        <f>(0.7*(TkA_F*DEF_C))+(R120/(MAX(R:R))*(0.3*(TkA_F*DEF_C)))</f>
        <v>1.5462236842105261</v>
      </c>
      <c r="AC120">
        <f>(0.7*(SH_F*DEF_C))+(S120/(MAX(S:S))*(0.3*(SH_F*DEF_C)))</f>
        <v>1.1383079580236115</v>
      </c>
    </row>
    <row r="121" spans="1:29" x14ac:dyDescent="0.25">
      <c r="A121" s="9">
        <v>119</v>
      </c>
      <c r="B121" s="43" t="s">
        <v>646</v>
      </c>
      <c r="C121" s="44" t="s">
        <v>395</v>
      </c>
      <c r="D121" s="44" t="s">
        <v>396</v>
      </c>
      <c r="E121" s="44" t="s">
        <v>2</v>
      </c>
      <c r="F121" s="45">
        <v>49</v>
      </c>
      <c r="G121" s="45">
        <v>13</v>
      </c>
      <c r="H121" s="45">
        <v>12</v>
      </c>
      <c r="I121" s="45">
        <v>19</v>
      </c>
      <c r="J121" s="45">
        <v>25</v>
      </c>
      <c r="K121" s="45">
        <v>19</v>
      </c>
      <c r="L121" s="45">
        <v>3320</v>
      </c>
      <c r="M121" s="51">
        <v>638</v>
      </c>
      <c r="N121">
        <f>G121*82/F121</f>
        <v>21.755102040816325</v>
      </c>
      <c r="O121">
        <f>H121*82/F121</f>
        <v>20.081632653061224</v>
      </c>
      <c r="P121">
        <f>I121*82/F121</f>
        <v>31.795918367346939</v>
      </c>
      <c r="Q121">
        <f>J121*82/F121</f>
        <v>41.836734693877553</v>
      </c>
      <c r="R121">
        <f>K121*82/F121</f>
        <v>31.795918367346939</v>
      </c>
      <c r="S121">
        <f>L121*82/F121</f>
        <v>5555.9183673469388</v>
      </c>
      <c r="U121" s="10">
        <f>SUM(V121:X121)</f>
        <v>7.6454426795903423</v>
      </c>
      <c r="V121">
        <f>N121/MAX(N:N)*OFF_C</f>
        <v>2.6106122448979594</v>
      </c>
      <c r="W121">
        <f>O121/MAX(O:O)*PUN_C</f>
        <v>0.22193877551020408</v>
      </c>
      <c r="X121">
        <f>SUM(Z121:AC121)</f>
        <v>4.8128916591821786</v>
      </c>
      <c r="Y121">
        <f>X121/DEF_C*10</f>
        <v>8.0214860986369647</v>
      </c>
      <c r="Z121">
        <f>(0.7*(HIT_F*DEF_C))+(P121/(MAX(P:P))*(0.3*(HIT_F*DEF_C)))</f>
        <v>1.1062870309414086</v>
      </c>
      <c r="AA121">
        <f>(0.7*(BkS_F*DEF_C))+(Q121/(MAX(Q:Q))*(0.3*(BkS_F*DEF_C)))</f>
        <v>0.74131725417439687</v>
      </c>
      <c r="AB121">
        <f>(0.7*(TkA_F*DEF_C))+(R121/(MAX(R:R))*(0.3*(TkA_F*DEF_C)))</f>
        <v>1.6345102040816326</v>
      </c>
      <c r="AC121">
        <f>(0.7*(SH_F*DEF_C))+(S121/(MAX(S:S))*(0.3*(SH_F*DEF_C)))</f>
        <v>1.3307771699847406</v>
      </c>
    </row>
    <row r="122" spans="1:29" x14ac:dyDescent="0.25">
      <c r="A122" s="9">
        <v>120</v>
      </c>
      <c r="B122" s="43" t="s">
        <v>609</v>
      </c>
      <c r="C122" s="44" t="s">
        <v>395</v>
      </c>
      <c r="D122" s="44" t="s">
        <v>396</v>
      </c>
      <c r="E122" s="44" t="s">
        <v>2</v>
      </c>
      <c r="F122" s="45">
        <v>59</v>
      </c>
      <c r="G122" s="45">
        <v>14</v>
      </c>
      <c r="H122" s="45">
        <v>23</v>
      </c>
      <c r="I122" s="45">
        <v>73</v>
      </c>
      <c r="J122" s="45">
        <v>38</v>
      </c>
      <c r="K122" s="45">
        <v>19</v>
      </c>
      <c r="L122" s="45">
        <v>3986</v>
      </c>
      <c r="M122" s="51">
        <v>724</v>
      </c>
      <c r="N122">
        <f>G122*82/F122</f>
        <v>19.457627118644069</v>
      </c>
      <c r="O122">
        <f>H122*82/F122</f>
        <v>31.966101694915253</v>
      </c>
      <c r="P122">
        <f>I122*82/F122</f>
        <v>101.45762711864407</v>
      </c>
      <c r="Q122">
        <f>J122*82/F122</f>
        <v>52.813559322033896</v>
      </c>
      <c r="R122">
        <f>K122*82/F122</f>
        <v>26.406779661016948</v>
      </c>
      <c r="S122">
        <f>L122*82/F122</f>
        <v>5539.8644067796613</v>
      </c>
      <c r="U122" s="10">
        <f>SUM(V122:X122)</f>
        <v>7.6109277858015023</v>
      </c>
      <c r="V122">
        <f>N122/MAX(N:N)*OFF_C</f>
        <v>2.3349152542372882</v>
      </c>
      <c r="W122">
        <f>O122/MAX(O:O)*PUN_C</f>
        <v>0.35328389830508472</v>
      </c>
      <c r="X122">
        <f>SUM(Z122:AC122)</f>
        <v>4.9227286332591298</v>
      </c>
      <c r="Y122">
        <f>X122/DEF_C*10</f>
        <v>8.2045477220985497</v>
      </c>
      <c r="Z122">
        <f>(0.7*(HIT_F*DEF_C))+(P122/(MAX(P:P))*(0.3*(HIT_F*DEF_C)))</f>
        <v>1.2296063422635317</v>
      </c>
      <c r="AA122">
        <f>(0.7*(BkS_F*DEF_C))+(Q122/(MAX(Q:Q))*(0.3*(BkS_F*DEF_C)))</f>
        <v>0.77052388289676421</v>
      </c>
      <c r="AB122">
        <f>(0.7*(TkA_F*DEF_C))+(R122/(MAX(R:R))*(0.3*(TkA_F*DEF_C)))</f>
        <v>1.5923898305084745</v>
      </c>
      <c r="AC122">
        <f>(0.7*(SH_F*DEF_C))+(S122/(MAX(S:S))*(0.3*(SH_F*DEF_C)))</f>
        <v>1.3302085775903596</v>
      </c>
    </row>
    <row r="123" spans="1:29" x14ac:dyDescent="0.25">
      <c r="A123" s="9">
        <v>121</v>
      </c>
      <c r="B123" s="46" t="s">
        <v>390</v>
      </c>
      <c r="C123" s="47" t="s">
        <v>39</v>
      </c>
      <c r="D123" s="47" t="s">
        <v>396</v>
      </c>
      <c r="E123" s="47" t="s">
        <v>2</v>
      </c>
      <c r="F123" s="48">
        <v>54</v>
      </c>
      <c r="G123" s="48">
        <v>14</v>
      </c>
      <c r="H123" s="48">
        <v>22</v>
      </c>
      <c r="I123" s="48">
        <v>72</v>
      </c>
      <c r="J123" s="48">
        <v>9</v>
      </c>
      <c r="K123" s="48">
        <v>21</v>
      </c>
      <c r="L123" s="48">
        <v>112</v>
      </c>
      <c r="M123" s="52">
        <v>710</v>
      </c>
      <c r="N123">
        <f>G123*82/F123</f>
        <v>21.25925925925926</v>
      </c>
      <c r="O123">
        <f>H123*82/F123</f>
        <v>33.407407407407405</v>
      </c>
      <c r="P123">
        <f>I123*82/F123</f>
        <v>109.33333333333333</v>
      </c>
      <c r="Q123">
        <f>J123*82/F123</f>
        <v>13.666666666666666</v>
      </c>
      <c r="R123">
        <f>K123*82/F123</f>
        <v>31.888888888888889</v>
      </c>
      <c r="S123">
        <f>L123*82/F123</f>
        <v>170.07407407407408</v>
      </c>
      <c r="U123" s="10">
        <f>SUM(V123:X123)</f>
        <v>7.6054965513581561</v>
      </c>
      <c r="V123">
        <f>N123/MAX(N:N)*OFF_C</f>
        <v>2.5511111111111111</v>
      </c>
      <c r="W123">
        <f>O123/MAX(O:O)*PUN_C</f>
        <v>0.36921296296296297</v>
      </c>
      <c r="X123">
        <f>SUM(Z123:AC123)</f>
        <v>4.6851724772840821</v>
      </c>
      <c r="Y123">
        <f>X123/DEF_C*10</f>
        <v>7.8086207954734697</v>
      </c>
      <c r="Z123">
        <f>(0.7*(HIT_F*DEF_C))+(P123/(MAX(P:P))*(0.3*(HIT_F*DEF_C)))</f>
        <v>1.2435483870967741</v>
      </c>
      <c r="AA123">
        <f>(0.7*(BkS_F*DEF_C))+(Q123/(MAX(Q:Q))*(0.3*(BkS_F*DEF_C)))</f>
        <v>0.66636363636363627</v>
      </c>
      <c r="AB123">
        <f>(0.7*(TkA_F*DEF_C))+(R123/(MAX(R:R))*(0.3*(TkA_F*DEF_C)))</f>
        <v>1.635236842105263</v>
      </c>
      <c r="AC123">
        <f>(0.7*(SH_F*DEF_C))+(S123/(MAX(S:S))*(0.3*(SH_F*DEF_C)))</f>
        <v>1.1400236117184084</v>
      </c>
    </row>
    <row r="124" spans="1:29" x14ac:dyDescent="0.25">
      <c r="A124" s="9">
        <v>122</v>
      </c>
      <c r="B124" s="43" t="s">
        <v>929</v>
      </c>
      <c r="C124" s="44" t="s">
        <v>395</v>
      </c>
      <c r="D124" s="44" t="s">
        <v>396</v>
      </c>
      <c r="E124" s="44" t="s">
        <v>2</v>
      </c>
      <c r="F124" s="45">
        <v>69</v>
      </c>
      <c r="G124" s="45">
        <v>15</v>
      </c>
      <c r="H124" s="45">
        <v>27</v>
      </c>
      <c r="I124" s="45">
        <v>56</v>
      </c>
      <c r="J124" s="45">
        <v>39</v>
      </c>
      <c r="K124" s="45">
        <v>33</v>
      </c>
      <c r="L124" s="45">
        <v>8369</v>
      </c>
      <c r="M124" s="51">
        <v>773</v>
      </c>
      <c r="N124">
        <f>G124*82/F124</f>
        <v>17.826086956521738</v>
      </c>
      <c r="O124">
        <f>H124*82/F124</f>
        <v>32.086956521739133</v>
      </c>
      <c r="P124">
        <f>I124*82/F124</f>
        <v>66.550724637681157</v>
      </c>
      <c r="Q124">
        <f>J124*82/F124</f>
        <v>46.347826086956523</v>
      </c>
      <c r="R124">
        <f>K124*82/F124</f>
        <v>39.217391304347828</v>
      </c>
      <c r="S124">
        <f>L124*82/F124</f>
        <v>9945.7681159420281</v>
      </c>
      <c r="U124" s="10">
        <f>SUM(V124:X124)</f>
        <v>7.5936521081189516</v>
      </c>
      <c r="V124">
        <f>N124/MAX(N:N)*OFF_C</f>
        <v>2.1391304347826088</v>
      </c>
      <c r="W124">
        <f>O124/MAX(O:O)*PUN_C</f>
        <v>0.35461956521739135</v>
      </c>
      <c r="X124">
        <f>SUM(Z124:AC124)</f>
        <v>5.0999021081189513</v>
      </c>
      <c r="Y124">
        <f>X124/DEF_C*10</f>
        <v>8.4998368468649197</v>
      </c>
      <c r="Z124">
        <f>(0.7*(HIT_F*DEF_C))+(P124/(MAX(P:P))*(0.3*(HIT_F*DEF_C)))</f>
        <v>1.1678120617110799</v>
      </c>
      <c r="AA124">
        <f>(0.7*(BkS_F*DEF_C))+(Q124/(MAX(Q:Q))*(0.3*(BkS_F*DEF_C)))</f>
        <v>0.75332015810276665</v>
      </c>
      <c r="AB124">
        <f>(0.7*(TkA_F*DEF_C))+(R124/(MAX(R:R))*(0.3*(TkA_F*DEF_C)))</f>
        <v>1.6925148741418763</v>
      </c>
      <c r="AC124">
        <f>(0.7*(SH_F*DEF_C))+(S124/(MAX(S:S))*(0.3*(SH_F*DEF_C)))</f>
        <v>1.4862550141632287</v>
      </c>
    </row>
    <row r="125" spans="1:29" x14ac:dyDescent="0.25">
      <c r="A125" s="9">
        <v>123</v>
      </c>
      <c r="B125" s="46" t="s">
        <v>464</v>
      </c>
      <c r="C125" s="47" t="s">
        <v>395</v>
      </c>
      <c r="D125" s="47" t="s">
        <v>396</v>
      </c>
      <c r="E125" s="47" t="s">
        <v>2</v>
      </c>
      <c r="F125" s="48">
        <v>49</v>
      </c>
      <c r="G125" s="48">
        <v>14</v>
      </c>
      <c r="H125" s="48">
        <v>12</v>
      </c>
      <c r="I125" s="48">
        <v>5</v>
      </c>
      <c r="J125" s="48">
        <v>15</v>
      </c>
      <c r="K125" s="48">
        <v>21</v>
      </c>
      <c r="L125" s="48">
        <v>60</v>
      </c>
      <c r="M125" s="52">
        <v>610</v>
      </c>
      <c r="N125">
        <f>G125*82/F125</f>
        <v>23.428571428571427</v>
      </c>
      <c r="O125">
        <f>H125*82/F125</f>
        <v>20.081632653061224</v>
      </c>
      <c r="P125">
        <f>I125*82/F125</f>
        <v>8.3673469387755102</v>
      </c>
      <c r="Q125">
        <f>J125*82/F125</f>
        <v>25.102040816326532</v>
      </c>
      <c r="R125">
        <f>K125*82/F125</f>
        <v>35.142857142857146</v>
      </c>
      <c r="S125">
        <f>L125*82/F125</f>
        <v>100.40816326530613</v>
      </c>
      <c r="U125" s="10">
        <f>SUM(V125:X125)</f>
        <v>7.5931954628546601</v>
      </c>
      <c r="V125">
        <f>N125/MAX(N:N)*OFF_C</f>
        <v>2.8114285714285714</v>
      </c>
      <c r="W125">
        <f>O125/MAX(O:O)*PUN_C</f>
        <v>0.22193877551020408</v>
      </c>
      <c r="X125">
        <f>SUM(Z125:AC125)</f>
        <v>4.5598281159158844</v>
      </c>
      <c r="Y125">
        <f>X125/DEF_C*10</f>
        <v>7.5997135265264735</v>
      </c>
      <c r="Z125">
        <f>(0.7*(HIT_F*DEF_C))+(P125/(MAX(P:P))*(0.3*(HIT_F*DEF_C)))</f>
        <v>1.0648123765635285</v>
      </c>
      <c r="AA125">
        <f>(0.7*(BkS_F*DEF_C))+(Q125/(MAX(Q:Q))*(0.3*(BkS_F*DEF_C)))</f>
        <v>0.69679035250463817</v>
      </c>
      <c r="AB125">
        <f>(0.7*(TkA_F*DEF_C))+(R125/(MAX(R:R))*(0.3*(TkA_F*DEF_C)))</f>
        <v>1.6606691729323306</v>
      </c>
      <c r="AC125">
        <f>(0.7*(SH_F*DEF_C))+(S125/(MAX(S:S))*(0.3*(SH_F*DEF_C)))</f>
        <v>1.1375562139153867</v>
      </c>
    </row>
    <row r="126" spans="1:29" x14ac:dyDescent="0.25">
      <c r="A126" s="9">
        <v>124</v>
      </c>
      <c r="B126" s="43" t="s">
        <v>960</v>
      </c>
      <c r="C126" s="44" t="s">
        <v>395</v>
      </c>
      <c r="D126" s="44" t="s">
        <v>396</v>
      </c>
      <c r="E126" s="44" t="s">
        <v>2</v>
      </c>
      <c r="F126" s="45">
        <v>38</v>
      </c>
      <c r="G126" s="45">
        <v>10</v>
      </c>
      <c r="H126" s="45">
        <v>16</v>
      </c>
      <c r="I126" s="45">
        <v>31</v>
      </c>
      <c r="J126" s="45">
        <v>12</v>
      </c>
      <c r="K126" s="45">
        <v>7</v>
      </c>
      <c r="L126" s="45">
        <v>1297</v>
      </c>
      <c r="M126" s="51">
        <v>465</v>
      </c>
      <c r="N126">
        <f>G126*82/F126</f>
        <v>21.578947368421051</v>
      </c>
      <c r="O126">
        <f>H126*82/F126</f>
        <v>34.526315789473685</v>
      </c>
      <c r="P126">
        <f>I126*82/F126</f>
        <v>66.89473684210526</v>
      </c>
      <c r="Q126">
        <f>J126*82/F126</f>
        <v>25.894736842105264</v>
      </c>
      <c r="R126">
        <f>K126*82/F126</f>
        <v>15.105263157894736</v>
      </c>
      <c r="S126">
        <f>L126*82/F126</f>
        <v>2798.7894736842104</v>
      </c>
      <c r="U126" s="10">
        <f>SUM(V126:X126)</f>
        <v>7.5755591059338485</v>
      </c>
      <c r="V126">
        <f>N126/MAX(N:N)*OFF_C</f>
        <v>2.5894736842105259</v>
      </c>
      <c r="W126">
        <f>O126/MAX(O:O)*PUN_C</f>
        <v>0.38157894736842107</v>
      </c>
      <c r="X126">
        <f>SUM(Z126:AC126)</f>
        <v>4.6045064743549009</v>
      </c>
      <c r="Y126">
        <f>X126/DEF_C*10</f>
        <v>7.6741774572581676</v>
      </c>
      <c r="Z126">
        <f>(0.7*(HIT_F*DEF_C))+(P126/(MAX(P:P))*(0.3*(HIT_F*DEF_C)))</f>
        <v>1.1684210526315788</v>
      </c>
      <c r="AA126">
        <f>(0.7*(BkS_F*DEF_C))+(Q126/(MAX(Q:Q))*(0.3*(BkS_F*DEF_C)))</f>
        <v>0.69889952153110035</v>
      </c>
      <c r="AB126">
        <f>(0.7*(TkA_F*DEF_C))+(R126/(MAX(R:R))*(0.3*(TkA_F*DEF_C)))</f>
        <v>1.5040595567867034</v>
      </c>
      <c r="AC126">
        <f>(0.7*(SH_F*DEF_C))+(S126/(MAX(S:S))*(0.3*(SH_F*DEF_C)))</f>
        <v>1.2331263434055184</v>
      </c>
    </row>
    <row r="127" spans="1:29" x14ac:dyDescent="0.25">
      <c r="A127" s="9">
        <v>125</v>
      </c>
      <c r="B127" s="43" t="s">
        <v>458</v>
      </c>
      <c r="C127" s="44" t="s">
        <v>395</v>
      </c>
      <c r="D127" s="44" t="s">
        <v>396</v>
      </c>
      <c r="E127" s="44" t="s">
        <v>2</v>
      </c>
      <c r="F127" s="45">
        <v>48</v>
      </c>
      <c r="G127" s="45">
        <v>12</v>
      </c>
      <c r="H127" s="45">
        <v>22</v>
      </c>
      <c r="I127" s="45">
        <v>37</v>
      </c>
      <c r="J127" s="45">
        <v>9</v>
      </c>
      <c r="K127" s="45">
        <v>21</v>
      </c>
      <c r="L127" s="45">
        <v>389</v>
      </c>
      <c r="M127" s="51">
        <v>612</v>
      </c>
      <c r="N127">
        <f>G127*82/F127</f>
        <v>20.5</v>
      </c>
      <c r="O127">
        <f>H127*82/F127</f>
        <v>37.583333333333336</v>
      </c>
      <c r="P127">
        <f>I127*82/F127</f>
        <v>63.208333333333336</v>
      </c>
      <c r="Q127">
        <f>J127*82/F127</f>
        <v>15.375</v>
      </c>
      <c r="R127">
        <f>K127*82/F127</f>
        <v>35.875</v>
      </c>
      <c r="S127">
        <f>L127*82/F127</f>
        <v>664.54166666666663</v>
      </c>
      <c r="U127" s="10">
        <f>SUM(V127:X127)</f>
        <v>7.5320967389571365</v>
      </c>
      <c r="V127">
        <f>N127/MAX(N:N)*OFF_C</f>
        <v>2.46</v>
      </c>
      <c r="W127">
        <f>O127/MAX(O:O)*PUN_C</f>
        <v>0.41536458333333337</v>
      </c>
      <c r="X127">
        <f>SUM(Z127:AC127)</f>
        <v>4.6567321556238026</v>
      </c>
      <c r="Y127">
        <f>X127/DEF_C*10</f>
        <v>7.7612202593730037</v>
      </c>
      <c r="Z127">
        <f>(0.7*(HIT_F*DEF_C))+(P127/(MAX(P:P))*(0.3*(HIT_F*DEF_C)))</f>
        <v>1.1618951612903223</v>
      </c>
      <c r="AA127">
        <f>(0.7*(BkS_F*DEF_C))+(Q127/(MAX(Q:Q))*(0.3*(BkS_F*DEF_C)))</f>
        <v>0.67090909090909079</v>
      </c>
      <c r="AB127">
        <f>(0.7*(TkA_F*DEF_C))+(R127/(MAX(R:R))*(0.3*(TkA_F*DEF_C)))</f>
        <v>1.6663914473684209</v>
      </c>
      <c r="AC127">
        <f>(0.7*(SH_F*DEF_C))+(S127/(MAX(S:S))*(0.3*(SH_F*DEF_C)))</f>
        <v>1.1575364560559684</v>
      </c>
    </row>
    <row r="128" spans="1:29" x14ac:dyDescent="0.25">
      <c r="A128" s="9">
        <v>126</v>
      </c>
      <c r="B128" s="46" t="s">
        <v>476</v>
      </c>
      <c r="C128" s="47" t="s">
        <v>395</v>
      </c>
      <c r="D128" s="47" t="s">
        <v>396</v>
      </c>
      <c r="E128" s="47" t="s">
        <v>2</v>
      </c>
      <c r="F128" s="48">
        <v>53</v>
      </c>
      <c r="G128" s="48">
        <v>11</v>
      </c>
      <c r="H128" s="48">
        <v>14</v>
      </c>
      <c r="I128" s="48">
        <v>82</v>
      </c>
      <c r="J128" s="48">
        <v>35</v>
      </c>
      <c r="K128" s="48">
        <v>24</v>
      </c>
      <c r="L128" s="48">
        <v>5697</v>
      </c>
      <c r="M128" s="52">
        <v>579</v>
      </c>
      <c r="N128">
        <f>G128*82/F128</f>
        <v>17.018867924528301</v>
      </c>
      <c r="O128">
        <f>H128*82/F128</f>
        <v>21.660377358490567</v>
      </c>
      <c r="P128">
        <f>I128*82/F128</f>
        <v>126.86792452830188</v>
      </c>
      <c r="Q128">
        <f>J128*82/F128</f>
        <v>54.150943396226417</v>
      </c>
      <c r="R128">
        <f>K128*82/F128</f>
        <v>37.132075471698116</v>
      </c>
      <c r="S128">
        <f>L128*82/F128</f>
        <v>8814.2264150943392</v>
      </c>
      <c r="U128" s="10">
        <f>SUM(V128:X128)</f>
        <v>7.4527174750765841</v>
      </c>
      <c r="V128">
        <f>N128/MAX(N:N)*OFF_C</f>
        <v>2.0422641509433963</v>
      </c>
      <c r="W128">
        <f>O128/MAX(O:O)*PUN_C</f>
        <v>0.2393867924528302</v>
      </c>
      <c r="X128">
        <f>SUM(Z128:AC128)</f>
        <v>5.1710665316803581</v>
      </c>
      <c r="Y128">
        <f>X128/DEF_C*10</f>
        <v>8.6184442194672641</v>
      </c>
      <c r="Z128">
        <f>(0.7*(HIT_F*DEF_C))+(P128/(MAX(P:P))*(0.3*(HIT_F*DEF_C)))</f>
        <v>1.2745891661594642</v>
      </c>
      <c r="AA128">
        <f>(0.7*(BkS_F*DEF_C))+(Q128/(MAX(Q:Q))*(0.3*(BkS_F*DEF_C)))</f>
        <v>0.77408233276157801</v>
      </c>
      <c r="AB128">
        <f>(0.7*(TkA_F*DEF_C))+(R128/(MAX(R:R))*(0.3*(TkA_F*DEF_C)))</f>
        <v>1.6762164846077456</v>
      </c>
      <c r="AC128">
        <f>(0.7*(SH_F*DEF_C))+(S128/(MAX(S:S))*(0.3*(SH_F*DEF_C)))</f>
        <v>1.4461785481515703</v>
      </c>
    </row>
    <row r="129" spans="1:29" x14ac:dyDescent="0.25">
      <c r="A129" s="9">
        <v>127</v>
      </c>
      <c r="B129" s="43" t="s">
        <v>885</v>
      </c>
      <c r="C129" s="44" t="s">
        <v>395</v>
      </c>
      <c r="D129" s="44" t="s">
        <v>396</v>
      </c>
      <c r="E129" s="44" t="s">
        <v>2</v>
      </c>
      <c r="F129" s="45">
        <v>74</v>
      </c>
      <c r="G129" s="45">
        <v>14</v>
      </c>
      <c r="H129" s="45">
        <v>26</v>
      </c>
      <c r="I129" s="45">
        <v>150</v>
      </c>
      <c r="J129" s="45">
        <v>62</v>
      </c>
      <c r="K129" s="45">
        <v>19</v>
      </c>
      <c r="L129" s="45">
        <v>10077</v>
      </c>
      <c r="M129" s="51">
        <v>956</v>
      </c>
      <c r="N129">
        <f>G129*82/F129</f>
        <v>15.513513513513514</v>
      </c>
      <c r="O129">
        <f>H129*82/F129</f>
        <v>28.810810810810811</v>
      </c>
      <c r="P129">
        <f>I129*82/F129</f>
        <v>166.21621621621622</v>
      </c>
      <c r="Q129">
        <f>J129*82/F129</f>
        <v>68.702702702702709</v>
      </c>
      <c r="R129">
        <f>K129*82/F129</f>
        <v>21.054054054054053</v>
      </c>
      <c r="S129">
        <f>L129*82/F129</f>
        <v>11166.405405405405</v>
      </c>
      <c r="U129" s="10">
        <f>SUM(V129:X129)</f>
        <v>7.4171217095004316</v>
      </c>
      <c r="V129">
        <f>N129/MAX(N:N)*OFF_C</f>
        <v>1.8616216216216217</v>
      </c>
      <c r="W129">
        <f>O129/MAX(O:O)*PUN_C</f>
        <v>0.31841216216216217</v>
      </c>
      <c r="X129">
        <f>SUM(Z129:AC129)</f>
        <v>5.2370879257166472</v>
      </c>
      <c r="Y129">
        <f>X129/DEF_C*10</f>
        <v>8.7284798761944113</v>
      </c>
      <c r="Z129">
        <f>(0.7*(HIT_F*DEF_C))+(P129/(MAX(P:P))*(0.3*(HIT_F*DEF_C)))</f>
        <v>1.3442458587619877</v>
      </c>
      <c r="AA129">
        <f>(0.7*(BkS_F*DEF_C))+(Q129/(MAX(Q:Q))*(0.3*(BkS_F*DEF_C)))</f>
        <v>0.81280098280098267</v>
      </c>
      <c r="AB129">
        <f>(0.7*(TkA_F*DEF_C))+(R129/(MAX(R:R))*(0.3*(TkA_F*DEF_C)))</f>
        <v>1.5505540540540539</v>
      </c>
      <c r="AC129">
        <f>(0.7*(SH_F*DEF_C))+(S129/(MAX(S:S))*(0.3*(SH_F*DEF_C)))</f>
        <v>1.5294870300996228</v>
      </c>
    </row>
    <row r="130" spans="1:29" x14ac:dyDescent="0.25">
      <c r="A130" s="9">
        <v>128</v>
      </c>
      <c r="B130" s="46" t="s">
        <v>575</v>
      </c>
      <c r="C130" s="47" t="s">
        <v>395</v>
      </c>
      <c r="D130" s="47" t="s">
        <v>396</v>
      </c>
      <c r="E130" s="47" t="s">
        <v>2</v>
      </c>
      <c r="F130" s="48">
        <v>59</v>
      </c>
      <c r="G130" s="48">
        <v>10</v>
      </c>
      <c r="H130" s="48">
        <v>60</v>
      </c>
      <c r="I130" s="48">
        <v>133</v>
      </c>
      <c r="J130" s="48">
        <v>23</v>
      </c>
      <c r="K130" s="48">
        <v>8</v>
      </c>
      <c r="L130" s="48">
        <v>2368</v>
      </c>
      <c r="M130" s="52">
        <v>587</v>
      </c>
      <c r="N130">
        <f>G130*82/F130</f>
        <v>13.898305084745763</v>
      </c>
      <c r="O130">
        <f>H130*82/F130</f>
        <v>83.389830508474574</v>
      </c>
      <c r="P130">
        <f>I130*82/F130</f>
        <v>184.84745762711864</v>
      </c>
      <c r="Q130">
        <f>J130*82/F130</f>
        <v>31.966101694915253</v>
      </c>
      <c r="R130">
        <f>K130*82/F130</f>
        <v>11.118644067796611</v>
      </c>
      <c r="S130">
        <f>L130*82/F130</f>
        <v>3291.1186440677966</v>
      </c>
      <c r="U130" s="10">
        <f>SUM(V130:X130)</f>
        <v>7.4051531334970289</v>
      </c>
      <c r="V130">
        <f>N130/MAX(N:N)*OFF_C</f>
        <v>1.6677966101694914</v>
      </c>
      <c r="W130">
        <f>O130/MAX(O:O)*PUN_C</f>
        <v>0.92161016949152541</v>
      </c>
      <c r="X130">
        <f>SUM(Z130:AC130)</f>
        <v>4.8157463538360119</v>
      </c>
      <c r="Y130">
        <f>X130/DEF_C*10</f>
        <v>8.0262439230600204</v>
      </c>
      <c r="Z130">
        <f>(0.7*(HIT_F*DEF_C))+(P130/(MAX(P:P))*(0.3*(HIT_F*DEF_C)))</f>
        <v>1.3772279934390375</v>
      </c>
      <c r="AA130">
        <f>(0.7*(BkS_F*DEF_C))+(Q130/(MAX(Q:Q))*(0.3*(BkS_F*DEF_C)))</f>
        <v>0.71505392912172561</v>
      </c>
      <c r="AB130">
        <f>(0.7*(TkA_F*DEF_C))+(R130/(MAX(R:R))*(0.3*(TkA_F*DEF_C)))</f>
        <v>1.472900981266726</v>
      </c>
      <c r="AC130">
        <f>(0.7*(SH_F*DEF_C))+(S130/(MAX(S:S))*(0.3*(SH_F*DEF_C)))</f>
        <v>1.2505634500085225</v>
      </c>
    </row>
    <row r="131" spans="1:29" x14ac:dyDescent="0.25">
      <c r="A131" s="9">
        <v>129</v>
      </c>
      <c r="B131" s="46" t="s">
        <v>825</v>
      </c>
      <c r="C131" s="47" t="s">
        <v>395</v>
      </c>
      <c r="D131" s="47" t="s">
        <v>396</v>
      </c>
      <c r="E131" s="47" t="s">
        <v>2</v>
      </c>
      <c r="F131" s="48">
        <v>70</v>
      </c>
      <c r="G131" s="48">
        <v>17</v>
      </c>
      <c r="H131" s="48">
        <v>20</v>
      </c>
      <c r="I131" s="48">
        <v>58</v>
      </c>
      <c r="J131" s="48">
        <v>22</v>
      </c>
      <c r="K131" s="48">
        <v>11</v>
      </c>
      <c r="L131" s="48">
        <v>5457</v>
      </c>
      <c r="M131" s="52">
        <v>895</v>
      </c>
      <c r="N131">
        <f>G131*82/F131</f>
        <v>19.914285714285715</v>
      </c>
      <c r="O131">
        <f>H131*82/F131</f>
        <v>23.428571428571427</v>
      </c>
      <c r="P131">
        <f>I131*82/F131</f>
        <v>67.942857142857136</v>
      </c>
      <c r="Q131">
        <f>J131*82/F131</f>
        <v>25.771428571428572</v>
      </c>
      <c r="R131">
        <f>K131*82/F131</f>
        <v>12.885714285714286</v>
      </c>
      <c r="S131">
        <f>L131*82/F131</f>
        <v>6392.4857142857145</v>
      </c>
      <c r="U131" s="10">
        <f>SUM(V131:X131)</f>
        <v>7.3646091724084313</v>
      </c>
      <c r="V131">
        <f>N131/MAX(N:N)*OFF_C</f>
        <v>2.3897142857142857</v>
      </c>
      <c r="W131">
        <f>O131/MAX(O:O)*PUN_C</f>
        <v>0.2589285714285714</v>
      </c>
      <c r="X131">
        <f>SUM(Z131:AC131)</f>
        <v>4.7159663152655744</v>
      </c>
      <c r="Y131">
        <f>X131/DEF_C*10</f>
        <v>7.8599438587759574</v>
      </c>
      <c r="Z131">
        <f>(0.7*(HIT_F*DEF_C))+(P131/(MAX(P:P))*(0.3*(HIT_F*DEF_C)))</f>
        <v>1.1702764976958524</v>
      </c>
      <c r="AA131">
        <f>(0.7*(BkS_F*DEF_C))+(Q131/(MAX(Q:Q))*(0.3*(BkS_F*DEF_C)))</f>
        <v>0.69857142857142851</v>
      </c>
      <c r="AB131">
        <f>(0.7*(TkA_F*DEF_C))+(R131/(MAX(R:R))*(0.3*(TkA_F*DEF_C)))</f>
        <v>1.4867120300751879</v>
      </c>
      <c r="AC131">
        <f>(0.7*(SH_F*DEF_C))+(S131/(MAX(S:S))*(0.3*(SH_F*DEF_C)))</f>
        <v>1.3604063589231057</v>
      </c>
    </row>
    <row r="132" spans="1:29" x14ac:dyDescent="0.25">
      <c r="A132" s="9">
        <v>130</v>
      </c>
      <c r="B132" s="43" t="s">
        <v>967</v>
      </c>
      <c r="C132" s="44" t="s">
        <v>395</v>
      </c>
      <c r="D132" s="44" t="s">
        <v>396</v>
      </c>
      <c r="E132" s="44" t="s">
        <v>2</v>
      </c>
      <c r="F132" s="45">
        <v>81</v>
      </c>
      <c r="G132" s="45">
        <v>17</v>
      </c>
      <c r="H132" s="45">
        <v>14</v>
      </c>
      <c r="I132" s="45">
        <v>67</v>
      </c>
      <c r="J132" s="45">
        <v>36</v>
      </c>
      <c r="K132" s="45">
        <v>48</v>
      </c>
      <c r="L132" s="45">
        <v>9454</v>
      </c>
      <c r="M132" s="51">
        <v>1118</v>
      </c>
      <c r="N132">
        <f>G132*82/F132</f>
        <v>17.209876543209877</v>
      </c>
      <c r="O132">
        <f>H132*82/F132</f>
        <v>14.17283950617284</v>
      </c>
      <c r="P132">
        <f>I132*82/F132</f>
        <v>67.827160493827165</v>
      </c>
      <c r="Q132">
        <f>J132*82/F132</f>
        <v>36.444444444444443</v>
      </c>
      <c r="R132">
        <f>K132*82/F132</f>
        <v>48.592592592592595</v>
      </c>
      <c r="S132">
        <f>L132*82/F132</f>
        <v>9570.7160493827159</v>
      </c>
      <c r="U132" s="10">
        <f>SUM(V132:X132)</f>
        <v>7.357623421383142</v>
      </c>
      <c r="V132">
        <f>N132/MAX(N:N)*OFF_C</f>
        <v>2.065185185185185</v>
      </c>
      <c r="W132">
        <f>O132/MAX(O:O)*PUN_C</f>
        <v>0.1566358024691358</v>
      </c>
      <c r="X132">
        <f>SUM(Z132:AC132)</f>
        <v>5.1358024337288217</v>
      </c>
      <c r="Y132">
        <f>X132/DEF_C*10</f>
        <v>8.5596707228813695</v>
      </c>
      <c r="Z132">
        <f>(0.7*(HIT_F*DEF_C))+(P132/(MAX(P:P))*(0.3*(HIT_F*DEF_C)))</f>
        <v>1.1700716845878134</v>
      </c>
      <c r="AA132">
        <f>(0.7*(BkS_F*DEF_C))+(Q132/(MAX(Q:Q))*(0.3*(BkS_F*DEF_C)))</f>
        <v>0.72696969696969682</v>
      </c>
      <c r="AB132">
        <f>(0.7*(TkA_F*DEF_C))+(R132/(MAX(R:R))*(0.3*(TkA_F*DEF_C)))</f>
        <v>1.7657894736842104</v>
      </c>
      <c r="AC132">
        <f>(0.7*(SH_F*DEF_C))+(S132/(MAX(S:S))*(0.3*(SH_F*DEF_C)))</f>
        <v>1.4729715784871009</v>
      </c>
    </row>
    <row r="133" spans="1:29" x14ac:dyDescent="0.25">
      <c r="A133" s="9">
        <v>131</v>
      </c>
      <c r="B133" s="43" t="s">
        <v>648</v>
      </c>
      <c r="C133" s="44" t="s">
        <v>395</v>
      </c>
      <c r="D133" s="44" t="s">
        <v>396</v>
      </c>
      <c r="E133" s="44" t="s">
        <v>2</v>
      </c>
      <c r="F133" s="45">
        <v>21</v>
      </c>
      <c r="G133" s="45">
        <v>3</v>
      </c>
      <c r="H133" s="45">
        <v>23</v>
      </c>
      <c r="I133" s="45">
        <v>17</v>
      </c>
      <c r="J133" s="45">
        <v>17</v>
      </c>
      <c r="K133" s="45">
        <v>5</v>
      </c>
      <c r="L133" s="45">
        <v>1313</v>
      </c>
      <c r="M133" s="51">
        <v>204</v>
      </c>
      <c r="N133">
        <f>G133*82/F133</f>
        <v>11.714285714285714</v>
      </c>
      <c r="O133">
        <f>H133*82/F133</f>
        <v>89.80952380952381</v>
      </c>
      <c r="P133">
        <f>I133*82/F133</f>
        <v>66.38095238095238</v>
      </c>
      <c r="Q133">
        <f>J133*82/F133</f>
        <v>66.38095238095238</v>
      </c>
      <c r="R133">
        <f>K133*82/F133</f>
        <v>19.523809523809526</v>
      </c>
      <c r="S133">
        <f>L133*82/F133</f>
        <v>5126.9523809523807</v>
      </c>
      <c r="U133" s="10">
        <f>SUM(V133:X133)</f>
        <v>7.2265869257153676</v>
      </c>
      <c r="V133">
        <f>N133/MAX(N:N)*OFF_C</f>
        <v>1.4057142857142857</v>
      </c>
      <c r="W133">
        <f>O133/MAX(O:O)*PUN_C</f>
        <v>0.99255952380952384</v>
      </c>
      <c r="X133">
        <f>SUM(Z133:AC133)</f>
        <v>4.8283131161915582</v>
      </c>
      <c r="Y133">
        <f>X133/DEF_C*10</f>
        <v>8.0471885269859307</v>
      </c>
      <c r="Z133">
        <f>(0.7*(HIT_F*DEF_C))+(P133/(MAX(P:P))*(0.3*(HIT_F*DEF_C)))</f>
        <v>1.167511520737327</v>
      </c>
      <c r="AA133">
        <f>(0.7*(BkS_F*DEF_C))+(Q133/(MAX(Q:Q))*(0.3*(BkS_F*DEF_C)))</f>
        <v>0.80662337662337646</v>
      </c>
      <c r="AB133">
        <f>(0.7*(TkA_F*DEF_C))+(R133/(MAX(R:R))*(0.3*(TkA_F*DEF_C)))</f>
        <v>1.538593984962406</v>
      </c>
      <c r="AC133">
        <f>(0.7*(SH_F*DEF_C))+(S133/(MAX(S:S))*(0.3*(SH_F*DEF_C)))</f>
        <v>1.3155842338684489</v>
      </c>
    </row>
    <row r="134" spans="1:29" x14ac:dyDescent="0.25">
      <c r="A134" s="9">
        <v>132</v>
      </c>
      <c r="B134" s="46" t="s">
        <v>680</v>
      </c>
      <c r="C134" s="47" t="s">
        <v>395</v>
      </c>
      <c r="D134" s="47" t="s">
        <v>396</v>
      </c>
      <c r="E134" s="47" t="s">
        <v>2</v>
      </c>
      <c r="F134" s="48">
        <v>62</v>
      </c>
      <c r="G134" s="48">
        <v>13</v>
      </c>
      <c r="H134" s="48">
        <v>25</v>
      </c>
      <c r="I134" s="48">
        <v>66</v>
      </c>
      <c r="J134" s="48">
        <v>28</v>
      </c>
      <c r="K134" s="48">
        <v>15</v>
      </c>
      <c r="L134" s="48">
        <v>2136</v>
      </c>
      <c r="M134" s="52">
        <v>603</v>
      </c>
      <c r="N134">
        <f>G134*82/F134</f>
        <v>17.193548387096776</v>
      </c>
      <c r="O134">
        <f>H134*82/F134</f>
        <v>33.064516129032256</v>
      </c>
      <c r="P134">
        <f>I134*82/F134</f>
        <v>87.290322580645167</v>
      </c>
      <c r="Q134">
        <f>J134*82/F134</f>
        <v>37.032258064516128</v>
      </c>
      <c r="R134">
        <f>K134*82/F134</f>
        <v>19.838709677419356</v>
      </c>
      <c r="S134">
        <f>L134*82/F134</f>
        <v>2825.0322580645161</v>
      </c>
      <c r="U134" s="10">
        <f>SUM(V134:X134)</f>
        <v>7.1368204302744145</v>
      </c>
      <c r="V134">
        <f>N134/MAX(N:N)*OFF_C</f>
        <v>2.0632258064516131</v>
      </c>
      <c r="W134">
        <f>O134/MAX(O:O)*PUN_C</f>
        <v>0.36542338709677419</v>
      </c>
      <c r="X134">
        <f>SUM(Z134:AC134)</f>
        <v>4.7081712367260273</v>
      </c>
      <c r="Y134">
        <f>X134/DEF_C*10</f>
        <v>7.846952061210045</v>
      </c>
      <c r="Z134">
        <f>(0.7*(HIT_F*DEF_C))+(P134/(MAX(P:P))*(0.3*(HIT_F*DEF_C)))</f>
        <v>1.2045265348595211</v>
      </c>
      <c r="AA134">
        <f>(0.7*(BkS_F*DEF_C))+(Q134/(MAX(Q:Q))*(0.3*(BkS_F*DEF_C)))</f>
        <v>0.72853372434017583</v>
      </c>
      <c r="AB134">
        <f>(0.7*(TkA_F*DEF_C))+(R134/(MAX(R:R))*(0.3*(TkA_F*DEF_C)))</f>
        <v>1.5410551782682511</v>
      </c>
      <c r="AC134">
        <f>(0.7*(SH_F*DEF_C))+(S134/(MAX(S:S))*(0.3*(SH_F*DEF_C)))</f>
        <v>1.2340557992580785</v>
      </c>
    </row>
    <row r="135" spans="1:29" x14ac:dyDescent="0.25">
      <c r="A135" s="9">
        <v>133</v>
      </c>
      <c r="B135" s="46" t="s">
        <v>775</v>
      </c>
      <c r="C135" s="47" t="s">
        <v>395</v>
      </c>
      <c r="D135" s="47" t="s">
        <v>396</v>
      </c>
      <c r="E135" s="47" t="s">
        <v>2</v>
      </c>
      <c r="F135" s="48">
        <v>81</v>
      </c>
      <c r="G135" s="48">
        <v>15</v>
      </c>
      <c r="H135" s="48">
        <v>16</v>
      </c>
      <c r="I135" s="48">
        <v>114</v>
      </c>
      <c r="J135" s="48">
        <v>60</v>
      </c>
      <c r="K135" s="48">
        <v>14</v>
      </c>
      <c r="L135" s="48">
        <v>12159</v>
      </c>
      <c r="M135" s="52">
        <v>936</v>
      </c>
      <c r="N135">
        <f>G135*82/F135</f>
        <v>15.185185185185185</v>
      </c>
      <c r="O135">
        <f>H135*82/F135</f>
        <v>16.197530864197532</v>
      </c>
      <c r="P135">
        <f>I135*82/F135</f>
        <v>115.4074074074074</v>
      </c>
      <c r="Q135">
        <f>J135*82/F135</f>
        <v>60.74074074074074</v>
      </c>
      <c r="R135">
        <f>K135*82/F135</f>
        <v>14.17283950617284</v>
      </c>
      <c r="S135">
        <f>L135*82/F135</f>
        <v>12309.111111111111</v>
      </c>
      <c r="U135" s="10">
        <f>SUM(V135:X135)</f>
        <v>7.113882632730582</v>
      </c>
      <c r="V135">
        <f>N135/MAX(N:N)*OFF_C</f>
        <v>1.8222222222222222</v>
      </c>
      <c r="W135">
        <f>O135/MAX(O:O)*PUN_C</f>
        <v>0.17901234567901236</v>
      </c>
      <c r="X135">
        <f>SUM(Z135:AC135)</f>
        <v>5.1126480648293473</v>
      </c>
      <c r="Y135">
        <f>X135/DEF_C*10</f>
        <v>8.5210801080489116</v>
      </c>
      <c r="Z135">
        <f>(0.7*(HIT_F*DEF_C))+(P135/(MAX(P:P))*(0.3*(HIT_F*DEF_C)))</f>
        <v>1.2543010752688171</v>
      </c>
      <c r="AA135">
        <f>(0.7*(BkS_F*DEF_C))+(Q135/(MAX(Q:Q))*(0.3*(BkS_F*DEF_C)))</f>
        <v>0.79161616161616144</v>
      </c>
      <c r="AB135">
        <f>(0.7*(TkA_F*DEF_C))+(R135/(MAX(R:R))*(0.3*(TkA_F*DEF_C)))</f>
        <v>1.4967719298245612</v>
      </c>
      <c r="AC135">
        <f>(0.7*(SH_F*DEF_C))+(S135/(MAX(S:S))*(0.3*(SH_F*DEF_C)))</f>
        <v>1.5699588981198076</v>
      </c>
    </row>
    <row r="136" spans="1:29" x14ac:dyDescent="0.25">
      <c r="A136" s="9">
        <v>134</v>
      </c>
      <c r="B136" s="46" t="s">
        <v>948</v>
      </c>
      <c r="C136" s="47" t="s">
        <v>395</v>
      </c>
      <c r="D136" s="47" t="s">
        <v>396</v>
      </c>
      <c r="E136" s="47" t="s">
        <v>2</v>
      </c>
      <c r="F136" s="48">
        <v>38</v>
      </c>
      <c r="G136" s="48">
        <v>9</v>
      </c>
      <c r="H136" s="48">
        <v>9</v>
      </c>
      <c r="I136" s="48">
        <v>39</v>
      </c>
      <c r="J136" s="48">
        <v>16</v>
      </c>
      <c r="K136" s="48">
        <v>6</v>
      </c>
      <c r="L136" s="48">
        <v>339</v>
      </c>
      <c r="M136" s="52">
        <v>424</v>
      </c>
      <c r="N136">
        <f>G136*82/F136</f>
        <v>19.421052631578949</v>
      </c>
      <c r="O136">
        <f>H136*82/F136</f>
        <v>19.421052631578949</v>
      </c>
      <c r="P136">
        <f>I136*82/F136</f>
        <v>84.15789473684211</v>
      </c>
      <c r="Q136">
        <f>J136*82/F136</f>
        <v>34.526315789473685</v>
      </c>
      <c r="R136">
        <f>K136*82/F136</f>
        <v>12.947368421052632</v>
      </c>
      <c r="S136">
        <f>L136*82/F136</f>
        <v>731.52631578947364</v>
      </c>
      <c r="U136" s="10">
        <f>SUM(V136:X136)</f>
        <v>7.113114622553085</v>
      </c>
      <c r="V136">
        <f>N136/MAX(N:N)*OFF_C</f>
        <v>2.330526315789474</v>
      </c>
      <c r="W136">
        <f>O136/MAX(O:O)*PUN_C</f>
        <v>0.21463815789473686</v>
      </c>
      <c r="X136">
        <f>SUM(Z136:AC136)</f>
        <v>4.5679501488688743</v>
      </c>
      <c r="Y136">
        <f>X136/DEF_C*10</f>
        <v>7.6132502481147899</v>
      </c>
      <c r="Z136">
        <f>(0.7*(HIT_F*DEF_C))+(P136/(MAX(P:P))*(0.3*(HIT_F*DEF_C)))</f>
        <v>1.1989813242784377</v>
      </c>
      <c r="AA136">
        <f>(0.7*(BkS_F*DEF_C))+(Q136/(MAX(Q:Q))*(0.3*(BkS_F*DEF_C)))</f>
        <v>0.72186602870813388</v>
      </c>
      <c r="AB136">
        <f>(0.7*(TkA_F*DEF_C))+(R136/(MAX(R:R))*(0.3*(TkA_F*DEF_C)))</f>
        <v>1.4871939058171744</v>
      </c>
      <c r="AC136">
        <f>(0.7*(SH_F*DEF_C))+(S136/(MAX(S:S))*(0.3*(SH_F*DEF_C)))</f>
        <v>1.1599088900651278</v>
      </c>
    </row>
    <row r="137" spans="1:29" x14ac:dyDescent="0.25">
      <c r="A137" s="9">
        <v>135</v>
      </c>
      <c r="B137" s="46" t="s">
        <v>602</v>
      </c>
      <c r="C137" s="47" t="s">
        <v>395</v>
      </c>
      <c r="D137" s="47" t="s">
        <v>396</v>
      </c>
      <c r="E137" s="47" t="s">
        <v>2</v>
      </c>
      <c r="F137" s="48">
        <v>23</v>
      </c>
      <c r="G137" s="48">
        <v>2</v>
      </c>
      <c r="H137" s="48">
        <v>27</v>
      </c>
      <c r="I137" s="48">
        <v>51</v>
      </c>
      <c r="J137" s="48">
        <v>15</v>
      </c>
      <c r="K137" s="48">
        <v>12</v>
      </c>
      <c r="L137" s="48">
        <v>1443</v>
      </c>
      <c r="M137" s="52">
        <v>295</v>
      </c>
      <c r="N137">
        <f>G137*82/F137</f>
        <v>7.1304347826086953</v>
      </c>
      <c r="O137">
        <f>H137*82/F137</f>
        <v>96.260869565217391</v>
      </c>
      <c r="P137">
        <f>I137*82/F137</f>
        <v>181.82608695652175</v>
      </c>
      <c r="Q137">
        <f>J137*82/F137</f>
        <v>53.478260869565219</v>
      </c>
      <c r="R137">
        <f>K137*82/F137</f>
        <v>42.782608695652172</v>
      </c>
      <c r="S137">
        <f>L137*82/F137</f>
        <v>5144.608695652174</v>
      </c>
      <c r="U137" s="10">
        <f>SUM(V137:X137)</f>
        <v>7.1002721830379052</v>
      </c>
      <c r="V137">
        <f>N137/MAX(N:N)*OFF_C</f>
        <v>0.85565217391304338</v>
      </c>
      <c r="W137">
        <f>O137/MAX(O:O)*PUN_C</f>
        <v>1.0638586956521741</v>
      </c>
      <c r="X137">
        <f>SUM(Z137:AC137)</f>
        <v>5.1807613134726873</v>
      </c>
      <c r="Y137">
        <f>X137/DEF_C*10</f>
        <v>8.6346021891211464</v>
      </c>
      <c r="Z137">
        <f>(0.7*(HIT_F*DEF_C))+(P137/(MAX(P:P))*(0.3*(HIT_F*DEF_C)))</f>
        <v>1.3718793828892004</v>
      </c>
      <c r="AA137">
        <f>(0.7*(BkS_F*DEF_C))+(Q137/(MAX(Q:Q))*(0.3*(BkS_F*DEF_C)))</f>
        <v>0.77229249011857692</v>
      </c>
      <c r="AB137">
        <f>(0.7*(TkA_F*DEF_C))+(R137/(MAX(R:R))*(0.3*(TkA_F*DEF_C)))</f>
        <v>1.7203798627002287</v>
      </c>
      <c r="AC137">
        <f>(0.7*(SH_F*DEF_C))+(S137/(MAX(S:S))*(0.3*(SH_F*DEF_C)))</f>
        <v>1.3162095777646812</v>
      </c>
    </row>
    <row r="138" spans="1:29" x14ac:dyDescent="0.25">
      <c r="A138" s="9">
        <v>136</v>
      </c>
      <c r="B138" s="43" t="s">
        <v>854</v>
      </c>
      <c r="C138" s="44" t="s">
        <v>395</v>
      </c>
      <c r="D138" s="44" t="s">
        <v>396</v>
      </c>
      <c r="E138" s="44" t="s">
        <v>2</v>
      </c>
      <c r="F138" s="45">
        <v>29</v>
      </c>
      <c r="G138" s="45">
        <v>5</v>
      </c>
      <c r="H138" s="45">
        <v>16</v>
      </c>
      <c r="I138" s="45">
        <v>80</v>
      </c>
      <c r="J138" s="45">
        <v>5</v>
      </c>
      <c r="K138" s="45">
        <v>10</v>
      </c>
      <c r="L138" s="45">
        <v>350</v>
      </c>
      <c r="M138" s="51">
        <v>301</v>
      </c>
      <c r="N138">
        <f>G138*82/F138</f>
        <v>14.137931034482758</v>
      </c>
      <c r="O138">
        <f>H138*82/F138</f>
        <v>45.241379310344826</v>
      </c>
      <c r="P138">
        <f>I138*82/F138</f>
        <v>226.20689655172413</v>
      </c>
      <c r="Q138">
        <f>J138*82/F138</f>
        <v>14.137931034482758</v>
      </c>
      <c r="R138">
        <f>K138*82/F138</f>
        <v>28.275862068965516</v>
      </c>
      <c r="S138">
        <f>L138*82/F138</f>
        <v>989.65517241379314</v>
      </c>
      <c r="U138" s="10">
        <f>SUM(V138:X138)</f>
        <v>7.0906635918144136</v>
      </c>
      <c r="V138">
        <f>N138/MAX(N:N)*OFF_C</f>
        <v>1.6965517241379311</v>
      </c>
      <c r="W138">
        <f>O138/MAX(O:O)*PUN_C</f>
        <v>0.5</v>
      </c>
      <c r="X138">
        <f>SUM(Z138:AC138)</f>
        <v>4.8941118676764823</v>
      </c>
      <c r="Y138">
        <f>X138/DEF_C*10</f>
        <v>8.1568531127941366</v>
      </c>
      <c r="Z138">
        <f>(0.7*(HIT_F*DEF_C))+(P138/(MAX(P:P))*(0.3*(HIT_F*DEF_C)))</f>
        <v>1.450444938820912</v>
      </c>
      <c r="AA138">
        <f>(0.7*(BkS_F*DEF_C))+(Q138/(MAX(Q:Q))*(0.3*(BkS_F*DEF_C)))</f>
        <v>0.66761755485893404</v>
      </c>
      <c r="AB138">
        <f>(0.7*(TkA_F*DEF_C))+(R138/(MAX(R:R))*(0.3*(TkA_F*DEF_C)))</f>
        <v>1.6069981851179671</v>
      </c>
      <c r="AC138">
        <f>(0.7*(SH_F*DEF_C))+(S138/(MAX(S:S))*(0.3*(SH_F*DEF_C)))</f>
        <v>1.1690511888786694</v>
      </c>
    </row>
    <row r="139" spans="1:29" x14ac:dyDescent="0.25">
      <c r="A139" s="9">
        <v>137</v>
      </c>
      <c r="B139" s="43" t="s">
        <v>603</v>
      </c>
      <c r="C139" s="44" t="s">
        <v>395</v>
      </c>
      <c r="D139" s="44" t="s">
        <v>396</v>
      </c>
      <c r="E139" s="44" t="s">
        <v>2</v>
      </c>
      <c r="F139" s="45">
        <v>46</v>
      </c>
      <c r="G139" s="45">
        <v>8</v>
      </c>
      <c r="H139" s="45">
        <v>44</v>
      </c>
      <c r="I139" s="45">
        <v>62</v>
      </c>
      <c r="J139" s="45">
        <v>7</v>
      </c>
      <c r="K139" s="45">
        <v>5</v>
      </c>
      <c r="L139" s="45">
        <v>43</v>
      </c>
      <c r="M139" s="51">
        <v>499</v>
      </c>
      <c r="N139">
        <f>G139*82/F139</f>
        <v>14.260869565217391</v>
      </c>
      <c r="O139">
        <f>H139*82/F139</f>
        <v>78.434782608695656</v>
      </c>
      <c r="P139">
        <f>I139*82/F139</f>
        <v>110.52173913043478</v>
      </c>
      <c r="Q139">
        <f>J139*82/F139</f>
        <v>12.478260869565217</v>
      </c>
      <c r="R139">
        <f>K139*82/F139</f>
        <v>8.9130434782608692</v>
      </c>
      <c r="S139">
        <f>L139*82/F139</f>
        <v>76.652173913043484</v>
      </c>
      <c r="U139" s="10">
        <f>SUM(V139:X139)</f>
        <v>7.0793832345683745</v>
      </c>
      <c r="V139">
        <f>N139/MAX(N:N)*OFF_C</f>
        <v>1.7113043478260868</v>
      </c>
      <c r="W139">
        <f>O139/MAX(O:O)*PUN_C</f>
        <v>0.86684782608695665</v>
      </c>
      <c r="X139">
        <f>SUM(Z139:AC139)</f>
        <v>4.5012310606553312</v>
      </c>
      <c r="Y139">
        <f>X139/DEF_C*10</f>
        <v>7.5020517677588847</v>
      </c>
      <c r="Z139">
        <f>(0.7*(HIT_F*DEF_C))+(P139/(MAX(P:P))*(0.3*(HIT_F*DEF_C)))</f>
        <v>1.2456521739130433</v>
      </c>
      <c r="AA139">
        <f>(0.7*(BkS_F*DEF_C))+(Q139/(MAX(Q:Q))*(0.3*(BkS_F*DEF_C)))</f>
        <v>0.66320158102766791</v>
      </c>
      <c r="AB139">
        <f>(0.7*(TkA_F*DEF_C))+(R139/(MAX(R:R))*(0.3*(TkA_F*DEF_C)))</f>
        <v>1.4556624713958808</v>
      </c>
      <c r="AC139">
        <f>(0.7*(SH_F*DEF_C))+(S139/(MAX(S:S))*(0.3*(SH_F*DEF_C)))</f>
        <v>1.136714834318739</v>
      </c>
    </row>
    <row r="140" spans="1:29" x14ac:dyDescent="0.25">
      <c r="A140" s="9">
        <v>138</v>
      </c>
      <c r="B140" s="43" t="s">
        <v>405</v>
      </c>
      <c r="C140" s="44" t="s">
        <v>43</v>
      </c>
      <c r="D140" s="44" t="s">
        <v>396</v>
      </c>
      <c r="E140" s="44" t="s">
        <v>2</v>
      </c>
      <c r="F140" s="45">
        <v>29</v>
      </c>
      <c r="G140" s="45">
        <v>7</v>
      </c>
      <c r="H140" s="45">
        <v>4</v>
      </c>
      <c r="I140" s="45">
        <v>28</v>
      </c>
      <c r="J140" s="45">
        <v>6</v>
      </c>
      <c r="K140" s="45">
        <v>8</v>
      </c>
      <c r="L140" s="45">
        <v>34</v>
      </c>
      <c r="M140" s="51">
        <v>337</v>
      </c>
      <c r="N140">
        <f>G140*82/F140</f>
        <v>19.793103448275861</v>
      </c>
      <c r="O140">
        <f>H140*82/F140</f>
        <v>11.310344827586206</v>
      </c>
      <c r="P140">
        <f>I140*82/F140</f>
        <v>79.172413793103445</v>
      </c>
      <c r="Q140">
        <f>J140*82/F140</f>
        <v>16.96551724137931</v>
      </c>
      <c r="R140">
        <f>K140*82/F140</f>
        <v>22.620689655172413</v>
      </c>
      <c r="S140">
        <f>L140*82/F140</f>
        <v>96.137931034482762</v>
      </c>
      <c r="U140" s="10">
        <f>SUM(V140:X140)</f>
        <v>7.065672728939445</v>
      </c>
      <c r="V140">
        <f>N140/MAX(N:N)*OFF_C</f>
        <v>2.3751724137931034</v>
      </c>
      <c r="W140">
        <f>O140/MAX(O:O)*PUN_C</f>
        <v>0.125</v>
      </c>
      <c r="X140">
        <f>SUM(Z140:AC140)</f>
        <v>4.5655003151463411</v>
      </c>
      <c r="Y140">
        <f>X140/DEF_C*10</f>
        <v>7.6091671919105686</v>
      </c>
      <c r="Z140">
        <f>(0.7*(HIT_F*DEF_C))+(P140/(MAX(P:P))*(0.3*(HIT_F*DEF_C)))</f>
        <v>1.190155728587319</v>
      </c>
      <c r="AA140">
        <f>(0.7*(BkS_F*DEF_C))+(Q140/(MAX(Q:Q))*(0.3*(BkS_F*DEF_C)))</f>
        <v>0.67514106583072087</v>
      </c>
      <c r="AB140">
        <f>(0.7*(TkA_F*DEF_C))+(R140/(MAX(R:R))*(0.3*(TkA_F*DEF_C)))</f>
        <v>1.5627985480943738</v>
      </c>
      <c r="AC140">
        <f>(0.7*(SH_F*DEF_C))+(S140/(MAX(S:S))*(0.3*(SH_F*DEF_C)))</f>
        <v>1.1374049726339277</v>
      </c>
    </row>
    <row r="141" spans="1:29" x14ac:dyDescent="0.25">
      <c r="A141" s="9">
        <v>139</v>
      </c>
      <c r="B141" s="46" t="s">
        <v>469</v>
      </c>
      <c r="C141" s="47" t="s">
        <v>395</v>
      </c>
      <c r="D141" s="47" t="s">
        <v>396</v>
      </c>
      <c r="E141" s="47" t="s">
        <v>2</v>
      </c>
      <c r="F141" s="48">
        <v>22</v>
      </c>
      <c r="G141" s="48">
        <v>4</v>
      </c>
      <c r="H141" s="48">
        <v>6</v>
      </c>
      <c r="I141" s="48">
        <v>28</v>
      </c>
      <c r="J141" s="48">
        <v>7</v>
      </c>
      <c r="K141" s="48">
        <v>8</v>
      </c>
      <c r="L141" s="48">
        <v>2496</v>
      </c>
      <c r="M141" s="52">
        <v>215</v>
      </c>
      <c r="N141">
        <f>G141*82/F141</f>
        <v>14.909090909090908</v>
      </c>
      <c r="O141">
        <f>H141*82/F141</f>
        <v>22.363636363636363</v>
      </c>
      <c r="P141">
        <f>I141*82/F141</f>
        <v>104.36363636363636</v>
      </c>
      <c r="Q141">
        <f>J141*82/F141</f>
        <v>26.09090909090909</v>
      </c>
      <c r="R141">
        <f>K141*82/F141</f>
        <v>29.818181818181817</v>
      </c>
      <c r="S141">
        <f>L141*82/F141</f>
        <v>9303.2727272727279</v>
      </c>
      <c r="U141" s="10">
        <f>SUM(V141:X141)</f>
        <v>7.0529742361893835</v>
      </c>
      <c r="V141">
        <f>N141/MAX(N:N)*OFF_C</f>
        <v>1.7890909090909091</v>
      </c>
      <c r="W141">
        <f>O141/MAX(O:O)*PUN_C</f>
        <v>0.24715909090909091</v>
      </c>
      <c r="X141">
        <f>SUM(Z141:AC141)</f>
        <v>5.0167242361893836</v>
      </c>
      <c r="Y141">
        <f>X141/DEF_C*10</f>
        <v>8.361207060315639</v>
      </c>
      <c r="Z141">
        <f>(0.7*(HIT_F*DEF_C))+(P141/(MAX(P:P))*(0.3*(HIT_F*DEF_C)))</f>
        <v>1.2347507331378298</v>
      </c>
      <c r="AA141">
        <f>(0.7*(BkS_F*DEF_C))+(Q141/(MAX(Q:Q))*(0.3*(BkS_F*DEF_C)))</f>
        <v>0.69942148760330569</v>
      </c>
      <c r="AB141">
        <f>(0.7*(TkA_F*DEF_C))+(R141/(MAX(R:R))*(0.3*(TkA_F*DEF_C)))</f>
        <v>1.6190526315789473</v>
      </c>
      <c r="AC141">
        <f>(0.7*(SH_F*DEF_C))+(S141/(MAX(S:S))*(0.3*(SH_F*DEF_C)))</f>
        <v>1.4634993838693007</v>
      </c>
    </row>
    <row r="142" spans="1:29" x14ac:dyDescent="0.25">
      <c r="A142" s="9">
        <v>140</v>
      </c>
      <c r="B142" s="43" t="s">
        <v>582</v>
      </c>
      <c r="C142" s="44" t="s">
        <v>395</v>
      </c>
      <c r="D142" s="44" t="s">
        <v>396</v>
      </c>
      <c r="E142" s="44" t="s">
        <v>2</v>
      </c>
      <c r="F142" s="45">
        <v>24</v>
      </c>
      <c r="G142" s="45">
        <v>5</v>
      </c>
      <c r="H142" s="45">
        <v>8</v>
      </c>
      <c r="I142" s="45">
        <v>30</v>
      </c>
      <c r="J142" s="45">
        <v>5</v>
      </c>
      <c r="K142" s="45">
        <v>5</v>
      </c>
      <c r="L142" s="45">
        <v>1</v>
      </c>
      <c r="M142" s="51">
        <v>306</v>
      </c>
      <c r="N142">
        <f>G142*82/F142</f>
        <v>17.083333333333332</v>
      </c>
      <c r="O142">
        <f>H142*82/F142</f>
        <v>27.333333333333332</v>
      </c>
      <c r="P142">
        <f>I142*82/F142</f>
        <v>102.5</v>
      </c>
      <c r="Q142">
        <f>J142*82/F142</f>
        <v>17.083333333333332</v>
      </c>
      <c r="R142">
        <f>K142*82/F142</f>
        <v>17.083333333333332</v>
      </c>
      <c r="S142">
        <f>L142*82/F142</f>
        <v>3.4166666666666665</v>
      </c>
      <c r="U142" s="10">
        <f>SUM(V142:X142)</f>
        <v>6.9126302385900527</v>
      </c>
      <c r="V142">
        <f>N142/MAX(N:N)*OFF_C</f>
        <v>2.0499999999999998</v>
      </c>
      <c r="W142">
        <f>O142/MAX(O:O)*PUN_C</f>
        <v>0.30208333333333331</v>
      </c>
      <c r="X142">
        <f>SUM(Z142:AC142)</f>
        <v>4.5605469052567189</v>
      </c>
      <c r="Y142">
        <f>X142/DEF_C*10</f>
        <v>7.6009115087611976</v>
      </c>
      <c r="Z142">
        <f>(0.7*(HIT_F*DEF_C))+(P142/(MAX(P:P))*(0.3*(HIT_F*DEF_C)))</f>
        <v>1.2314516129032256</v>
      </c>
      <c r="AA142">
        <f>(0.7*(BkS_F*DEF_C))+(Q142/(MAX(Q:Q))*(0.3*(BkS_F*DEF_C)))</f>
        <v>0.67545454545454531</v>
      </c>
      <c r="AB142">
        <f>(0.7*(TkA_F*DEF_C))+(R142/(MAX(R:R))*(0.3*(TkA_F*DEF_C)))</f>
        <v>1.5195197368421052</v>
      </c>
      <c r="AC142">
        <f>(0.7*(SH_F*DEF_C))+(S142/(MAX(S:S))*(0.3*(SH_F*DEF_C)))</f>
        <v>1.1341210100568428</v>
      </c>
    </row>
    <row r="143" spans="1:29" x14ac:dyDescent="0.25">
      <c r="A143" s="9">
        <v>141</v>
      </c>
      <c r="B143" s="46" t="s">
        <v>843</v>
      </c>
      <c r="C143" s="47" t="s">
        <v>395</v>
      </c>
      <c r="D143" s="47" t="s">
        <v>396</v>
      </c>
      <c r="E143" s="47" t="s">
        <v>2</v>
      </c>
      <c r="F143" s="48">
        <v>47</v>
      </c>
      <c r="G143" s="48">
        <v>10</v>
      </c>
      <c r="H143" s="48">
        <v>8</v>
      </c>
      <c r="I143" s="48">
        <v>34</v>
      </c>
      <c r="J143" s="48">
        <v>15</v>
      </c>
      <c r="K143" s="48">
        <v>17</v>
      </c>
      <c r="L143" s="48">
        <v>15</v>
      </c>
      <c r="M143" s="52">
        <v>528</v>
      </c>
      <c r="N143">
        <f>G143*82/F143</f>
        <v>17.446808510638299</v>
      </c>
      <c r="O143">
        <f>H143*82/F143</f>
        <v>13.957446808510639</v>
      </c>
      <c r="P143">
        <f>I143*82/F143</f>
        <v>59.319148936170215</v>
      </c>
      <c r="Q143">
        <f>J143*82/F143</f>
        <v>26.170212765957448</v>
      </c>
      <c r="R143">
        <f>K143*82/F143</f>
        <v>29.659574468085108</v>
      </c>
      <c r="S143">
        <f>L143*82/F143</f>
        <v>26.170212765957448</v>
      </c>
      <c r="U143" s="10">
        <f>SUM(V143:X143)</f>
        <v>6.8552550061803039</v>
      </c>
      <c r="V143">
        <f>N143/MAX(N:N)*OFF_C</f>
        <v>2.0936170212765957</v>
      </c>
      <c r="W143">
        <f>O143/MAX(O:O)*PUN_C</f>
        <v>0.15425531914893617</v>
      </c>
      <c r="X143">
        <f>SUM(Z143:AC143)</f>
        <v>4.6073826657547716</v>
      </c>
      <c r="Y143">
        <f>X143/DEF_C*10</f>
        <v>7.678971109591286</v>
      </c>
      <c r="Z143">
        <f>(0.7*(HIT_F*DEF_C))+(P143/(MAX(P:P))*(0.3*(HIT_F*DEF_C)))</f>
        <v>1.155010295126973</v>
      </c>
      <c r="AA143">
        <f>(0.7*(BkS_F*DEF_C))+(Q143/(MAX(Q:Q))*(0.3*(BkS_F*DEF_C)))</f>
        <v>0.69963249516440995</v>
      </c>
      <c r="AB143">
        <f>(0.7*(TkA_F*DEF_C))+(R143/(MAX(R:R))*(0.3*(TkA_F*DEF_C)))</f>
        <v>1.6178129899216125</v>
      </c>
      <c r="AC143">
        <f>(0.7*(SH_F*DEF_C))+(S143/(MAX(S:S))*(0.3*(SH_F*DEF_C)))</f>
        <v>1.1349268855417762</v>
      </c>
    </row>
    <row r="144" spans="1:29" x14ac:dyDescent="0.25">
      <c r="A144" s="9">
        <v>142</v>
      </c>
      <c r="B144" s="46" t="s">
        <v>558</v>
      </c>
      <c r="C144" s="47" t="s">
        <v>395</v>
      </c>
      <c r="D144" s="47" t="s">
        <v>396</v>
      </c>
      <c r="E144" s="47" t="s">
        <v>2</v>
      </c>
      <c r="F144" s="48">
        <v>51</v>
      </c>
      <c r="G144" s="48">
        <v>10</v>
      </c>
      <c r="H144" s="48">
        <v>4</v>
      </c>
      <c r="I144" s="48">
        <v>20</v>
      </c>
      <c r="J144" s="48">
        <v>29</v>
      </c>
      <c r="K144" s="48">
        <v>13</v>
      </c>
      <c r="L144" s="48">
        <v>4596</v>
      </c>
      <c r="M144" s="52">
        <v>615</v>
      </c>
      <c r="N144">
        <f>G144*82/F144</f>
        <v>16.078431372549019</v>
      </c>
      <c r="O144">
        <f>H144*82/F144</f>
        <v>6.4313725490196081</v>
      </c>
      <c r="P144">
        <f>I144*82/F144</f>
        <v>32.156862745098039</v>
      </c>
      <c r="Q144">
        <f>J144*82/F144</f>
        <v>46.627450980392155</v>
      </c>
      <c r="R144">
        <f>K144*82/F144</f>
        <v>20.901960784313726</v>
      </c>
      <c r="S144">
        <f>L144*82/F144</f>
        <v>7389.6470588235297</v>
      </c>
      <c r="U144" s="10">
        <f>SUM(V144:X144)</f>
        <v>6.8065690867193105</v>
      </c>
      <c r="V144">
        <f>N144/MAX(N:N)*OFF_C</f>
        <v>1.9294117647058822</v>
      </c>
      <c r="W144">
        <f>O144/MAX(O:O)*PUN_C</f>
        <v>7.1078431372549031E-2</v>
      </c>
      <c r="X144">
        <f>SUM(Z144:AC144)</f>
        <v>4.8060788906408787</v>
      </c>
      <c r="Y144">
        <f>X144/DEF_C*10</f>
        <v>8.0101314844014642</v>
      </c>
      <c r="Z144">
        <f>(0.7*(HIT_F*DEF_C))+(P144/(MAX(P:P))*(0.3*(HIT_F*DEF_C)))</f>
        <v>1.1069259962049334</v>
      </c>
      <c r="AA144">
        <f>(0.7*(BkS_F*DEF_C))+(Q144/(MAX(Q:Q))*(0.3*(BkS_F*DEF_C)))</f>
        <v>0.75406417112299451</v>
      </c>
      <c r="AB144">
        <f>(0.7*(TkA_F*DEF_C))+(R144/(MAX(R:R))*(0.3*(TkA_F*DEF_C)))</f>
        <v>1.5493653250773993</v>
      </c>
      <c r="AC144">
        <f>(0.7*(SH_F*DEF_C))+(S144/(MAX(S:S))*(0.3*(SH_F*DEF_C)))</f>
        <v>1.3957233982355512</v>
      </c>
    </row>
    <row r="145" spans="1:29" x14ac:dyDescent="0.25">
      <c r="A145" s="9">
        <v>143</v>
      </c>
      <c r="B145" s="43" t="s">
        <v>962</v>
      </c>
      <c r="C145" s="44" t="s">
        <v>395</v>
      </c>
      <c r="D145" s="44" t="s">
        <v>396</v>
      </c>
      <c r="E145" s="44" t="s">
        <v>2</v>
      </c>
      <c r="F145" s="45">
        <v>73</v>
      </c>
      <c r="G145" s="45">
        <v>12</v>
      </c>
      <c r="H145" s="45">
        <v>27</v>
      </c>
      <c r="I145" s="45">
        <v>126</v>
      </c>
      <c r="J145" s="45">
        <v>47</v>
      </c>
      <c r="K145" s="45">
        <v>13</v>
      </c>
      <c r="L145" s="45">
        <v>3111</v>
      </c>
      <c r="M145" s="51">
        <v>767</v>
      </c>
      <c r="N145">
        <f>G145*82/F145</f>
        <v>13.479452054794521</v>
      </c>
      <c r="O145">
        <f>H145*82/F145</f>
        <v>30.328767123287673</v>
      </c>
      <c r="P145">
        <f>I145*82/F145</f>
        <v>141.53424657534248</v>
      </c>
      <c r="Q145">
        <f>J145*82/F145</f>
        <v>52.794520547945204</v>
      </c>
      <c r="R145">
        <f>K145*82/F145</f>
        <v>14.602739726027398</v>
      </c>
      <c r="S145">
        <f>L145*82/F145</f>
        <v>3494.5479452054797</v>
      </c>
      <c r="U145" s="10">
        <f>SUM(V145:X145)</f>
        <v>6.7816485547707623</v>
      </c>
      <c r="V145">
        <f>N145/MAX(N:N)*OFF_C</f>
        <v>1.6175342465753426</v>
      </c>
      <c r="W145">
        <f>O145/MAX(O:O)*PUN_C</f>
        <v>0.33518835616438358</v>
      </c>
      <c r="X145">
        <f>SUM(Z145:AC145)</f>
        <v>4.8289259520310361</v>
      </c>
      <c r="Y145">
        <f>X145/DEF_C*10</f>
        <v>8.0482099200517272</v>
      </c>
      <c r="Z145">
        <f>(0.7*(HIT_F*DEF_C))+(P145/(MAX(P:P))*(0.3*(HIT_F*DEF_C)))</f>
        <v>1.3005523641184267</v>
      </c>
      <c r="AA145">
        <f>(0.7*(BkS_F*DEF_C))+(Q145/(MAX(Q:Q))*(0.3*(BkS_F*DEF_C)))</f>
        <v>0.77047322540473218</v>
      </c>
      <c r="AB145">
        <f>(0.7*(TkA_F*DEF_C))+(R145/(MAX(R:R))*(0.3*(TkA_F*DEF_C)))</f>
        <v>1.5001319394376351</v>
      </c>
      <c r="AC145">
        <f>(0.7*(SH_F*DEF_C))+(S145/(MAX(S:S))*(0.3*(SH_F*DEF_C)))</f>
        <v>1.2577684230702422</v>
      </c>
    </row>
    <row r="146" spans="1:29" x14ac:dyDescent="0.25">
      <c r="A146" s="9">
        <v>144</v>
      </c>
      <c r="B146" s="43" t="s">
        <v>839</v>
      </c>
      <c r="C146" s="44" t="s">
        <v>395</v>
      </c>
      <c r="D146" s="44" t="s">
        <v>396</v>
      </c>
      <c r="E146" s="44" t="s">
        <v>2</v>
      </c>
      <c r="F146" s="45">
        <v>61</v>
      </c>
      <c r="G146" s="45">
        <v>7</v>
      </c>
      <c r="H146" s="45">
        <v>35</v>
      </c>
      <c r="I146" s="45">
        <v>127</v>
      </c>
      <c r="J146" s="45">
        <v>44</v>
      </c>
      <c r="K146" s="45">
        <v>17</v>
      </c>
      <c r="L146" s="45">
        <v>5840</v>
      </c>
      <c r="M146" s="51">
        <v>692</v>
      </c>
      <c r="N146">
        <f>G146*82/F146</f>
        <v>9.4098360655737707</v>
      </c>
      <c r="O146">
        <f>H146*82/F146</f>
        <v>47.049180327868854</v>
      </c>
      <c r="P146">
        <f>I146*82/F146</f>
        <v>170.72131147540983</v>
      </c>
      <c r="Q146">
        <f>J146*82/F146</f>
        <v>59.147540983606561</v>
      </c>
      <c r="R146">
        <f>K146*82/F146</f>
        <v>22.852459016393443</v>
      </c>
      <c r="S146">
        <f>L146*82/F146</f>
        <v>7850.4918032786882</v>
      </c>
      <c r="U146" s="10">
        <f>SUM(V146:X146)</f>
        <v>6.7654133436787216</v>
      </c>
      <c r="V146">
        <f>N146/MAX(N:N)*OFF_C</f>
        <v>1.1291803278688524</v>
      </c>
      <c r="W146">
        <f>O146/MAX(O:O)*PUN_C</f>
        <v>0.51997950819672134</v>
      </c>
      <c r="X146">
        <f>SUM(Z146:AC146)</f>
        <v>5.1162535076131483</v>
      </c>
      <c r="Y146">
        <f>X146/DEF_C*10</f>
        <v>8.5270891793552472</v>
      </c>
      <c r="Z146">
        <f>(0.7*(HIT_F*DEF_C))+(P146/(MAX(P:P))*(0.3*(HIT_F*DEF_C)))</f>
        <v>1.3522210470650449</v>
      </c>
      <c r="AA146">
        <f>(0.7*(BkS_F*DEF_C))+(Q146/(MAX(Q:Q))*(0.3*(BkS_F*DEF_C)))</f>
        <v>0.7873770491803278</v>
      </c>
      <c r="AB146">
        <f>(0.7*(TkA_F*DEF_C))+(R146/(MAX(R:R))*(0.3*(TkA_F*DEF_C)))</f>
        <v>1.5646100086281276</v>
      </c>
      <c r="AC146">
        <f>(0.7*(SH_F*DEF_C))+(S146/(MAX(S:S))*(0.3*(SH_F*DEF_C)))</f>
        <v>1.4120454027396474</v>
      </c>
    </row>
    <row r="147" spans="1:29" x14ac:dyDescent="0.25">
      <c r="A147" s="9">
        <v>145</v>
      </c>
      <c r="B147" s="46" t="s">
        <v>583</v>
      </c>
      <c r="C147" s="47" t="s">
        <v>395</v>
      </c>
      <c r="D147" s="47" t="s">
        <v>396</v>
      </c>
      <c r="E147" s="47" t="s">
        <v>2</v>
      </c>
      <c r="F147" s="48">
        <v>55</v>
      </c>
      <c r="G147" s="48">
        <v>10</v>
      </c>
      <c r="H147" s="48">
        <v>10</v>
      </c>
      <c r="I147" s="48">
        <v>62</v>
      </c>
      <c r="J147" s="48">
        <v>18</v>
      </c>
      <c r="K147" s="48">
        <v>10</v>
      </c>
      <c r="L147" s="48">
        <v>4835</v>
      </c>
      <c r="M147" s="52">
        <v>534</v>
      </c>
      <c r="N147">
        <f>G147*82/F147</f>
        <v>14.909090909090908</v>
      </c>
      <c r="O147">
        <f>H147*82/F147</f>
        <v>14.909090909090908</v>
      </c>
      <c r="P147">
        <f>I147*82/F147</f>
        <v>92.436363636363637</v>
      </c>
      <c r="Q147">
        <f>J147*82/F147</f>
        <v>26.836363636363636</v>
      </c>
      <c r="R147">
        <f>K147*82/F147</f>
        <v>14.909090909090908</v>
      </c>
      <c r="S147">
        <f>L147*82/F147</f>
        <v>7208.545454545455</v>
      </c>
      <c r="U147" s="10">
        <f>SUM(V147:X147)</f>
        <v>6.760740492577427</v>
      </c>
      <c r="V147">
        <f>N147/MAX(N:N)*OFF_C</f>
        <v>1.7890909090909091</v>
      </c>
      <c r="W147">
        <f>O147/MAX(O:O)*PUN_C</f>
        <v>0.16477272727272727</v>
      </c>
      <c r="X147">
        <f>SUM(Z147:AC147)</f>
        <v>4.8068768562137905</v>
      </c>
      <c r="Y147">
        <f>X147/DEF_C*10</f>
        <v>8.0114614270229847</v>
      </c>
      <c r="Z147">
        <f>(0.7*(HIT_F*DEF_C))+(P147/(MAX(P:P))*(0.3*(HIT_F*DEF_C)))</f>
        <v>1.2136363636363634</v>
      </c>
      <c r="AA147">
        <f>(0.7*(BkS_F*DEF_C))+(Q147/(MAX(Q:Q))*(0.3*(BkS_F*DEF_C)))</f>
        <v>0.70140495867768582</v>
      </c>
      <c r="AB147">
        <f>(0.7*(TkA_F*DEF_C))+(R147/(MAX(R:R))*(0.3*(TkA_F*DEF_C)))</f>
        <v>1.5025263157894735</v>
      </c>
      <c r="AC147">
        <f>(0.7*(SH_F*DEF_C))+(S147/(MAX(S:S))*(0.3*(SH_F*DEF_C)))</f>
        <v>1.3893092181102675</v>
      </c>
    </row>
    <row r="148" spans="1:29" x14ac:dyDescent="0.25">
      <c r="A148" s="9">
        <v>146</v>
      </c>
      <c r="B148" s="46" t="s">
        <v>891</v>
      </c>
      <c r="C148" s="47" t="s">
        <v>395</v>
      </c>
      <c r="D148" s="47" t="s">
        <v>396</v>
      </c>
      <c r="E148" s="47" t="s">
        <v>2</v>
      </c>
      <c r="F148" s="48">
        <v>43</v>
      </c>
      <c r="G148" s="48">
        <v>7</v>
      </c>
      <c r="H148" s="48">
        <v>6</v>
      </c>
      <c r="I148" s="48">
        <v>112</v>
      </c>
      <c r="J148" s="48">
        <v>24</v>
      </c>
      <c r="K148" s="48">
        <v>4</v>
      </c>
      <c r="L148" s="48">
        <v>3610</v>
      </c>
      <c r="M148" s="52">
        <v>402</v>
      </c>
      <c r="N148">
        <f>G148*82/F148</f>
        <v>13.348837209302326</v>
      </c>
      <c r="O148">
        <f>H148*82/F148</f>
        <v>11.44186046511628</v>
      </c>
      <c r="P148">
        <f>I148*82/F148</f>
        <v>213.58139534883722</v>
      </c>
      <c r="Q148">
        <f>J148*82/F148</f>
        <v>45.767441860465119</v>
      </c>
      <c r="R148">
        <f>K148*82/F148</f>
        <v>7.6279069767441863</v>
      </c>
      <c r="S148">
        <f>L148*82/F148</f>
        <v>6884.1860465116279</v>
      </c>
      <c r="U148" s="10">
        <f>SUM(V148:X148)</f>
        <v>6.7316236842962986</v>
      </c>
      <c r="V148">
        <f>N148/MAX(N:N)*OFF_C</f>
        <v>1.6018604651162791</v>
      </c>
      <c r="W148">
        <f>O148/MAX(O:O)*PUN_C</f>
        <v>0.12645348837209303</v>
      </c>
      <c r="X148">
        <f>SUM(Z148:AC148)</f>
        <v>5.003309730807926</v>
      </c>
      <c r="Y148">
        <f>X148/DEF_C*10</f>
        <v>8.3388495513465433</v>
      </c>
      <c r="Z148">
        <f>(0.7*(HIT_F*DEF_C))+(P148/(MAX(P:P))*(0.3*(HIT_F*DEF_C)))</f>
        <v>1.4280945236309075</v>
      </c>
      <c r="AA148">
        <f>(0.7*(BkS_F*DEF_C))+(Q148/(MAX(Q:Q))*(0.3*(BkS_F*DEF_C)))</f>
        <v>0.75177589852008442</v>
      </c>
      <c r="AB148">
        <f>(0.7*(TkA_F*DEF_C))+(R148/(MAX(R:R))*(0.3*(TkA_F*DEF_C)))</f>
        <v>1.4456181150550795</v>
      </c>
      <c r="AC148">
        <f>(0.7*(SH_F*DEF_C))+(S148/(MAX(S:S))*(0.3*(SH_F*DEF_C)))</f>
        <v>1.3778211936018547</v>
      </c>
    </row>
    <row r="149" spans="1:29" x14ac:dyDescent="0.25">
      <c r="A149" s="9">
        <v>147</v>
      </c>
      <c r="B149" s="43" t="s">
        <v>482</v>
      </c>
      <c r="C149" s="44" t="s">
        <v>395</v>
      </c>
      <c r="D149" s="44" t="s">
        <v>396</v>
      </c>
      <c r="E149" s="44" t="s">
        <v>2</v>
      </c>
      <c r="F149" s="45">
        <v>58</v>
      </c>
      <c r="G149" s="45">
        <v>10</v>
      </c>
      <c r="H149" s="45">
        <v>12</v>
      </c>
      <c r="I149" s="45">
        <v>104</v>
      </c>
      <c r="J149" s="45">
        <v>24</v>
      </c>
      <c r="K149" s="45">
        <v>12</v>
      </c>
      <c r="L149" s="45">
        <v>3189</v>
      </c>
      <c r="M149" s="51">
        <v>645</v>
      </c>
      <c r="N149">
        <f>G149*82/F149</f>
        <v>14.137931034482758</v>
      </c>
      <c r="O149">
        <f>H149*82/F149</f>
        <v>16.96551724137931</v>
      </c>
      <c r="P149">
        <f>I149*82/F149</f>
        <v>147.0344827586207</v>
      </c>
      <c r="Q149">
        <f>J149*82/F149</f>
        <v>33.931034482758619</v>
      </c>
      <c r="R149">
        <f>K149*82/F149</f>
        <v>16.96551724137931</v>
      </c>
      <c r="S149">
        <f>L149*82/F149</f>
        <v>4508.5862068965516</v>
      </c>
      <c r="U149" s="10">
        <f>SUM(V149:X149)</f>
        <v>6.7269051790095702</v>
      </c>
      <c r="V149">
        <f>N149/MAX(N:N)*OFF_C</f>
        <v>1.6965517241379311</v>
      </c>
      <c r="W149">
        <f>O149/MAX(O:O)*PUN_C</f>
        <v>0.1875</v>
      </c>
      <c r="X149">
        <f>SUM(Z149:AC149)</f>
        <v>4.8428534548716389</v>
      </c>
      <c r="Y149">
        <f>X149/DEF_C*10</f>
        <v>8.0714224247860642</v>
      </c>
      <c r="Z149">
        <f>(0.7*(HIT_F*DEF_C))+(P149/(MAX(P:P))*(0.3*(HIT_F*DEF_C)))</f>
        <v>1.3102892102335928</v>
      </c>
      <c r="AA149">
        <f>(0.7*(BkS_F*DEF_C))+(Q149/(MAX(Q:Q))*(0.3*(BkS_F*DEF_C)))</f>
        <v>0.72028213166144184</v>
      </c>
      <c r="AB149">
        <f>(0.7*(TkA_F*DEF_C))+(R149/(MAX(R:R))*(0.3*(TkA_F*DEF_C)))</f>
        <v>1.5185989110707803</v>
      </c>
      <c r="AC149">
        <f>(0.7*(SH_F*DEF_C))+(S149/(MAX(S:S))*(0.3*(SH_F*DEF_C)))</f>
        <v>1.2936832019058244</v>
      </c>
    </row>
    <row r="150" spans="1:29" x14ac:dyDescent="0.25">
      <c r="A150" s="9">
        <v>148</v>
      </c>
      <c r="B150" s="43" t="s">
        <v>738</v>
      </c>
      <c r="C150" s="44" t="s">
        <v>395</v>
      </c>
      <c r="D150" s="44" t="s">
        <v>396</v>
      </c>
      <c r="E150" s="44" t="s">
        <v>2</v>
      </c>
      <c r="F150" s="45">
        <v>24</v>
      </c>
      <c r="G150" s="45">
        <v>3</v>
      </c>
      <c r="H150" s="45">
        <v>12</v>
      </c>
      <c r="I150" s="45">
        <v>32</v>
      </c>
      <c r="J150" s="45">
        <v>11</v>
      </c>
      <c r="K150" s="45">
        <v>9</v>
      </c>
      <c r="L150" s="45">
        <v>2450</v>
      </c>
      <c r="M150" s="51">
        <v>262</v>
      </c>
      <c r="N150">
        <f>G150*82/F150</f>
        <v>10.25</v>
      </c>
      <c r="O150">
        <f>H150*82/F150</f>
        <v>41</v>
      </c>
      <c r="P150">
        <f>I150*82/F150</f>
        <v>109.33333333333333</v>
      </c>
      <c r="Q150">
        <f>J150*82/F150</f>
        <v>37.583333333333336</v>
      </c>
      <c r="R150">
        <f>K150*82/F150</f>
        <v>30.75</v>
      </c>
      <c r="S150">
        <f>L150*82/F150</f>
        <v>8370.8333333333339</v>
      </c>
      <c r="U150" s="10">
        <f>SUM(V150:X150)</f>
        <v>6.7134835526779764</v>
      </c>
      <c r="V150">
        <f>N150/MAX(N:N)*OFF_C</f>
        <v>1.23</v>
      </c>
      <c r="W150">
        <f>O150/MAX(O:O)*PUN_C</f>
        <v>0.453125</v>
      </c>
      <c r="X150">
        <f>SUM(Z150:AC150)</f>
        <v>5.0303585526779759</v>
      </c>
      <c r="Y150">
        <f>X150/DEF_C*10</f>
        <v>8.3839309211299593</v>
      </c>
      <c r="Z150">
        <f>(0.7*(HIT_F*DEF_C))+(P150/(MAX(P:P))*(0.3*(HIT_F*DEF_C)))</f>
        <v>1.2435483870967741</v>
      </c>
      <c r="AA150">
        <f>(0.7*(BkS_F*DEF_C))+(Q150/(MAX(Q:Q))*(0.3*(BkS_F*DEF_C)))</f>
        <v>0.72999999999999987</v>
      </c>
      <c r="AB150">
        <f>(0.7*(TkA_F*DEF_C))+(R150/(MAX(R:R))*(0.3*(TkA_F*DEF_C)))</f>
        <v>1.6263355263157893</v>
      </c>
      <c r="AC150">
        <f>(0.7*(SH_F*DEF_C))+(S150/(MAX(S:S))*(0.3*(SH_F*DEF_C)))</f>
        <v>1.4304746392654131</v>
      </c>
    </row>
    <row r="151" spans="1:29" x14ac:dyDescent="0.25">
      <c r="A151" s="9">
        <v>149</v>
      </c>
      <c r="B151" s="43" t="s">
        <v>245</v>
      </c>
      <c r="C151" s="44" t="s">
        <v>34</v>
      </c>
      <c r="D151" s="44" t="s">
        <v>396</v>
      </c>
      <c r="E151" s="44" t="s">
        <v>2</v>
      </c>
      <c r="F151" s="45">
        <v>80</v>
      </c>
      <c r="G151" s="45">
        <v>14</v>
      </c>
      <c r="H151" s="45">
        <v>22</v>
      </c>
      <c r="I151" s="45">
        <v>34</v>
      </c>
      <c r="J151" s="45">
        <v>42</v>
      </c>
      <c r="K151" s="45">
        <v>30</v>
      </c>
      <c r="L151" s="45">
        <v>3347</v>
      </c>
      <c r="M151" s="51">
        <v>1076</v>
      </c>
      <c r="N151">
        <f>G151*82/F151</f>
        <v>14.35</v>
      </c>
      <c r="O151">
        <f>H151*82/F151</f>
        <v>22.55</v>
      </c>
      <c r="P151">
        <f>I151*82/F151</f>
        <v>34.85</v>
      </c>
      <c r="Q151">
        <f>J151*82/F151</f>
        <v>43.05</v>
      </c>
      <c r="R151">
        <f>K151*82/F151</f>
        <v>30.75</v>
      </c>
      <c r="S151">
        <f>L151*82/F151</f>
        <v>3430.6750000000002</v>
      </c>
      <c r="U151" s="10">
        <f>SUM(V151:X151)</f>
        <v>6.7092994773244232</v>
      </c>
      <c r="V151">
        <f>N151/MAX(N:N)*OFF_C</f>
        <v>1.722</v>
      </c>
      <c r="W151">
        <f>O151/MAX(O:O)*PUN_C</f>
        <v>0.24921875000000002</v>
      </c>
      <c r="X151">
        <f>SUM(Z151:AC151)</f>
        <v>4.738080727324423</v>
      </c>
      <c r="Y151">
        <f>X151/DEF_C*10</f>
        <v>7.8968012122073716</v>
      </c>
      <c r="Z151">
        <f>(0.7*(HIT_F*DEF_C))+(P151/(MAX(P:P))*(0.3*(HIT_F*DEF_C)))</f>
        <v>1.1116935483870967</v>
      </c>
      <c r="AA151">
        <f>(0.7*(BkS_F*DEF_C))+(Q151/(MAX(Q:Q))*(0.3*(BkS_F*DEF_C)))</f>
        <v>0.7445454545454544</v>
      </c>
      <c r="AB151">
        <f>(0.7*(TkA_F*DEF_C))+(R151/(MAX(R:R))*(0.3*(TkA_F*DEF_C)))</f>
        <v>1.6263355263157893</v>
      </c>
      <c r="AC151">
        <f>(0.7*(SH_F*DEF_C))+(S151/(MAX(S:S))*(0.3*(SH_F*DEF_C)))</f>
        <v>1.2555061980760822</v>
      </c>
    </row>
    <row r="152" spans="1:29" x14ac:dyDescent="0.25">
      <c r="A152" s="9">
        <v>150</v>
      </c>
      <c r="B152" s="43" t="s">
        <v>673</v>
      </c>
      <c r="C152" s="44" t="s">
        <v>395</v>
      </c>
      <c r="D152" s="44" t="s">
        <v>396</v>
      </c>
      <c r="E152" s="44" t="s">
        <v>2</v>
      </c>
      <c r="F152" s="45">
        <v>82</v>
      </c>
      <c r="G152" s="45">
        <v>12</v>
      </c>
      <c r="H152" s="45">
        <v>23</v>
      </c>
      <c r="I152" s="45">
        <v>71</v>
      </c>
      <c r="J152" s="45">
        <v>48</v>
      </c>
      <c r="K152" s="45">
        <v>18</v>
      </c>
      <c r="L152" s="45">
        <v>10329</v>
      </c>
      <c r="M152" s="51">
        <v>979</v>
      </c>
      <c r="N152">
        <f>G152*82/F152</f>
        <v>12</v>
      </c>
      <c r="O152">
        <f>H152*82/F152</f>
        <v>23</v>
      </c>
      <c r="P152">
        <f>I152*82/F152</f>
        <v>71</v>
      </c>
      <c r="Q152">
        <f>J152*82/F152</f>
        <v>48</v>
      </c>
      <c r="R152">
        <f>K152*82/F152</f>
        <v>18</v>
      </c>
      <c r="S152">
        <f>L152*82/F152</f>
        <v>10329</v>
      </c>
      <c r="U152" s="10">
        <f>SUM(V152:X152)</f>
        <v>6.6541090634139888</v>
      </c>
      <c r="V152">
        <f>N152/MAX(N:N)*OFF_C</f>
        <v>1.44</v>
      </c>
      <c r="W152">
        <f>O152/MAX(O:O)*PUN_C</f>
        <v>0.25419207317073172</v>
      </c>
      <c r="X152">
        <f>SUM(Z152:AC152)</f>
        <v>4.9599169902432569</v>
      </c>
      <c r="Y152">
        <f>X152/DEF_C*10</f>
        <v>8.266528317072094</v>
      </c>
      <c r="Z152">
        <f>(0.7*(HIT_F*DEF_C))+(P152/(MAX(P:P))*(0.3*(HIT_F*DEF_C)))</f>
        <v>1.1756884343036977</v>
      </c>
      <c r="AA152">
        <f>(0.7*(BkS_F*DEF_C))+(Q152/(MAX(Q:Q))*(0.3*(BkS_F*DEF_C)))</f>
        <v>0.75771618625277148</v>
      </c>
      <c r="AB152">
        <f>(0.7*(TkA_F*DEF_C))+(R152/(MAX(R:R))*(0.3*(TkA_F*DEF_C)))</f>
        <v>1.5266842105263156</v>
      </c>
      <c r="AC152">
        <f>(0.7*(SH_F*DEF_C))+(S152/(MAX(S:S))*(0.3*(SH_F*DEF_C)))</f>
        <v>1.4998281591604721</v>
      </c>
    </row>
    <row r="153" spans="1:29" x14ac:dyDescent="0.25">
      <c r="A153" s="9">
        <v>151</v>
      </c>
      <c r="B153" s="46" t="s">
        <v>796</v>
      </c>
      <c r="C153" s="47" t="s">
        <v>395</v>
      </c>
      <c r="D153" s="47" t="s">
        <v>396</v>
      </c>
      <c r="E153" s="47" t="s">
        <v>2</v>
      </c>
      <c r="F153" s="48">
        <v>65</v>
      </c>
      <c r="G153" s="48">
        <v>7</v>
      </c>
      <c r="H153" s="48">
        <v>45</v>
      </c>
      <c r="I153" s="48">
        <v>88</v>
      </c>
      <c r="J153" s="48">
        <v>45</v>
      </c>
      <c r="K153" s="48">
        <v>29</v>
      </c>
      <c r="L153" s="48">
        <v>2437</v>
      </c>
      <c r="M153" s="52">
        <v>816</v>
      </c>
      <c r="N153">
        <f>G153*82/F153</f>
        <v>8.8307692307692314</v>
      </c>
      <c r="O153">
        <f>H153*82/F153</f>
        <v>56.769230769230766</v>
      </c>
      <c r="P153">
        <f>I153*82/F153</f>
        <v>111.01538461538462</v>
      </c>
      <c r="Q153">
        <f>J153*82/F153</f>
        <v>56.769230769230766</v>
      </c>
      <c r="R153">
        <f>K153*82/F153</f>
        <v>36.584615384615383</v>
      </c>
      <c r="S153">
        <f>L153*82/F153</f>
        <v>3074.3692307692309</v>
      </c>
      <c r="U153" s="10">
        <f>SUM(V153:X153)</f>
        <v>6.6294955221480745</v>
      </c>
      <c r="V153">
        <f>N153/MAX(N:N)*OFF_C</f>
        <v>1.0596923076923077</v>
      </c>
      <c r="W153">
        <f>O153/MAX(O:O)*PUN_C</f>
        <v>0.62740384615384615</v>
      </c>
      <c r="X153">
        <f>SUM(Z153:AC153)</f>
        <v>4.9423993683019205</v>
      </c>
      <c r="Y153">
        <f>X153/DEF_C*10</f>
        <v>8.2373322805032014</v>
      </c>
      <c r="Z153">
        <f>(0.7*(HIT_F*DEF_C))+(P153/(MAX(P:P))*(0.3*(HIT_F*DEF_C)))</f>
        <v>1.2465260545905705</v>
      </c>
      <c r="AA153">
        <f>(0.7*(BkS_F*DEF_C))+(Q153/(MAX(Q:Q))*(0.3*(BkS_F*DEF_C)))</f>
        <v>0.78104895104895089</v>
      </c>
      <c r="AB153">
        <f>(0.7*(TkA_F*DEF_C))+(R153/(MAX(R:R))*(0.3*(TkA_F*DEF_C)))</f>
        <v>1.6719376518218623</v>
      </c>
      <c r="AC153">
        <f>(0.7*(SH_F*DEF_C))+(S153/(MAX(S:S))*(0.3*(SH_F*DEF_C)))</f>
        <v>1.2428867108405368</v>
      </c>
    </row>
    <row r="154" spans="1:29" x14ac:dyDescent="0.25">
      <c r="A154" s="9">
        <v>152</v>
      </c>
      <c r="B154" s="46" t="s">
        <v>892</v>
      </c>
      <c r="C154" s="47" t="s">
        <v>395</v>
      </c>
      <c r="D154" s="47" t="s">
        <v>396</v>
      </c>
      <c r="E154" s="47" t="s">
        <v>2</v>
      </c>
      <c r="F154" s="48">
        <v>27</v>
      </c>
      <c r="G154" s="48">
        <v>3</v>
      </c>
      <c r="H154" s="48">
        <v>20</v>
      </c>
      <c r="I154" s="48">
        <v>53</v>
      </c>
      <c r="J154" s="48">
        <v>12</v>
      </c>
      <c r="K154" s="48">
        <v>3</v>
      </c>
      <c r="L154" s="48">
        <v>1891</v>
      </c>
      <c r="M154" s="52">
        <v>247</v>
      </c>
      <c r="N154">
        <f>G154*82/F154</f>
        <v>9.1111111111111107</v>
      </c>
      <c r="O154">
        <f>H154*82/F154</f>
        <v>60.74074074074074</v>
      </c>
      <c r="P154">
        <f>I154*82/F154</f>
        <v>160.96296296296296</v>
      </c>
      <c r="Q154">
        <f>J154*82/F154</f>
        <v>36.444444444444443</v>
      </c>
      <c r="R154">
        <f>K154*82/F154</f>
        <v>9.1111111111111107</v>
      </c>
      <c r="S154">
        <f>L154*82/F154</f>
        <v>5743.0370370370374</v>
      </c>
      <c r="U154" s="10">
        <f>SUM(V154:X154)</f>
        <v>6.6211605494655101</v>
      </c>
      <c r="V154">
        <f>N154/MAX(N:N)*OFF_C</f>
        <v>1.0933333333333333</v>
      </c>
      <c r="W154">
        <f>O154/MAX(O:O)*PUN_C</f>
        <v>0.67129629629629628</v>
      </c>
      <c r="X154">
        <f>SUM(Z154:AC154)</f>
        <v>4.8565309198358806</v>
      </c>
      <c r="Y154">
        <f>X154/DEF_C*10</f>
        <v>8.0942181997264679</v>
      </c>
      <c r="Z154">
        <f>(0.7*(HIT_F*DEF_C))+(P154/(MAX(P:P))*(0.3*(HIT_F*DEF_C)))</f>
        <v>1.3349462365591396</v>
      </c>
      <c r="AA154">
        <f>(0.7*(BkS_F*DEF_C))+(Q154/(MAX(Q:Q))*(0.3*(BkS_F*DEF_C)))</f>
        <v>0.72696969696969682</v>
      </c>
      <c r="AB154">
        <f>(0.7*(TkA_F*DEF_C))+(R154/(MAX(R:R))*(0.3*(TkA_F*DEF_C)))</f>
        <v>1.4572105263157893</v>
      </c>
      <c r="AC154">
        <f>(0.7*(SH_F*DEF_C))+(S154/(MAX(S:S))*(0.3*(SH_F*DEF_C)))</f>
        <v>1.3374044599912549</v>
      </c>
    </row>
    <row r="155" spans="1:29" x14ac:dyDescent="0.25">
      <c r="A155" s="9">
        <v>153</v>
      </c>
      <c r="B155" s="46" t="s">
        <v>571</v>
      </c>
      <c r="C155" s="47" t="s">
        <v>395</v>
      </c>
      <c r="D155" s="47" t="s">
        <v>396</v>
      </c>
      <c r="E155" s="47" t="s">
        <v>2</v>
      </c>
      <c r="F155" s="48">
        <v>59</v>
      </c>
      <c r="G155" s="48">
        <v>4</v>
      </c>
      <c r="H155" s="48">
        <v>66</v>
      </c>
      <c r="I155" s="48">
        <v>57</v>
      </c>
      <c r="J155" s="48">
        <v>33</v>
      </c>
      <c r="K155" s="48">
        <v>12</v>
      </c>
      <c r="L155" s="48">
        <v>6294</v>
      </c>
      <c r="M155" s="52">
        <v>687</v>
      </c>
      <c r="N155">
        <f>G155*82/F155</f>
        <v>5.5593220338983054</v>
      </c>
      <c r="O155">
        <f>H155*82/F155</f>
        <v>91.728813559322035</v>
      </c>
      <c r="P155">
        <f>I155*82/F155</f>
        <v>79.220338983050851</v>
      </c>
      <c r="Q155">
        <f>J155*82/F155</f>
        <v>45.864406779661017</v>
      </c>
      <c r="R155">
        <f>K155*82/F155</f>
        <v>16.677966101694917</v>
      </c>
      <c r="S155">
        <f>L155*82/F155</f>
        <v>8747.5932203389839</v>
      </c>
      <c r="U155" s="10">
        <f>SUM(V155:X155)</f>
        <v>6.5833343311351253</v>
      </c>
      <c r="V155">
        <f>N155/MAX(N:N)*OFF_C</f>
        <v>0.66711864406779664</v>
      </c>
      <c r="W155">
        <f>O155/MAX(O:O)*PUN_C</f>
        <v>1.013771186440678</v>
      </c>
      <c r="X155">
        <f>SUM(Z155:AC155)</f>
        <v>4.9024445006266513</v>
      </c>
      <c r="Y155">
        <f>X155/DEF_C*10</f>
        <v>8.170740834377753</v>
      </c>
      <c r="Z155">
        <f>(0.7*(HIT_F*DEF_C))+(P155/(MAX(P:P))*(0.3*(HIT_F*DEF_C)))</f>
        <v>1.1902405686167303</v>
      </c>
      <c r="AA155">
        <f>(0.7*(BkS_F*DEF_C))+(Q155/(MAX(Q:Q))*(0.3*(BkS_F*DEF_C)))</f>
        <v>0.7520338983050846</v>
      </c>
      <c r="AB155">
        <f>(0.7*(TkA_F*DEF_C))+(R155/(MAX(R:R))*(0.3*(TkA_F*DEF_C)))</f>
        <v>1.516351471900089</v>
      </c>
      <c r="AC155">
        <f>(0.7*(SH_F*DEF_C))+(S155/(MAX(S:S))*(0.3*(SH_F*DEF_C)))</f>
        <v>1.4438185618047474</v>
      </c>
    </row>
    <row r="156" spans="1:29" x14ac:dyDescent="0.25">
      <c r="A156" s="9">
        <v>154</v>
      </c>
      <c r="B156" s="46" t="s">
        <v>751</v>
      </c>
      <c r="C156" s="47" t="s">
        <v>395</v>
      </c>
      <c r="D156" s="47" t="s">
        <v>396</v>
      </c>
      <c r="E156" s="47" t="s">
        <v>2</v>
      </c>
      <c r="F156" s="48">
        <v>46</v>
      </c>
      <c r="G156" s="48">
        <v>7</v>
      </c>
      <c r="H156" s="48">
        <v>22</v>
      </c>
      <c r="I156" s="48">
        <v>48</v>
      </c>
      <c r="J156" s="48">
        <v>16</v>
      </c>
      <c r="K156" s="48">
        <v>7</v>
      </c>
      <c r="L156" s="48">
        <v>1274</v>
      </c>
      <c r="M156" s="52">
        <v>456</v>
      </c>
      <c r="N156">
        <f>G156*82/F156</f>
        <v>12.478260869565217</v>
      </c>
      <c r="O156">
        <f>H156*82/F156</f>
        <v>39.217391304347828</v>
      </c>
      <c r="P156">
        <f>I156*82/F156</f>
        <v>85.565217391304344</v>
      </c>
      <c r="Q156">
        <f>J156*82/F156</f>
        <v>28.521739130434781</v>
      </c>
      <c r="R156">
        <f>K156*82/F156</f>
        <v>12.478260869565217</v>
      </c>
      <c r="S156">
        <f>L156*82/F156</f>
        <v>2271.0434782608695</v>
      </c>
      <c r="U156" s="10">
        <f>SUM(V156:X156)</f>
        <v>6.5361395148330441</v>
      </c>
      <c r="V156">
        <f>N156/MAX(N:N)*OFF_C</f>
        <v>1.497391304347826</v>
      </c>
      <c r="W156">
        <f>O156/MAX(O:O)*PUN_C</f>
        <v>0.43342391304347833</v>
      </c>
      <c r="X156">
        <f>SUM(Z156:AC156)</f>
        <v>4.6053242974417401</v>
      </c>
      <c r="Y156">
        <f>X156/DEF_C*10</f>
        <v>7.6755404957362341</v>
      </c>
      <c r="Z156">
        <f>(0.7*(HIT_F*DEF_C))+(P156/(MAX(P:P))*(0.3*(HIT_F*DEF_C)))</f>
        <v>1.2014726507713882</v>
      </c>
      <c r="AA156">
        <f>(0.7*(BkS_F*DEF_C))+(Q156/(MAX(Q:Q))*(0.3*(BkS_F*DEF_C)))</f>
        <v>0.70588932806324101</v>
      </c>
      <c r="AB156">
        <f>(0.7*(TkA_F*DEF_C))+(R156/(MAX(R:R))*(0.3*(TkA_F*DEF_C)))</f>
        <v>1.4835274599542334</v>
      </c>
      <c r="AC156">
        <f>(0.7*(SH_F*DEF_C))+(S156/(MAX(S:S))*(0.3*(SH_F*DEF_C)))</f>
        <v>1.2144348586528773</v>
      </c>
    </row>
    <row r="157" spans="1:29" x14ac:dyDescent="0.25">
      <c r="A157" s="9">
        <v>155</v>
      </c>
      <c r="B157" s="43" t="s">
        <v>287</v>
      </c>
      <c r="C157" s="44" t="s">
        <v>31</v>
      </c>
      <c r="D157" s="44" t="s">
        <v>396</v>
      </c>
      <c r="E157" s="44" t="s">
        <v>2</v>
      </c>
      <c r="F157" s="45">
        <v>80</v>
      </c>
      <c r="G157" s="45">
        <v>13</v>
      </c>
      <c r="H157" s="45">
        <v>14</v>
      </c>
      <c r="I157" s="45">
        <v>81</v>
      </c>
      <c r="J157" s="45">
        <v>38</v>
      </c>
      <c r="K157" s="45">
        <v>20</v>
      </c>
      <c r="L157" s="45">
        <v>4189</v>
      </c>
      <c r="M157" s="51">
        <v>1118</v>
      </c>
      <c r="N157">
        <f>G157*82/F157</f>
        <v>13.324999999999999</v>
      </c>
      <c r="O157">
        <f>H157*82/F157</f>
        <v>14.35</v>
      </c>
      <c r="P157">
        <f>I157*82/F157</f>
        <v>83.025000000000006</v>
      </c>
      <c r="Q157">
        <f>J157*82/F157</f>
        <v>38.950000000000003</v>
      </c>
      <c r="R157">
        <f>K157*82/F157</f>
        <v>20.5</v>
      </c>
      <c r="S157">
        <f>L157*82/F157</f>
        <v>4293.7250000000004</v>
      </c>
      <c r="U157" s="10">
        <f>SUM(V157:X157)</f>
        <v>6.5205029427331329</v>
      </c>
      <c r="V157">
        <f>N157/MAX(N:N)*OFF_C</f>
        <v>1.5989999999999998</v>
      </c>
      <c r="W157">
        <f>O157/MAX(O:O)*PUN_C</f>
        <v>0.15859375000000001</v>
      </c>
      <c r="X157">
        <f>SUM(Z157:AC157)</f>
        <v>4.7629091927331331</v>
      </c>
      <c r="Y157">
        <f>X157/DEF_C*10</f>
        <v>7.9381819878885551</v>
      </c>
      <c r="Z157">
        <f>(0.7*(HIT_F*DEF_C))+(P157/(MAX(P:P))*(0.3*(HIT_F*DEF_C)))</f>
        <v>1.1969758064516127</v>
      </c>
      <c r="AA157">
        <f>(0.7*(BkS_F*DEF_C))+(Q157/(MAX(Q:Q))*(0.3*(BkS_F*DEF_C)))</f>
        <v>0.73363636363636353</v>
      </c>
      <c r="AB157">
        <f>(0.7*(TkA_F*DEF_C))+(R157/(MAX(R:R))*(0.3*(TkA_F*DEF_C)))</f>
        <v>1.5462236842105261</v>
      </c>
      <c r="AC157">
        <f>(0.7*(SH_F*DEF_C))+(S157/(MAX(S:S))*(0.3*(SH_F*DEF_C)))</f>
        <v>1.2860733384346303</v>
      </c>
    </row>
    <row r="158" spans="1:29" x14ac:dyDescent="0.25">
      <c r="A158" s="9">
        <v>156</v>
      </c>
      <c r="B158" s="46" t="s">
        <v>543</v>
      </c>
      <c r="C158" s="47" t="s">
        <v>395</v>
      </c>
      <c r="D158" s="47" t="s">
        <v>396</v>
      </c>
      <c r="E158" s="47" t="s">
        <v>2</v>
      </c>
      <c r="F158" s="48">
        <v>65</v>
      </c>
      <c r="G158" s="48">
        <v>8</v>
      </c>
      <c r="H158" s="48">
        <v>18</v>
      </c>
      <c r="I158" s="48">
        <v>49</v>
      </c>
      <c r="J158" s="48">
        <v>40</v>
      </c>
      <c r="K158" s="48">
        <v>29</v>
      </c>
      <c r="L158" s="48">
        <v>7252</v>
      </c>
      <c r="M158" s="52">
        <v>740</v>
      </c>
      <c r="N158">
        <f>G158*82/F158</f>
        <v>10.092307692307692</v>
      </c>
      <c r="O158">
        <f>H158*82/F158</f>
        <v>22.707692307692309</v>
      </c>
      <c r="P158">
        <f>I158*82/F158</f>
        <v>61.815384615384616</v>
      </c>
      <c r="Q158">
        <f>J158*82/F158</f>
        <v>50.46153846153846</v>
      </c>
      <c r="R158">
        <f>K158*82/F158</f>
        <v>36.584615384615383</v>
      </c>
      <c r="S158">
        <f>L158*82/F158</f>
        <v>9148.6769230769223</v>
      </c>
      <c r="U158" s="10">
        <f>SUM(V158:X158)</f>
        <v>6.5156951029986949</v>
      </c>
      <c r="V158">
        <f>N158/MAX(N:N)*OFF_C</f>
        <v>1.2110769230769232</v>
      </c>
      <c r="W158">
        <f>O158/MAX(O:O)*PUN_C</f>
        <v>0.25096153846153846</v>
      </c>
      <c r="X158">
        <f>SUM(Z158:AC158)</f>
        <v>5.0536566414602335</v>
      </c>
      <c r="Y158">
        <f>X158/DEF_C*10</f>
        <v>8.4227610691003889</v>
      </c>
      <c r="Z158">
        <f>(0.7*(HIT_F*DEF_C))+(P158/(MAX(P:P))*(0.3*(HIT_F*DEF_C)))</f>
        <v>1.1594292803970221</v>
      </c>
      <c r="AA158">
        <f>(0.7*(BkS_F*DEF_C))+(Q158/(MAX(Q:Q))*(0.3*(BkS_F*DEF_C)))</f>
        <v>0.76426573426573419</v>
      </c>
      <c r="AB158">
        <f>(0.7*(TkA_F*DEF_C))+(R158/(MAX(R:R))*(0.3*(TkA_F*DEF_C)))</f>
        <v>1.6719376518218623</v>
      </c>
      <c r="AC158">
        <f>(0.7*(SH_F*DEF_C))+(S158/(MAX(S:S))*(0.3*(SH_F*DEF_C)))</f>
        <v>1.4580239749756145</v>
      </c>
    </row>
    <row r="159" spans="1:29" x14ac:dyDescent="0.25">
      <c r="A159" s="9">
        <v>157</v>
      </c>
      <c r="B159" s="46" t="s">
        <v>903</v>
      </c>
      <c r="C159" s="47" t="s">
        <v>395</v>
      </c>
      <c r="D159" s="47" t="s">
        <v>396</v>
      </c>
      <c r="E159" s="47" t="s">
        <v>2</v>
      </c>
      <c r="F159" s="48">
        <v>52</v>
      </c>
      <c r="G159" s="48">
        <v>9</v>
      </c>
      <c r="H159" s="48">
        <v>10</v>
      </c>
      <c r="I159" s="48">
        <v>52</v>
      </c>
      <c r="J159" s="48">
        <v>15</v>
      </c>
      <c r="K159" s="48">
        <v>16</v>
      </c>
      <c r="L159" s="48">
        <v>8</v>
      </c>
      <c r="M159" s="52">
        <v>512</v>
      </c>
      <c r="N159">
        <f>G159*82/F159</f>
        <v>14.192307692307692</v>
      </c>
      <c r="O159">
        <f>H159*82/F159</f>
        <v>15.76923076923077</v>
      </c>
      <c r="P159">
        <f>I159*82/F159</f>
        <v>82</v>
      </c>
      <c r="Q159">
        <f>J159*82/F159</f>
        <v>23.653846153846153</v>
      </c>
      <c r="R159">
        <f>K159*82/F159</f>
        <v>25.23076923076923</v>
      </c>
      <c r="S159">
        <f>L159*82/F159</f>
        <v>12.615384615384615</v>
      </c>
      <c r="U159" s="10">
        <f>SUM(V159:X159)</f>
        <v>6.4830993094209424</v>
      </c>
      <c r="V159">
        <f>N159/MAX(N:N)*OFF_C</f>
        <v>1.7030769230769232</v>
      </c>
      <c r="W159">
        <f>O159/MAX(O:O)*PUN_C</f>
        <v>0.17427884615384617</v>
      </c>
      <c r="X159">
        <f>SUM(Z159:AC159)</f>
        <v>4.605743540190173</v>
      </c>
      <c r="Y159">
        <f>X159/DEF_C*10</f>
        <v>7.6762392336502883</v>
      </c>
      <c r="Z159">
        <f>(0.7*(HIT_F*DEF_C))+(P159/(MAX(P:P))*(0.3*(HIT_F*DEF_C)))</f>
        <v>1.1951612903225803</v>
      </c>
      <c r="AA159">
        <f>(0.7*(BkS_F*DEF_C))+(Q159/(MAX(Q:Q))*(0.3*(BkS_F*DEF_C)))</f>
        <v>0.69293706293706281</v>
      </c>
      <c r="AB159">
        <f>(0.7*(TkA_F*DEF_C))+(R159/(MAX(R:R))*(0.3*(TkA_F*DEF_C)))</f>
        <v>1.5831983805668015</v>
      </c>
      <c r="AC159">
        <f>(0.7*(SH_F*DEF_C))+(S159/(MAX(S:S))*(0.3*(SH_F*DEF_C)))</f>
        <v>1.1344468063637281</v>
      </c>
    </row>
    <row r="160" spans="1:29" x14ac:dyDescent="0.25">
      <c r="A160" s="9">
        <v>158</v>
      </c>
      <c r="B160" s="43" t="s">
        <v>807</v>
      </c>
      <c r="C160" s="44" t="s">
        <v>395</v>
      </c>
      <c r="D160" s="44" t="s">
        <v>396</v>
      </c>
      <c r="E160" s="44" t="s">
        <v>2</v>
      </c>
      <c r="F160" s="45">
        <v>39</v>
      </c>
      <c r="G160" s="45">
        <v>4</v>
      </c>
      <c r="H160" s="45">
        <v>29</v>
      </c>
      <c r="I160" s="45">
        <v>83</v>
      </c>
      <c r="J160" s="45">
        <v>19</v>
      </c>
      <c r="K160" s="45">
        <v>6</v>
      </c>
      <c r="L160" s="45">
        <v>773</v>
      </c>
      <c r="M160" s="51">
        <v>377</v>
      </c>
      <c r="N160">
        <f>G160*82/F160</f>
        <v>8.4102564102564106</v>
      </c>
      <c r="O160">
        <f>H160*82/F160</f>
        <v>60.974358974358971</v>
      </c>
      <c r="P160">
        <f>I160*82/F160</f>
        <v>174.51282051282053</v>
      </c>
      <c r="Q160">
        <f>J160*82/F160</f>
        <v>39.948717948717949</v>
      </c>
      <c r="R160">
        <f>K160*82/F160</f>
        <v>12.615384615384615</v>
      </c>
      <c r="S160">
        <f>L160*82/F160</f>
        <v>1625.2820512820513</v>
      </c>
      <c r="U160" s="10">
        <f>SUM(V160:X160)</f>
        <v>6.4544984266111065</v>
      </c>
      <c r="V160">
        <f>N160/MAX(N:N)*OFF_C</f>
        <v>1.0092307692307692</v>
      </c>
      <c r="W160">
        <f>O160/MAX(O:O)*PUN_C</f>
        <v>0.67387820512820507</v>
      </c>
      <c r="X160">
        <f>SUM(Z160:AC160)</f>
        <v>4.7713894522521318</v>
      </c>
      <c r="Y160">
        <f>X160/DEF_C*10</f>
        <v>7.9523157537535525</v>
      </c>
      <c r="Z160">
        <f>(0.7*(HIT_F*DEF_C))+(P160/(MAX(P:P))*(0.3*(HIT_F*DEF_C)))</f>
        <v>1.3589330024813893</v>
      </c>
      <c r="AA160">
        <f>(0.7*(BkS_F*DEF_C))+(Q160/(MAX(Q:Q))*(0.3*(BkS_F*DEF_C)))</f>
        <v>0.73629370629370616</v>
      </c>
      <c r="AB160">
        <f>(0.7*(TkA_F*DEF_C))+(R160/(MAX(R:R))*(0.3*(TkA_F*DEF_C)))</f>
        <v>1.4845991902834006</v>
      </c>
      <c r="AC160">
        <f>(0.7*(SH_F*DEF_C))+(S160/(MAX(S:S))*(0.3*(SH_F*DEF_C)))</f>
        <v>1.1915635531936362</v>
      </c>
    </row>
    <row r="161" spans="1:29" x14ac:dyDescent="0.25">
      <c r="A161" s="9">
        <v>159</v>
      </c>
      <c r="B161" s="46" t="s">
        <v>758</v>
      </c>
      <c r="C161" s="47" t="s">
        <v>395</v>
      </c>
      <c r="D161" s="47" t="s">
        <v>396</v>
      </c>
      <c r="E161" s="47" t="s">
        <v>2</v>
      </c>
      <c r="F161" s="48">
        <v>62</v>
      </c>
      <c r="G161" s="48">
        <v>8</v>
      </c>
      <c r="H161" s="48">
        <v>34</v>
      </c>
      <c r="I161" s="48">
        <v>86</v>
      </c>
      <c r="J161" s="48">
        <v>14</v>
      </c>
      <c r="K161" s="48">
        <v>10</v>
      </c>
      <c r="L161" s="48">
        <v>1757</v>
      </c>
      <c r="M161" s="52">
        <v>663</v>
      </c>
      <c r="N161">
        <f>G161*82/F161</f>
        <v>10.580645161290322</v>
      </c>
      <c r="O161">
        <f>H161*82/F161</f>
        <v>44.967741935483872</v>
      </c>
      <c r="P161">
        <f>I161*82/F161</f>
        <v>113.74193548387096</v>
      </c>
      <c r="Q161">
        <f>J161*82/F161</f>
        <v>18.516129032258064</v>
      </c>
      <c r="R161">
        <f>K161*82/F161</f>
        <v>13.225806451612904</v>
      </c>
      <c r="S161">
        <f>L161*82/F161</f>
        <v>2323.7741935483873</v>
      </c>
      <c r="U161" s="10">
        <f>SUM(V161:X161)</f>
        <v>6.4029454172204048</v>
      </c>
      <c r="V161">
        <f>N161/MAX(N:N)*OFF_C</f>
        <v>1.2696774193548386</v>
      </c>
      <c r="W161">
        <f>O161/MAX(O:O)*PUN_C</f>
        <v>0.49697580645161293</v>
      </c>
      <c r="X161">
        <f>SUM(Z161:AC161)</f>
        <v>4.6362921914139532</v>
      </c>
      <c r="Y161">
        <f>X161/DEF_C*10</f>
        <v>7.7271536523565887</v>
      </c>
      <c r="Z161">
        <f>(0.7*(HIT_F*DEF_C))+(P161/(MAX(P:P))*(0.3*(HIT_F*DEF_C)))</f>
        <v>1.2513527575442245</v>
      </c>
      <c r="AA161">
        <f>(0.7*(BkS_F*DEF_C))+(Q161/(MAX(Q:Q))*(0.3*(BkS_F*DEF_C)))</f>
        <v>0.67926686217008792</v>
      </c>
      <c r="AB161">
        <f>(0.7*(TkA_F*DEF_C))+(R161/(MAX(R:R))*(0.3*(TkA_F*DEF_C)))</f>
        <v>1.4893701188455006</v>
      </c>
      <c r="AC161">
        <f>(0.7*(SH_F*DEF_C))+(S161/(MAX(S:S))*(0.3*(SH_F*DEF_C)))</f>
        <v>1.2163024528541404</v>
      </c>
    </row>
    <row r="162" spans="1:29" x14ac:dyDescent="0.25">
      <c r="A162" s="9">
        <v>160</v>
      </c>
      <c r="B162" s="43" t="s">
        <v>513</v>
      </c>
      <c r="C162" s="44" t="s">
        <v>395</v>
      </c>
      <c r="D162" s="44" t="s">
        <v>396</v>
      </c>
      <c r="E162" s="44" t="s">
        <v>2</v>
      </c>
      <c r="F162" s="45">
        <v>68</v>
      </c>
      <c r="G162" s="45">
        <v>8</v>
      </c>
      <c r="H162" s="45">
        <v>12</v>
      </c>
      <c r="I162" s="45">
        <v>61</v>
      </c>
      <c r="J162" s="45">
        <v>49</v>
      </c>
      <c r="K162" s="45">
        <v>25</v>
      </c>
      <c r="L162" s="45">
        <v>7195</v>
      </c>
      <c r="M162" s="51">
        <v>804</v>
      </c>
      <c r="N162">
        <f>G162*82/F162</f>
        <v>9.6470588235294112</v>
      </c>
      <c r="O162">
        <f>H162*82/F162</f>
        <v>14.470588235294118</v>
      </c>
      <c r="P162">
        <f>I162*82/F162</f>
        <v>73.558823529411768</v>
      </c>
      <c r="Q162">
        <f>J162*82/F162</f>
        <v>59.088235294117645</v>
      </c>
      <c r="R162">
        <f>K162*82/F162</f>
        <v>30.147058823529413</v>
      </c>
      <c r="S162">
        <f>L162*82/F162</f>
        <v>8676.323529411764</v>
      </c>
      <c r="U162" s="10">
        <f>SUM(V162:X162)</f>
        <v>6.3479284240778346</v>
      </c>
      <c r="V162">
        <f>N162/MAX(N:N)*OFF_C</f>
        <v>1.1576470588235295</v>
      </c>
      <c r="W162">
        <f>O162/MAX(O:O)*PUN_C</f>
        <v>0.15992647058823531</v>
      </c>
      <c r="X162">
        <f>SUM(Z162:AC162)</f>
        <v>5.0303548946660701</v>
      </c>
      <c r="Y162">
        <f>X162/DEF_C*10</f>
        <v>8.3839248244434508</v>
      </c>
      <c r="Z162">
        <f>(0.7*(HIT_F*DEF_C))+(P162/(MAX(P:P))*(0.3*(HIT_F*DEF_C)))</f>
        <v>1.1802182163187853</v>
      </c>
      <c r="AA162">
        <f>(0.7*(BkS_F*DEF_C))+(Q162/(MAX(Q:Q))*(0.3*(BkS_F*DEF_C)))</f>
        <v>0.7872192513368983</v>
      </c>
      <c r="AB162">
        <f>(0.7*(TkA_F*DEF_C))+(R162/(MAX(R:R))*(0.3*(TkA_F*DEF_C)))</f>
        <v>1.6216230650154797</v>
      </c>
      <c r="AC162">
        <f>(0.7*(SH_F*DEF_C))+(S162/(MAX(S:S))*(0.3*(SH_F*DEF_C)))</f>
        <v>1.4412943619949072</v>
      </c>
    </row>
    <row r="163" spans="1:29" x14ac:dyDescent="0.25">
      <c r="A163" s="9">
        <v>161</v>
      </c>
      <c r="B163" s="46" t="s">
        <v>874</v>
      </c>
      <c r="C163" s="47" t="s">
        <v>395</v>
      </c>
      <c r="D163" s="47" t="s">
        <v>396</v>
      </c>
      <c r="E163" s="47" t="s">
        <v>2</v>
      </c>
      <c r="F163" s="48">
        <v>46</v>
      </c>
      <c r="G163" s="48">
        <v>4</v>
      </c>
      <c r="H163" s="48">
        <v>24</v>
      </c>
      <c r="I163" s="48">
        <v>27</v>
      </c>
      <c r="J163" s="48">
        <v>29</v>
      </c>
      <c r="K163" s="48">
        <v>10</v>
      </c>
      <c r="L163" s="48">
        <v>6042</v>
      </c>
      <c r="M163" s="52">
        <v>449</v>
      </c>
      <c r="N163">
        <f>G163*82/F163</f>
        <v>7.1304347826086953</v>
      </c>
      <c r="O163">
        <f>H163*82/F163</f>
        <v>42.782608695652172</v>
      </c>
      <c r="P163">
        <f>I163*82/F163</f>
        <v>48.130434782608695</v>
      </c>
      <c r="Q163">
        <f>J163*82/F163</f>
        <v>51.695652173913047</v>
      </c>
      <c r="R163">
        <f>K163*82/F163</f>
        <v>17.826086956521738</v>
      </c>
      <c r="S163">
        <f>L163*82/F163</f>
        <v>10770.521739130434</v>
      </c>
      <c r="U163" s="10">
        <f>SUM(V163:X163)</f>
        <v>6.2720217664586286</v>
      </c>
      <c r="V163">
        <f>N163/MAX(N:N)*OFF_C</f>
        <v>0.85565217391304338</v>
      </c>
      <c r="W163">
        <f>O163/MAX(O:O)*PUN_C</f>
        <v>0.47282608695652173</v>
      </c>
      <c r="X163">
        <f>SUM(Z163:AC163)</f>
        <v>4.9435435055890631</v>
      </c>
      <c r="Y163">
        <f>X163/DEF_C*10</f>
        <v>8.2392391759817727</v>
      </c>
      <c r="Z163">
        <f>(0.7*(HIT_F*DEF_C))+(P163/(MAX(P:P))*(0.3*(HIT_F*DEF_C)))</f>
        <v>1.1352033660589058</v>
      </c>
      <c r="AA163">
        <f>(0.7*(BkS_F*DEF_C))+(Q163/(MAX(Q:Q))*(0.3*(BkS_F*DEF_C)))</f>
        <v>0.76754940711462438</v>
      </c>
      <c r="AB163">
        <f>(0.7*(TkA_F*DEF_C))+(R163/(MAX(R:R))*(0.3*(TkA_F*DEF_C)))</f>
        <v>1.5253249427917619</v>
      </c>
      <c r="AC163">
        <f>(0.7*(SH_F*DEF_C))+(S163/(MAX(S:S))*(0.3*(SH_F*DEF_C)))</f>
        <v>1.5154657896237713</v>
      </c>
    </row>
    <row r="164" spans="1:29" x14ac:dyDescent="0.25">
      <c r="A164" s="9">
        <v>162</v>
      </c>
      <c r="B164" s="46" t="s">
        <v>784</v>
      </c>
      <c r="C164" s="47" t="s">
        <v>395</v>
      </c>
      <c r="D164" s="47" t="s">
        <v>396</v>
      </c>
      <c r="E164" s="47" t="s">
        <v>2</v>
      </c>
      <c r="F164" s="48">
        <v>68</v>
      </c>
      <c r="G164" s="48">
        <v>8</v>
      </c>
      <c r="H164" s="48">
        <v>29</v>
      </c>
      <c r="I164" s="48">
        <v>68</v>
      </c>
      <c r="J164" s="48">
        <v>29</v>
      </c>
      <c r="K164" s="48">
        <v>13</v>
      </c>
      <c r="L164" s="48">
        <v>1968</v>
      </c>
      <c r="M164" s="52">
        <v>750</v>
      </c>
      <c r="N164">
        <f>G164*82/F164</f>
        <v>9.6470588235294112</v>
      </c>
      <c r="O164">
        <f>H164*82/F164</f>
        <v>34.970588235294116</v>
      </c>
      <c r="P164">
        <f>I164*82/F164</f>
        <v>82</v>
      </c>
      <c r="Q164">
        <f>J164*82/F164</f>
        <v>34.970588235294116</v>
      </c>
      <c r="R164">
        <f>K164*82/F164</f>
        <v>15.676470588235293</v>
      </c>
      <c r="S164">
        <f>L164*82/F164</f>
        <v>2373.1764705882351</v>
      </c>
      <c r="U164" s="10">
        <f>SUM(V164:X164)</f>
        <v>6.188921603720078</v>
      </c>
      <c r="V164">
        <f>N164/MAX(N:N)*OFF_C</f>
        <v>1.1576470588235295</v>
      </c>
      <c r="W164">
        <f>O164/MAX(O:O)*PUN_C</f>
        <v>0.38648897058823528</v>
      </c>
      <c r="X164">
        <f>SUM(Z164:AC164)</f>
        <v>4.6447855743083135</v>
      </c>
      <c r="Y164">
        <f>X164/DEF_C*10</f>
        <v>7.7413092905138559</v>
      </c>
      <c r="Z164">
        <f>(0.7*(HIT_F*DEF_C))+(P164/(MAX(P:P))*(0.3*(HIT_F*DEF_C)))</f>
        <v>1.1951612903225803</v>
      </c>
      <c r="AA164">
        <f>(0.7*(BkS_F*DEF_C))+(Q164/(MAX(Q:Q))*(0.3*(BkS_F*DEF_C)))</f>
        <v>0.72304812834224585</v>
      </c>
      <c r="AB164">
        <f>(0.7*(TkA_F*DEF_C))+(R164/(MAX(R:R))*(0.3*(TkA_F*DEF_C)))</f>
        <v>1.5085239938080495</v>
      </c>
      <c r="AC164">
        <f>(0.7*(SH_F*DEF_C))+(S164/(MAX(S:S))*(0.3*(SH_F*DEF_C)))</f>
        <v>1.2180521618354381</v>
      </c>
    </row>
    <row r="165" spans="1:29" x14ac:dyDescent="0.25">
      <c r="A165" s="9">
        <v>163</v>
      </c>
      <c r="B165" s="43" t="s">
        <v>785</v>
      </c>
      <c r="C165" s="44" t="s">
        <v>395</v>
      </c>
      <c r="D165" s="44" t="s">
        <v>396</v>
      </c>
      <c r="E165" s="44" t="s">
        <v>2</v>
      </c>
      <c r="F165" s="45">
        <v>58</v>
      </c>
      <c r="G165" s="45">
        <v>8</v>
      </c>
      <c r="H165" s="45">
        <v>6</v>
      </c>
      <c r="I165" s="45">
        <v>87</v>
      </c>
      <c r="J165" s="45">
        <v>23</v>
      </c>
      <c r="K165" s="45">
        <v>20</v>
      </c>
      <c r="L165" s="45">
        <v>157</v>
      </c>
      <c r="M165" s="51">
        <v>721</v>
      </c>
      <c r="N165">
        <f>G165*82/F165</f>
        <v>11.310344827586206</v>
      </c>
      <c r="O165">
        <f>H165*82/F165</f>
        <v>8.4827586206896548</v>
      </c>
      <c r="P165">
        <f>I165*82/F165</f>
        <v>123</v>
      </c>
      <c r="Q165">
        <f>J165*82/F165</f>
        <v>32.517241379310342</v>
      </c>
      <c r="R165">
        <f>K165*82/F165</f>
        <v>28.275862068965516</v>
      </c>
      <c r="S165">
        <f>L165*82/F165</f>
        <v>221.9655172413793</v>
      </c>
      <c r="U165" s="10">
        <f>SUM(V165:X165)</f>
        <v>6.1841133570219471</v>
      </c>
      <c r="V165">
        <f>N165/MAX(N:N)*OFF_C</f>
        <v>1.3572413793103448</v>
      </c>
      <c r="W165">
        <f>O165/MAX(O:O)*PUN_C</f>
        <v>9.375E-2</v>
      </c>
      <c r="X165">
        <f>SUM(Z165:AC165)</f>
        <v>4.733121977711602</v>
      </c>
      <c r="Y165">
        <f>X165/DEF_C*10</f>
        <v>7.8885366295193373</v>
      </c>
      <c r="Z165">
        <f>(0.7*(HIT_F*DEF_C))+(P165/(MAX(P:P))*(0.3*(HIT_F*DEF_C)))</f>
        <v>1.2677419354838708</v>
      </c>
      <c r="AA165">
        <f>(0.7*(BkS_F*DEF_C))+(Q165/(MAX(Q:Q))*(0.3*(BkS_F*DEF_C)))</f>
        <v>0.71652037617554842</v>
      </c>
      <c r="AB165">
        <f>(0.7*(TkA_F*DEF_C))+(R165/(MAX(R:R))*(0.3*(TkA_F*DEF_C)))</f>
        <v>1.6069981851179671</v>
      </c>
      <c r="AC165">
        <f>(0.7*(SH_F*DEF_C))+(S165/(MAX(S:S))*(0.3*(SH_F*DEF_C)))</f>
        <v>1.1418614809342158</v>
      </c>
    </row>
    <row r="166" spans="1:29" x14ac:dyDescent="0.25">
      <c r="A166" s="9">
        <v>164</v>
      </c>
      <c r="B166" s="43" t="s">
        <v>723</v>
      </c>
      <c r="C166" s="44" t="s">
        <v>395</v>
      </c>
      <c r="D166" s="44" t="s">
        <v>396</v>
      </c>
      <c r="E166" s="44" t="s">
        <v>2</v>
      </c>
      <c r="F166" s="45">
        <v>43</v>
      </c>
      <c r="G166" s="45">
        <v>4</v>
      </c>
      <c r="H166" s="45">
        <v>15</v>
      </c>
      <c r="I166" s="45">
        <v>53</v>
      </c>
      <c r="J166" s="45">
        <v>20</v>
      </c>
      <c r="K166" s="45">
        <v>7</v>
      </c>
      <c r="L166" s="45">
        <v>5093</v>
      </c>
      <c r="M166" s="51">
        <v>550</v>
      </c>
      <c r="N166">
        <f>G166*82/F166</f>
        <v>7.6279069767441863</v>
      </c>
      <c r="O166">
        <f>H166*82/F166</f>
        <v>28.604651162790699</v>
      </c>
      <c r="P166">
        <f>I166*82/F166</f>
        <v>101.06976744186046</v>
      </c>
      <c r="Q166">
        <f>J166*82/F166</f>
        <v>38.139534883720927</v>
      </c>
      <c r="R166">
        <f>K166*82/F166</f>
        <v>13.348837209302326</v>
      </c>
      <c r="S166">
        <f>L166*82/F166</f>
        <v>9712.2325581395344</v>
      </c>
      <c r="U166" s="10">
        <f>SUM(V166:X166)</f>
        <v>6.1601976552712694</v>
      </c>
      <c r="V166">
        <f>N166/MAX(N:N)*OFF_C</f>
        <v>0.91534883720930238</v>
      </c>
      <c r="W166">
        <f>O166/MAX(O:O)*PUN_C</f>
        <v>0.31613372093023256</v>
      </c>
      <c r="X166">
        <f>SUM(Z166:AC166)</f>
        <v>4.9287150971317342</v>
      </c>
      <c r="Y166">
        <f>X166/DEF_C*10</f>
        <v>8.2145251618862236</v>
      </c>
      <c r="Z166">
        <f>(0.7*(HIT_F*DEF_C))+(P166/(MAX(P:P))*(0.3*(HIT_F*DEF_C)))</f>
        <v>1.228919729932483</v>
      </c>
      <c r="AA166">
        <f>(0.7*(BkS_F*DEF_C))+(Q166/(MAX(Q:Q))*(0.3*(BkS_F*DEF_C)))</f>
        <v>0.73147991543340374</v>
      </c>
      <c r="AB166">
        <f>(0.7*(TkA_F*DEF_C))+(R166/(MAX(R:R))*(0.3*(TkA_F*DEF_C)))</f>
        <v>1.490331701346389</v>
      </c>
      <c r="AC166">
        <f>(0.7*(SH_F*DEF_C))+(S166/(MAX(S:S))*(0.3*(SH_F*DEF_C)))</f>
        <v>1.4779837504194586</v>
      </c>
    </row>
    <row r="167" spans="1:29" x14ac:dyDescent="0.25">
      <c r="A167" s="9">
        <v>165</v>
      </c>
      <c r="B167" s="43" t="s">
        <v>477</v>
      </c>
      <c r="C167" s="44" t="s">
        <v>395</v>
      </c>
      <c r="D167" s="44" t="s">
        <v>396</v>
      </c>
      <c r="E167" s="44" t="s">
        <v>2</v>
      </c>
      <c r="F167" s="45">
        <v>30</v>
      </c>
      <c r="G167" s="45">
        <v>2</v>
      </c>
      <c r="H167" s="45">
        <v>14</v>
      </c>
      <c r="I167" s="45">
        <v>69</v>
      </c>
      <c r="J167" s="45">
        <v>9</v>
      </c>
      <c r="K167" s="45">
        <v>6</v>
      </c>
      <c r="L167" s="45">
        <v>2862</v>
      </c>
      <c r="M167" s="51">
        <v>312</v>
      </c>
      <c r="N167">
        <f>G167*82/F167</f>
        <v>5.4666666666666668</v>
      </c>
      <c r="O167">
        <f>H167*82/F167</f>
        <v>38.266666666666666</v>
      </c>
      <c r="P167">
        <f>I167*82/F167</f>
        <v>188.6</v>
      </c>
      <c r="Q167">
        <f>J167*82/F167</f>
        <v>24.6</v>
      </c>
      <c r="R167">
        <f>K167*82/F167</f>
        <v>16.399999999999999</v>
      </c>
      <c r="S167">
        <f>L167*82/F167</f>
        <v>7822.8</v>
      </c>
      <c r="U167" s="10">
        <f>SUM(V167:X167)</f>
        <v>6.0834857533793603</v>
      </c>
      <c r="V167">
        <f>N167/MAX(N:N)*OFF_C</f>
        <v>0.65600000000000003</v>
      </c>
      <c r="W167">
        <f>O167/MAX(O:O)*PUN_C</f>
        <v>0.42291666666666666</v>
      </c>
      <c r="X167">
        <f>SUM(Z167:AC167)</f>
        <v>5.0045690867126931</v>
      </c>
      <c r="Y167">
        <f>X167/DEF_C*10</f>
        <v>8.3409484778544893</v>
      </c>
      <c r="Z167">
        <f>(0.7*(HIT_F*DEF_C))+(P167/(MAX(P:P))*(0.3*(HIT_F*DEF_C)))</f>
        <v>1.3838709677419354</v>
      </c>
      <c r="AA167">
        <f>(0.7*(BkS_F*DEF_C))+(Q167/(MAX(Q:Q))*(0.3*(BkS_F*DEF_C)))</f>
        <v>0.69545454545454533</v>
      </c>
      <c r="AB167">
        <f>(0.7*(TkA_F*DEF_C))+(R167/(MAX(R:R))*(0.3*(TkA_F*DEF_C)))</f>
        <v>1.5141789473684208</v>
      </c>
      <c r="AC167">
        <f>(0.7*(SH_F*DEF_C))+(S167/(MAX(S:S))*(0.3*(SH_F*DEF_C)))</f>
        <v>1.4110646261477917</v>
      </c>
    </row>
    <row r="168" spans="1:29" x14ac:dyDescent="0.25">
      <c r="A168" s="9">
        <v>166</v>
      </c>
      <c r="B168" s="43" t="s">
        <v>699</v>
      </c>
      <c r="C168" s="44" t="s">
        <v>395</v>
      </c>
      <c r="D168" s="44" t="s">
        <v>396</v>
      </c>
      <c r="E168" s="44" t="s">
        <v>2</v>
      </c>
      <c r="F168" s="45">
        <v>57</v>
      </c>
      <c r="G168" s="45">
        <v>5</v>
      </c>
      <c r="H168" s="45">
        <v>33</v>
      </c>
      <c r="I168" s="45">
        <v>94</v>
      </c>
      <c r="J168" s="45">
        <v>12</v>
      </c>
      <c r="K168" s="45">
        <v>11</v>
      </c>
      <c r="L168" s="45">
        <v>1640</v>
      </c>
      <c r="M168" s="51">
        <v>541</v>
      </c>
      <c r="N168">
        <f>G168*82/F168</f>
        <v>7.192982456140351</v>
      </c>
      <c r="O168">
        <f>H168*82/F168</f>
        <v>47.473684210526315</v>
      </c>
      <c r="P168">
        <f>I168*82/F168</f>
        <v>135.2280701754386</v>
      </c>
      <c r="Q168">
        <f>J168*82/F168</f>
        <v>17.263157894736842</v>
      </c>
      <c r="R168">
        <f>K168*82/F168</f>
        <v>15.824561403508772</v>
      </c>
      <c r="S168">
        <f>L168*82/F168</f>
        <v>2359.2982456140353</v>
      </c>
      <c r="U168" s="10">
        <f>SUM(V168:X168)</f>
        <v>6.0803928254580528</v>
      </c>
      <c r="V168">
        <f>N168/MAX(N:N)*OFF_C</f>
        <v>0.86315789473684212</v>
      </c>
      <c r="W168">
        <f>O168/MAX(O:O)*PUN_C</f>
        <v>0.52467105263157898</v>
      </c>
      <c r="X168">
        <f>SUM(Z168:AC168)</f>
        <v>4.6925638780896319</v>
      </c>
      <c r="Y168">
        <f>X168/DEF_C*10</f>
        <v>7.8209397968160532</v>
      </c>
      <c r="Z168">
        <f>(0.7*(HIT_F*DEF_C))+(P168/(MAX(P:P))*(0.3*(HIT_F*DEF_C)))</f>
        <v>1.2893887945670626</v>
      </c>
      <c r="AA168">
        <f>(0.7*(BkS_F*DEF_C))+(Q168/(MAX(Q:Q))*(0.3*(BkS_F*DEF_C)))</f>
        <v>0.67593301435406683</v>
      </c>
      <c r="AB168">
        <f>(0.7*(TkA_F*DEF_C))+(R168/(MAX(R:R))*(0.3*(TkA_F*DEF_C)))</f>
        <v>1.5096814404432133</v>
      </c>
      <c r="AC168">
        <f>(0.7*(SH_F*DEF_C))+(S168/(MAX(S:S))*(0.3*(SH_F*DEF_C)))</f>
        <v>1.2175606287252894</v>
      </c>
    </row>
    <row r="169" spans="1:29" x14ac:dyDescent="0.25">
      <c r="A169" s="9">
        <v>167</v>
      </c>
      <c r="B169" s="43" t="s">
        <v>910</v>
      </c>
      <c r="C169" s="44" t="s">
        <v>395</v>
      </c>
      <c r="D169" s="44" t="s">
        <v>396</v>
      </c>
      <c r="E169" s="44" t="s">
        <v>2</v>
      </c>
      <c r="F169" s="45">
        <v>24</v>
      </c>
      <c r="G169" s="45">
        <v>3</v>
      </c>
      <c r="H169" s="45">
        <v>4</v>
      </c>
      <c r="I169" s="45">
        <v>24</v>
      </c>
      <c r="J169" s="45">
        <v>3</v>
      </c>
      <c r="K169" s="45">
        <v>7</v>
      </c>
      <c r="L169" s="45">
        <v>0</v>
      </c>
      <c r="M169" s="51">
        <v>230</v>
      </c>
      <c r="N169">
        <f>G169*82/F169</f>
        <v>10.25</v>
      </c>
      <c r="O169">
        <f>H169*82/F169</f>
        <v>13.666666666666666</v>
      </c>
      <c r="P169">
        <f>I169*82/F169</f>
        <v>82</v>
      </c>
      <c r="Q169">
        <f>J169*82/F169</f>
        <v>10.25</v>
      </c>
      <c r="R169">
        <f>K169*82/F169</f>
        <v>23.916666666666668</v>
      </c>
      <c r="S169">
        <f>L169*82/F169</f>
        <v>0</v>
      </c>
      <c r="U169" s="10">
        <f>SUM(V169:X169)</f>
        <v>5.9404033158409213</v>
      </c>
      <c r="V169">
        <f>N169/MAX(N:N)*OFF_C</f>
        <v>1.23</v>
      </c>
      <c r="W169">
        <f>O169/MAX(O:O)*PUN_C</f>
        <v>0.15104166666666666</v>
      </c>
      <c r="X169">
        <f>SUM(Z169:AC169)</f>
        <v>4.5593616491742548</v>
      </c>
      <c r="Y169">
        <f>X169/DEF_C*10</f>
        <v>7.5989360819570919</v>
      </c>
      <c r="Z169">
        <f>(0.7*(HIT_F*DEF_C))+(P169/(MAX(P:P))*(0.3*(HIT_F*DEF_C)))</f>
        <v>1.1951612903225803</v>
      </c>
      <c r="AA169">
        <f>(0.7*(BkS_F*DEF_C))+(Q169/(MAX(Q:Q))*(0.3*(BkS_F*DEF_C)))</f>
        <v>0.65727272727272712</v>
      </c>
      <c r="AB169">
        <f>(0.7*(TkA_F*DEF_C))+(R169/(MAX(R:R))*(0.3*(TkA_F*DEF_C)))</f>
        <v>1.5729276315789473</v>
      </c>
      <c r="AC169">
        <f>(0.7*(SH_F*DEF_C))+(S169/(MAX(S:S))*(0.3*(SH_F*DEF_C)))</f>
        <v>1.1339999999999999</v>
      </c>
    </row>
    <row r="170" spans="1:29" x14ac:dyDescent="0.25">
      <c r="A170" s="9">
        <v>168</v>
      </c>
      <c r="B170" s="46" t="s">
        <v>376</v>
      </c>
      <c r="C170" s="47" t="s">
        <v>39</v>
      </c>
      <c r="D170" s="47" t="s">
        <v>396</v>
      </c>
      <c r="E170" s="47" t="s">
        <v>2</v>
      </c>
      <c r="F170" s="48">
        <v>37</v>
      </c>
      <c r="G170" s="48">
        <v>4</v>
      </c>
      <c r="H170" s="48">
        <v>4</v>
      </c>
      <c r="I170" s="48">
        <v>66</v>
      </c>
      <c r="J170" s="48">
        <v>17</v>
      </c>
      <c r="K170" s="48">
        <v>7</v>
      </c>
      <c r="L170" s="48">
        <v>656</v>
      </c>
      <c r="M170" s="52">
        <v>338</v>
      </c>
      <c r="N170">
        <f>G170*82/F170</f>
        <v>8.8648648648648649</v>
      </c>
      <c r="O170">
        <f>H170*82/F170</f>
        <v>8.8648648648648649</v>
      </c>
      <c r="P170">
        <f>I170*82/F170</f>
        <v>146.27027027027026</v>
      </c>
      <c r="Q170">
        <f>J170*82/F170</f>
        <v>37.675675675675677</v>
      </c>
      <c r="R170">
        <f>K170*82/F170</f>
        <v>15.513513513513514</v>
      </c>
      <c r="S170">
        <f>L170*82/F170</f>
        <v>1453.8378378378379</v>
      </c>
      <c r="U170" s="10">
        <f>SUM(V170:X170)</f>
        <v>5.8936805827895284</v>
      </c>
      <c r="V170">
        <f>N170/MAX(N:N)*OFF_C</f>
        <v>1.0637837837837838</v>
      </c>
      <c r="W170">
        <f>O170/MAX(O:O)*PUN_C</f>
        <v>9.7972972972972971E-2</v>
      </c>
      <c r="X170">
        <f>SUM(Z170:AC170)</f>
        <v>4.7319238260327712</v>
      </c>
      <c r="Y170">
        <f>X170/DEF_C*10</f>
        <v>7.8865397100546186</v>
      </c>
      <c r="Z170">
        <f>(0.7*(HIT_F*DEF_C))+(P170/(MAX(P:P))*(0.3*(HIT_F*DEF_C)))</f>
        <v>1.3089363557105491</v>
      </c>
      <c r="AA170">
        <f>(0.7*(BkS_F*DEF_C))+(Q170/(MAX(Q:Q))*(0.3*(BkS_F*DEF_C)))</f>
        <v>0.73024570024570012</v>
      </c>
      <c r="AB170">
        <f>(0.7*(TkA_F*DEF_C))+(R170/(MAX(R:R))*(0.3*(TkA_F*DEF_C)))</f>
        <v>1.5072503556187766</v>
      </c>
      <c r="AC170">
        <f>(0.7*(SH_F*DEF_C))+(S170/(MAX(S:S))*(0.3*(SH_F*DEF_C)))</f>
        <v>1.1854914144577458</v>
      </c>
    </row>
    <row r="171" spans="1:29" x14ac:dyDescent="0.25">
      <c r="A171" s="9">
        <v>169</v>
      </c>
      <c r="B171" s="43" t="s">
        <v>974</v>
      </c>
      <c r="C171" s="44" t="s">
        <v>395</v>
      </c>
      <c r="D171" s="44" t="s">
        <v>396</v>
      </c>
      <c r="E171" s="44" t="s">
        <v>2</v>
      </c>
      <c r="F171" s="45">
        <v>26</v>
      </c>
      <c r="G171" s="45">
        <v>2</v>
      </c>
      <c r="H171" s="45">
        <v>8</v>
      </c>
      <c r="I171" s="45">
        <v>46</v>
      </c>
      <c r="J171" s="45">
        <v>1</v>
      </c>
      <c r="K171" s="45">
        <v>3</v>
      </c>
      <c r="L171" s="45">
        <v>539</v>
      </c>
      <c r="M171" s="51">
        <v>254</v>
      </c>
      <c r="N171">
        <f>G171*82/F171</f>
        <v>6.3076923076923075</v>
      </c>
      <c r="O171">
        <f>H171*82/F171</f>
        <v>25.23076923076923</v>
      </c>
      <c r="P171">
        <f>I171*82/F171</f>
        <v>145.07692307692307</v>
      </c>
      <c r="Q171">
        <f>J171*82/F171</f>
        <v>3.1538461538461537</v>
      </c>
      <c r="R171">
        <f>K171*82/F171</f>
        <v>9.4615384615384617</v>
      </c>
      <c r="S171">
        <f>L171*82/F171</f>
        <v>1699.9230769230769</v>
      </c>
      <c r="U171" s="10">
        <f>SUM(V171:X171)</f>
        <v>5.6351412107257</v>
      </c>
      <c r="V171">
        <f>N171/MAX(N:N)*OFF_C</f>
        <v>0.75692307692307681</v>
      </c>
      <c r="W171">
        <f>O171/MAX(O:O)*PUN_C</f>
        <v>0.27884615384615385</v>
      </c>
      <c r="X171">
        <f>SUM(Z171:AC171)</f>
        <v>4.5993719799564694</v>
      </c>
      <c r="Y171">
        <f>X171/DEF_C*10</f>
        <v>7.6656199665941163</v>
      </c>
      <c r="Z171">
        <f>(0.7*(HIT_F*DEF_C))+(P171/(MAX(P:P))*(0.3*(HIT_F*DEF_C)))</f>
        <v>1.3068238213399501</v>
      </c>
      <c r="AA171">
        <f>(0.7*(BkS_F*DEF_C))+(Q171/(MAX(Q:Q))*(0.3*(BkS_F*DEF_C)))</f>
        <v>0.63839160839160825</v>
      </c>
      <c r="AB171">
        <f>(0.7*(TkA_F*DEF_C))+(R171/(MAX(R:R))*(0.3*(TkA_F*DEF_C)))</f>
        <v>1.4599493927125504</v>
      </c>
      <c r="AC171">
        <f>(0.7*(SH_F*DEF_C))+(S171/(MAX(S:S))*(0.3*(SH_F*DEF_C)))</f>
        <v>1.1942071575123607</v>
      </c>
    </row>
  </sheetData>
  <autoFilter ref="B2:AC77">
    <sortState ref="B3:AC171">
      <sortCondition descending="1" ref="U2:U77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topLeftCell="A22" workbookViewId="0">
      <selection activeCell="B29" sqref="B2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3" t="s">
        <v>274</v>
      </c>
      <c r="C3" s="44" t="s">
        <v>37</v>
      </c>
      <c r="D3" s="44" t="s">
        <v>396</v>
      </c>
      <c r="E3" s="44" t="s">
        <v>3</v>
      </c>
      <c r="F3" s="45">
        <v>74</v>
      </c>
      <c r="G3" s="45">
        <v>85</v>
      </c>
      <c r="H3" s="45">
        <v>38</v>
      </c>
      <c r="I3" s="45">
        <v>30</v>
      </c>
      <c r="J3" s="45">
        <v>20</v>
      </c>
      <c r="K3" s="45">
        <v>54</v>
      </c>
      <c r="L3" s="45">
        <v>110</v>
      </c>
      <c r="M3" s="51">
        <v>1439</v>
      </c>
      <c r="N3">
        <f>G3*82/F3</f>
        <v>94.189189189189193</v>
      </c>
      <c r="O3">
        <f>H3*82/F3</f>
        <v>42.108108108108105</v>
      </c>
      <c r="P3">
        <f>I3*82/F3</f>
        <v>33.243243243243242</v>
      </c>
      <c r="Q3">
        <f>J3*82/F3</f>
        <v>22.162162162162161</v>
      </c>
      <c r="R3">
        <f>K3*82/F3</f>
        <v>59.837837837837839</v>
      </c>
      <c r="S3">
        <f>L3*82/F3</f>
        <v>121.89189189189189</v>
      </c>
      <c r="U3" s="10">
        <f>SUM(V3:X3)</f>
        <v>17.253572178874307</v>
      </c>
      <c r="V3">
        <f>N3/MAX(N:N)*OFF_R</f>
        <v>12</v>
      </c>
      <c r="W3">
        <f>O3/MAX(O:O)*PUN_R</f>
        <v>0.60205032618825716</v>
      </c>
      <c r="X3">
        <f>SUM(Z3:AC3)</f>
        <v>4.6515218526860496</v>
      </c>
      <c r="Y3">
        <f>X3/DEF_R*10</f>
        <v>7.7525364211434153</v>
      </c>
      <c r="Z3">
        <f>(0.7*(HIT_F*DEF_R))+(P3/(MAX(P:P))*(0.3*(HIT_F*DEF_R)))</f>
        <v>1.1042366691015337</v>
      </c>
      <c r="AA3">
        <f>(0.7*(BkS_F*DEF_R))+(Q3/(MAX(Q:Q))*(0.3*(BkS_F*DEF_R)))</f>
        <v>0.70119314436387592</v>
      </c>
      <c r="AB3">
        <f>(0.7*(TkA_F*DEF_R))+(R3/(MAX(R:R))*(0.3*(TkA_F*DEF_R)))</f>
        <v>1.7065793918918919</v>
      </c>
      <c r="AC3">
        <f>(0.7*(SH_F*DEF_R))+(S3/(MAX(S:S))*(0.3*(SH_F*DEF_R)))</f>
        <v>1.139512647328748</v>
      </c>
    </row>
    <row r="4" spans="1:29" x14ac:dyDescent="0.25">
      <c r="A4" s="9">
        <v>2</v>
      </c>
      <c r="B4" s="43" t="s">
        <v>68</v>
      </c>
      <c r="C4" s="44" t="s">
        <v>39</v>
      </c>
      <c r="D4" s="44" t="s">
        <v>396</v>
      </c>
      <c r="E4" s="44" t="s">
        <v>3</v>
      </c>
      <c r="F4" s="45">
        <v>82</v>
      </c>
      <c r="G4" s="45">
        <v>89</v>
      </c>
      <c r="H4" s="45">
        <v>32</v>
      </c>
      <c r="I4" s="45">
        <v>28</v>
      </c>
      <c r="J4" s="45">
        <v>15</v>
      </c>
      <c r="K4" s="45">
        <v>49</v>
      </c>
      <c r="L4" s="45">
        <v>374</v>
      </c>
      <c r="M4" s="51">
        <v>1754</v>
      </c>
      <c r="N4">
        <f>G4*82/F4</f>
        <v>89</v>
      </c>
      <c r="O4">
        <f>H4*82/F4</f>
        <v>32</v>
      </c>
      <c r="P4">
        <f>I4*82/F4</f>
        <v>28</v>
      </c>
      <c r="Q4">
        <f>J4*82/F4</f>
        <v>15</v>
      </c>
      <c r="R4">
        <f>K4*82/F4</f>
        <v>49</v>
      </c>
      <c r="S4">
        <f>L4*82/F4</f>
        <v>374</v>
      </c>
      <c r="U4" s="10">
        <f>SUM(V4:X4)</f>
        <v>16.369706545115633</v>
      </c>
      <c r="V4">
        <f>N4/MAX(N:N)*OFF_R</f>
        <v>11.338880918220946</v>
      </c>
      <c r="W4">
        <f>O4/MAX(O:O)*PUN_R</f>
        <v>0.45752733389402861</v>
      </c>
      <c r="X4">
        <f>SUM(Z4:AC4)</f>
        <v>4.5732982930006596</v>
      </c>
      <c r="Y4">
        <f>X4/DEF_R*10</f>
        <v>7.6221638216677654</v>
      </c>
      <c r="Z4">
        <f>(0.7*(HIT_F*DEF_R))+(P4/(MAX(P:P))*(0.3*(HIT_F*DEF_R)))</f>
        <v>1.095682267633487</v>
      </c>
      <c r="AA4">
        <f>(0.7*(BkS_F*DEF_R))+(Q4/(MAX(Q:Q))*(0.3*(BkS_F*DEF_R)))</f>
        <v>0.67818560380725745</v>
      </c>
      <c r="AB4">
        <f>(0.7*(TkA_F*DEF_R))+(R4/(MAX(R:R))*(0.3*(TkA_F*DEF_R)))</f>
        <v>1.648516006097561</v>
      </c>
      <c r="AC4">
        <f>(0.7*(SH_F*DEF_R))+(S4/(MAX(S:S))*(0.3*(SH_F*DEF_R)))</f>
        <v>1.1509144154623536</v>
      </c>
    </row>
    <row r="5" spans="1:29" x14ac:dyDescent="0.25">
      <c r="A5" s="9">
        <v>3</v>
      </c>
      <c r="B5" s="43" t="s">
        <v>78</v>
      </c>
      <c r="C5" s="44" t="s">
        <v>39</v>
      </c>
      <c r="D5" s="44" t="s">
        <v>396</v>
      </c>
      <c r="E5" s="44" t="s">
        <v>3</v>
      </c>
      <c r="F5" s="45">
        <v>82</v>
      </c>
      <c r="G5" s="45">
        <v>74</v>
      </c>
      <c r="H5" s="45">
        <v>47</v>
      </c>
      <c r="I5" s="45">
        <v>100</v>
      </c>
      <c r="J5" s="45">
        <v>51</v>
      </c>
      <c r="K5" s="45">
        <v>39</v>
      </c>
      <c r="L5" s="45">
        <v>6856</v>
      </c>
      <c r="M5" s="51">
        <v>1652</v>
      </c>
      <c r="N5">
        <f>G5*82/F5</f>
        <v>74</v>
      </c>
      <c r="O5">
        <f>H5*82/F5</f>
        <v>47</v>
      </c>
      <c r="P5">
        <f>I5*82/F5</f>
        <v>100</v>
      </c>
      <c r="Q5">
        <f>J5*82/F5</f>
        <v>51</v>
      </c>
      <c r="R5">
        <f>K5*82/F5</f>
        <v>39</v>
      </c>
      <c r="S5">
        <f>L5*82/F5</f>
        <v>6856</v>
      </c>
      <c r="U5" s="10">
        <f>SUM(V5:X5)</f>
        <v>15.145817630201018</v>
      </c>
      <c r="V5">
        <f>N5/MAX(N:N)*OFF_R</f>
        <v>9.4278335724533715</v>
      </c>
      <c r="W5">
        <f>O5/MAX(O:O)*PUN_R</f>
        <v>0.67199327165685452</v>
      </c>
      <c r="X5">
        <f>SUM(Z5:AC5)</f>
        <v>5.0459907860907922</v>
      </c>
      <c r="Y5">
        <f>X5/DEF_R*10</f>
        <v>8.4099846434846537</v>
      </c>
      <c r="Z5">
        <f>(0.7*(HIT_F*DEF_R))+(P5/(MAX(P:P))*(0.3*(HIT_F*DEF_R)))</f>
        <v>1.2131509558338824</v>
      </c>
      <c r="AA5">
        <f>(0.7*(BkS_F*DEF_R))+(Q5/(MAX(Q:Q))*(0.3*(BkS_F*DEF_R)))</f>
        <v>0.79383105294467571</v>
      </c>
      <c r="AB5">
        <f>(0.7*(TkA_F*DEF_R))+(R5/(MAX(R:R))*(0.3*(TkA_F*DEF_R)))</f>
        <v>1.5949413109756096</v>
      </c>
      <c r="AC5">
        <f>(0.7*(SH_F*DEF_R))+(S5/(MAX(S:S))*(0.3*(SH_F*DEF_R)))</f>
        <v>1.4440674663366244</v>
      </c>
    </row>
    <row r="6" spans="1:29" x14ac:dyDescent="0.25">
      <c r="A6" s="9">
        <v>4</v>
      </c>
      <c r="B6" s="43" t="s">
        <v>313</v>
      </c>
      <c r="C6" s="44" t="s">
        <v>37</v>
      </c>
      <c r="D6" s="44" t="s">
        <v>396</v>
      </c>
      <c r="E6" s="44" t="s">
        <v>3</v>
      </c>
      <c r="F6" s="45">
        <v>75</v>
      </c>
      <c r="G6" s="45">
        <v>70</v>
      </c>
      <c r="H6" s="45">
        <v>34</v>
      </c>
      <c r="I6" s="45">
        <v>72</v>
      </c>
      <c r="J6" s="45">
        <v>32</v>
      </c>
      <c r="K6" s="45">
        <v>50</v>
      </c>
      <c r="L6" s="45">
        <v>71</v>
      </c>
      <c r="M6" s="51">
        <v>1349</v>
      </c>
      <c r="N6">
        <f>G6*82/F6</f>
        <v>76.533333333333331</v>
      </c>
      <c r="O6">
        <f>H6*82/F6</f>
        <v>37.173333333333332</v>
      </c>
      <c r="P6">
        <f>I6*82/F6</f>
        <v>78.72</v>
      </c>
      <c r="Q6">
        <f>J6*82/F6</f>
        <v>34.986666666666665</v>
      </c>
      <c r="R6">
        <f>K6*82/F6</f>
        <v>54.666666666666664</v>
      </c>
      <c r="S6">
        <f>L6*82/F6</f>
        <v>77.626666666666665</v>
      </c>
      <c r="U6" s="10">
        <f>SUM(V6:X6)</f>
        <v>15.019290885601368</v>
      </c>
      <c r="V6">
        <f>N6/MAX(N:N)*OFF_R</f>
        <v>9.7505882352941171</v>
      </c>
      <c r="W6">
        <f>O6/MAX(O:O)*PUN_R</f>
        <v>0.53149425287356322</v>
      </c>
      <c r="X6">
        <f>SUM(Z6:AC6)</f>
        <v>4.7372083974336876</v>
      </c>
      <c r="Y6">
        <f>X6/DEF_R*10</f>
        <v>7.895347329056146</v>
      </c>
      <c r="Z6">
        <f>(0.7*(HIT_F*DEF_R))+(P6/(MAX(P:P))*(0.3*(HIT_F*DEF_R)))</f>
        <v>1.1784324324324322</v>
      </c>
      <c r="AA6">
        <f>(0.7*(BkS_F*DEF_R))+(Q6/(MAX(Q:Q))*(0.3*(BkS_F*DEF_R)))</f>
        <v>0.74239024390243891</v>
      </c>
      <c r="AB6">
        <f>(0.7*(TkA_F*DEF_R))+(R6/(MAX(R:R))*(0.3*(TkA_F*DEF_R)))</f>
        <v>1.6788749999999999</v>
      </c>
      <c r="AC6">
        <f>(0.7*(SH_F*DEF_R))+(S6/(MAX(S:S))*(0.3*(SH_F*DEF_R)))</f>
        <v>1.1375107210988171</v>
      </c>
    </row>
    <row r="7" spans="1:29" x14ac:dyDescent="0.25">
      <c r="A7" s="9">
        <v>5</v>
      </c>
      <c r="B7" s="43" t="s">
        <v>73</v>
      </c>
      <c r="C7" s="44" t="s">
        <v>37</v>
      </c>
      <c r="D7" s="44" t="s">
        <v>396</v>
      </c>
      <c r="E7" s="44" t="s">
        <v>3</v>
      </c>
      <c r="F7" s="45">
        <v>68</v>
      </c>
      <c r="G7" s="45">
        <v>56</v>
      </c>
      <c r="H7" s="45">
        <v>36</v>
      </c>
      <c r="I7" s="45">
        <v>95</v>
      </c>
      <c r="J7" s="45">
        <v>50</v>
      </c>
      <c r="K7" s="45">
        <v>49</v>
      </c>
      <c r="L7" s="45">
        <v>4042</v>
      </c>
      <c r="M7" s="51">
        <v>1214</v>
      </c>
      <c r="N7">
        <f>G7*82/F7</f>
        <v>67.529411764705884</v>
      </c>
      <c r="O7">
        <f>H7*82/F7</f>
        <v>43.411764705882355</v>
      </c>
      <c r="P7">
        <f>I7*82/F7</f>
        <v>114.55882352941177</v>
      </c>
      <c r="Q7">
        <f>J7*82/F7</f>
        <v>60.294117647058826</v>
      </c>
      <c r="R7">
        <f>K7*82/F7</f>
        <v>59.088235294117645</v>
      </c>
      <c r="S7">
        <f>L7*82/F7</f>
        <v>4874.1764705882351</v>
      </c>
      <c r="U7" s="10">
        <f>SUM(V7:X7)</f>
        <v>14.341742419008479</v>
      </c>
      <c r="V7">
        <f>N7/MAX(N:N)*OFF_R</f>
        <v>8.6034602076124571</v>
      </c>
      <c r="W7">
        <f>O7/MAX(O:O)*PUN_R</f>
        <v>0.62068965517241381</v>
      </c>
      <c r="X7">
        <f>SUM(Z7:AC7)</f>
        <v>5.1175925562236078</v>
      </c>
      <c r="Y7">
        <f>X7/DEF_R*10</f>
        <v>8.5293209270393469</v>
      </c>
      <c r="Z7">
        <f>(0.7*(HIT_F*DEF_R))+(P7/(MAX(P:P))*(0.3*(HIT_F*DEF_R)))</f>
        <v>1.2369038155802861</v>
      </c>
      <c r="AA7">
        <f>(0.7*(BkS_F*DEF_R))+(Q7/(MAX(Q:Q))*(0.3*(BkS_F*DEF_R)))</f>
        <v>0.82368723098995678</v>
      </c>
      <c r="AB7">
        <f>(0.7*(TkA_F*DEF_R))+(R7/(MAX(R:R))*(0.3*(TkA_F*DEF_R)))</f>
        <v>1.7025634191176469</v>
      </c>
      <c r="AC7">
        <f>(0.7*(SH_F*DEF_R))+(S7/(MAX(S:S))*(0.3*(SH_F*DEF_R)))</f>
        <v>1.3544380905357181</v>
      </c>
    </row>
    <row r="8" spans="1:29" x14ac:dyDescent="0.25">
      <c r="A8" s="9">
        <v>6</v>
      </c>
      <c r="B8" s="46" t="s">
        <v>178</v>
      </c>
      <c r="C8" s="47" t="s">
        <v>31</v>
      </c>
      <c r="D8" s="47" t="s">
        <v>396</v>
      </c>
      <c r="E8" s="47" t="s">
        <v>3</v>
      </c>
      <c r="F8" s="48">
        <v>82</v>
      </c>
      <c r="G8" s="48">
        <v>75</v>
      </c>
      <c r="H8" s="48">
        <v>12</v>
      </c>
      <c r="I8" s="48">
        <v>50</v>
      </c>
      <c r="J8" s="48">
        <v>31</v>
      </c>
      <c r="K8" s="48">
        <v>29</v>
      </c>
      <c r="L8" s="48">
        <v>900</v>
      </c>
      <c r="M8" s="52">
        <v>1515</v>
      </c>
      <c r="N8">
        <f>G8*82/F8</f>
        <v>75</v>
      </c>
      <c r="O8">
        <f>H8*82/F8</f>
        <v>12</v>
      </c>
      <c r="P8">
        <f>I8*82/F8</f>
        <v>50</v>
      </c>
      <c r="Q8">
        <f>J8*82/F8</f>
        <v>31</v>
      </c>
      <c r="R8">
        <f>K8*82/F8</f>
        <v>29</v>
      </c>
      <c r="S8">
        <f>L8*82/F8</f>
        <v>900</v>
      </c>
      <c r="U8" s="10">
        <f>SUM(V8:X8)</f>
        <v>14.304038292833553</v>
      </c>
      <c r="V8">
        <f>N8/MAX(N:N)*OFF_R</f>
        <v>9.5552367288378761</v>
      </c>
      <c r="W8">
        <f>O8/MAX(O:O)*PUN_R</f>
        <v>0.17157275021026072</v>
      </c>
      <c r="X8">
        <f>SUM(Z8:AC8)</f>
        <v>4.5772288137854158</v>
      </c>
      <c r="Y8">
        <f>X8/DEF_R*10</f>
        <v>7.6287146896423597</v>
      </c>
      <c r="Z8">
        <f>(0.7*(HIT_F*DEF_R))+(P8/(MAX(P:P))*(0.3*(HIT_F*DEF_R)))</f>
        <v>1.1315754779169411</v>
      </c>
      <c r="AA8">
        <f>(0.7*(BkS_F*DEF_R))+(Q8/(MAX(Q:Q))*(0.3*(BkS_F*DEF_R)))</f>
        <v>0.72958358120166555</v>
      </c>
      <c r="AB8">
        <f>(0.7*(TkA_F*DEF_R))+(R8/(MAX(R:R))*(0.3*(TkA_F*DEF_R)))</f>
        <v>1.5413666158536585</v>
      </c>
      <c r="AC8">
        <f>(0.7*(SH_F*DEF_R))+(S8/(MAX(S:S))*(0.3*(SH_F*DEF_R)))</f>
        <v>1.1747031388131508</v>
      </c>
    </row>
    <row r="9" spans="1:29" x14ac:dyDescent="0.25">
      <c r="A9" s="9">
        <v>7</v>
      </c>
      <c r="B9" s="43" t="s">
        <v>36</v>
      </c>
      <c r="C9" s="44" t="s">
        <v>31</v>
      </c>
      <c r="D9" s="44" t="s">
        <v>396</v>
      </c>
      <c r="E9" s="44" t="s">
        <v>3</v>
      </c>
      <c r="F9" s="45">
        <v>81</v>
      </c>
      <c r="G9" s="45">
        <v>68</v>
      </c>
      <c r="H9" s="45">
        <v>34</v>
      </c>
      <c r="I9" s="45">
        <v>130</v>
      </c>
      <c r="J9" s="45">
        <v>73</v>
      </c>
      <c r="K9" s="45">
        <v>33</v>
      </c>
      <c r="L9" s="45">
        <v>1460</v>
      </c>
      <c r="M9" s="51">
        <v>1548</v>
      </c>
      <c r="N9">
        <f>G9*82/F9</f>
        <v>68.839506172839506</v>
      </c>
      <c r="O9">
        <f>H9*82/F9</f>
        <v>34.419753086419753</v>
      </c>
      <c r="P9">
        <f>I9*82/F9</f>
        <v>131.60493827160494</v>
      </c>
      <c r="Q9">
        <f>J9*82/F9</f>
        <v>73.901234567901241</v>
      </c>
      <c r="R9">
        <f>K9*82/F9</f>
        <v>33.407407407407405</v>
      </c>
      <c r="S9">
        <f>L9*82/F9</f>
        <v>1478.0246913580247</v>
      </c>
      <c r="U9" s="10">
        <f>SUM(V9:X9)</f>
        <v>14.160431649709098</v>
      </c>
      <c r="V9">
        <f>N9/MAX(N:N)*OFF_R</f>
        <v>8.7703703703703706</v>
      </c>
      <c r="W9">
        <f>O9/MAX(O:O)*PUN_R</f>
        <v>0.49212430821626224</v>
      </c>
      <c r="X9">
        <f>SUM(Z9:AC9)</f>
        <v>4.8979369711224656</v>
      </c>
      <c r="Y9">
        <f>X9/DEF_R*10</f>
        <v>8.1632282852041094</v>
      </c>
      <c r="Z9">
        <f>(0.7*(HIT_F*DEF_R))+(P9/(MAX(P:P))*(0.3*(HIT_F*DEF_R)))</f>
        <v>1.2647147147147146</v>
      </c>
      <c r="AA9">
        <f>(0.7*(BkS_F*DEF_R))+(Q9/(MAX(Q:Q))*(0.3*(BkS_F*DEF_R)))</f>
        <v>0.86739837398373976</v>
      </c>
      <c r="AB9">
        <f>(0.7*(TkA_F*DEF_R))+(R9/(MAX(R:R))*(0.3*(TkA_F*DEF_R)))</f>
        <v>1.5649791666666666</v>
      </c>
      <c r="AC9">
        <f>(0.7*(SH_F*DEF_R))+(S9/(MAX(S:S))*(0.3*(SH_F*DEF_R)))</f>
        <v>1.2008447157573445</v>
      </c>
    </row>
    <row r="10" spans="1:29" x14ac:dyDescent="0.25">
      <c r="A10" s="9">
        <v>8</v>
      </c>
      <c r="B10" s="46" t="s">
        <v>170</v>
      </c>
      <c r="C10" s="47" t="s">
        <v>31</v>
      </c>
      <c r="D10" s="47" t="s">
        <v>396</v>
      </c>
      <c r="E10" s="47" t="s">
        <v>3</v>
      </c>
      <c r="F10" s="48">
        <v>81</v>
      </c>
      <c r="G10" s="48">
        <v>69</v>
      </c>
      <c r="H10" s="48">
        <v>12</v>
      </c>
      <c r="I10" s="48">
        <v>50</v>
      </c>
      <c r="J10" s="48">
        <v>50</v>
      </c>
      <c r="K10" s="48">
        <v>43</v>
      </c>
      <c r="L10" s="48">
        <v>7300</v>
      </c>
      <c r="M10" s="52">
        <v>1525</v>
      </c>
      <c r="N10">
        <f>G10*82/F10</f>
        <v>69.851851851851848</v>
      </c>
      <c r="O10">
        <f>H10*82/F10</f>
        <v>12.148148148148149</v>
      </c>
      <c r="P10">
        <f>I10*82/F10</f>
        <v>50.617283950617285</v>
      </c>
      <c r="Q10">
        <f>J10*82/F10</f>
        <v>50.617283950617285</v>
      </c>
      <c r="R10">
        <f>K10*82/F10</f>
        <v>43.530864197530867</v>
      </c>
      <c r="S10">
        <f>L10*82/F10</f>
        <v>7390.1234567901238</v>
      </c>
      <c r="U10" s="10">
        <f>SUM(V10:X10)</f>
        <v>14.085660402703722</v>
      </c>
      <c r="V10">
        <f>N10/MAX(N:N)*OFF_R</f>
        <v>8.8993464052287568</v>
      </c>
      <c r="W10">
        <f>O10/MAX(O:O)*PUN_R</f>
        <v>0.173690932311622</v>
      </c>
      <c r="X10">
        <f>SUM(Z10:AC10)</f>
        <v>5.0126230651633428</v>
      </c>
      <c r="Y10">
        <f>X10/DEF_R*10</f>
        <v>8.354371775272238</v>
      </c>
      <c r="Z10">
        <f>(0.7*(HIT_F*DEF_R))+(P10/(MAX(P:P))*(0.3*(HIT_F*DEF_R)))</f>
        <v>1.1325825825825824</v>
      </c>
      <c r="AA10">
        <f>(0.7*(BkS_F*DEF_R))+(Q10/(MAX(Q:Q))*(0.3*(BkS_F*DEF_R)))</f>
        <v>0.79260162601626005</v>
      </c>
      <c r="AB10">
        <f>(0.7*(TkA_F*DEF_R))+(R10/(MAX(R:R))*(0.3*(TkA_F*DEF_R)))</f>
        <v>1.6192152777777777</v>
      </c>
      <c r="AC10">
        <f>(0.7*(SH_F*DEF_R))+(S10/(MAX(S:S))*(0.3*(SH_F*DEF_R)))</f>
        <v>1.4682235787867226</v>
      </c>
    </row>
    <row r="11" spans="1:29" x14ac:dyDescent="0.25">
      <c r="A11" s="9">
        <v>9</v>
      </c>
      <c r="B11" s="43" t="s">
        <v>77</v>
      </c>
      <c r="C11" s="44" t="s">
        <v>37</v>
      </c>
      <c r="D11" s="44" t="s">
        <v>396</v>
      </c>
      <c r="E11" s="44" t="s">
        <v>3</v>
      </c>
      <c r="F11" s="45">
        <v>82</v>
      </c>
      <c r="G11" s="45">
        <v>54</v>
      </c>
      <c r="H11" s="45">
        <v>122</v>
      </c>
      <c r="I11" s="45">
        <v>162</v>
      </c>
      <c r="J11" s="45">
        <v>60</v>
      </c>
      <c r="K11" s="45">
        <v>38</v>
      </c>
      <c r="L11" s="45">
        <v>7447</v>
      </c>
      <c r="M11" s="51">
        <v>1556</v>
      </c>
      <c r="N11">
        <f>G11*82/F11</f>
        <v>54</v>
      </c>
      <c r="O11">
        <f>H11*82/F11</f>
        <v>122</v>
      </c>
      <c r="P11">
        <f>I11*82/F11</f>
        <v>162</v>
      </c>
      <c r="Q11">
        <f>J11*82/F11</f>
        <v>60</v>
      </c>
      <c r="R11">
        <f>K11*82/F11</f>
        <v>38</v>
      </c>
      <c r="S11">
        <f>L11*82/F11</f>
        <v>7447</v>
      </c>
      <c r="U11" s="10">
        <f>SUM(V11:X11)</f>
        <v>13.821520071201515</v>
      </c>
      <c r="V11">
        <f>N11/MAX(N:N)*OFF_R</f>
        <v>6.8797704447632704</v>
      </c>
      <c r="W11">
        <f>O11/MAX(O:O)*PUN_R</f>
        <v>1.744322960470984</v>
      </c>
      <c r="X11">
        <f>SUM(Z11:AC11)</f>
        <v>5.197426665967261</v>
      </c>
      <c r="Y11">
        <f>X11/DEF_R*10</f>
        <v>8.662377776612102</v>
      </c>
      <c r="Z11">
        <f>(0.7*(HIT_F*DEF_R))+(P11/(MAX(P:P))*(0.3*(HIT_F*DEF_R)))</f>
        <v>1.3143045484508897</v>
      </c>
      <c r="AA11">
        <f>(0.7*(BkS_F*DEF_R))+(Q11/(MAX(Q:Q))*(0.3*(BkS_F*DEF_R)))</f>
        <v>0.82274241522903024</v>
      </c>
      <c r="AB11">
        <f>(0.7*(TkA_F*DEF_R))+(R11/(MAX(R:R))*(0.3*(TkA_F*DEF_R)))</f>
        <v>1.5895838414634145</v>
      </c>
      <c r="AC11">
        <f>(0.7*(SH_F*DEF_R))+(S11/(MAX(S:S))*(0.3*(SH_F*DEF_R)))</f>
        <v>1.4707958608239267</v>
      </c>
    </row>
    <row r="12" spans="1:29" x14ac:dyDescent="0.25">
      <c r="A12" s="9">
        <v>10</v>
      </c>
      <c r="B12" s="43" t="s">
        <v>325</v>
      </c>
      <c r="C12" s="44" t="s">
        <v>39</v>
      </c>
      <c r="D12" s="44" t="s">
        <v>396</v>
      </c>
      <c r="E12" s="44" t="s">
        <v>3</v>
      </c>
      <c r="F12" s="45">
        <v>77</v>
      </c>
      <c r="G12" s="45">
        <v>61</v>
      </c>
      <c r="H12" s="45">
        <v>38</v>
      </c>
      <c r="I12" s="45">
        <v>41</v>
      </c>
      <c r="J12" s="45">
        <v>39</v>
      </c>
      <c r="K12" s="45">
        <v>67</v>
      </c>
      <c r="L12" s="45">
        <v>613</v>
      </c>
      <c r="M12" s="51">
        <v>1294</v>
      </c>
      <c r="N12">
        <f>G12*82/F12</f>
        <v>64.961038961038966</v>
      </c>
      <c r="O12">
        <f>H12*82/F12</f>
        <v>40.467532467532465</v>
      </c>
      <c r="P12">
        <f>I12*82/F12</f>
        <v>43.662337662337663</v>
      </c>
      <c r="Q12">
        <f>J12*82/F12</f>
        <v>41.532467532467535</v>
      </c>
      <c r="R12">
        <f>K12*82/F12</f>
        <v>71.350649350649348</v>
      </c>
      <c r="S12">
        <f>L12*82/F12</f>
        <v>652.80519480519479</v>
      </c>
      <c r="U12" s="10">
        <f>SUM(V12:X12)</f>
        <v>13.671271055434961</v>
      </c>
      <c r="V12">
        <f>N12/MAX(N:N)*OFF_R</f>
        <v>8.2762414056531703</v>
      </c>
      <c r="W12">
        <f>O12/MAX(O:O)*PUN_R</f>
        <v>0.57859381997313031</v>
      </c>
      <c r="X12">
        <f>SUM(Z12:AC12)</f>
        <v>4.8164358298086585</v>
      </c>
      <c r="Y12">
        <f>X12/DEF_R*10</f>
        <v>8.0273930496810983</v>
      </c>
      <c r="Z12">
        <f>(0.7*(HIT_F*DEF_R))+(P12/(MAX(P:P))*(0.3*(HIT_F*DEF_R)))</f>
        <v>1.1212355212355209</v>
      </c>
      <c r="AA12">
        <f>(0.7*(BkS_F*DEF_R))+(Q12/(MAX(Q:Q))*(0.3*(BkS_F*DEF_R)))</f>
        <v>0.76341780171048446</v>
      </c>
      <c r="AB12">
        <f>(0.7*(TkA_F*DEF_R))+(R12/(MAX(R:R))*(0.3*(TkA_F*DEF_R)))</f>
        <v>1.7682589285714285</v>
      </c>
      <c r="AC12">
        <f>(0.7*(SH_F*DEF_R))+(S12/(MAX(S:S))*(0.3*(SH_F*DEF_R)))</f>
        <v>1.1635235782912241</v>
      </c>
    </row>
    <row r="13" spans="1:29" x14ac:dyDescent="0.25">
      <c r="A13" s="9">
        <v>11</v>
      </c>
      <c r="B13" s="46" t="s">
        <v>64</v>
      </c>
      <c r="C13" s="47" t="s">
        <v>34</v>
      </c>
      <c r="D13" s="47" t="s">
        <v>396</v>
      </c>
      <c r="E13" s="47" t="s">
        <v>3</v>
      </c>
      <c r="F13" s="48">
        <v>82</v>
      </c>
      <c r="G13" s="48">
        <v>70</v>
      </c>
      <c r="H13" s="48">
        <v>20</v>
      </c>
      <c r="I13" s="48">
        <v>12</v>
      </c>
      <c r="J13" s="48">
        <v>15</v>
      </c>
      <c r="K13" s="48">
        <v>15</v>
      </c>
      <c r="L13" s="48">
        <v>67</v>
      </c>
      <c r="M13" s="52">
        <v>1471</v>
      </c>
      <c r="N13">
        <f>G13*82/F13</f>
        <v>70</v>
      </c>
      <c r="O13">
        <f>H13*82/F13</f>
        <v>20</v>
      </c>
      <c r="P13">
        <f>I13*82/F13</f>
        <v>12</v>
      </c>
      <c r="Q13">
        <f>J13*82/F13</f>
        <v>15</v>
      </c>
      <c r="R13">
        <f>K13*82/F13</f>
        <v>15</v>
      </c>
      <c r="S13">
        <f>L13*82/F13</f>
        <v>67</v>
      </c>
      <c r="U13" s="10">
        <f>SUM(V13:X13)</f>
        <v>13.55533141434546</v>
      </c>
      <c r="V13">
        <f>N13/MAX(N:N)*OFF_R</f>
        <v>8.9182209469153513</v>
      </c>
      <c r="W13">
        <f>O13/MAX(O:O)*PUN_R</f>
        <v>0.28595458368376786</v>
      </c>
      <c r="X13">
        <f>SUM(Z13:AC13)</f>
        <v>4.3511558837463404</v>
      </c>
      <c r="Y13">
        <f>X13/DEF_R*10</f>
        <v>7.2519264729105668</v>
      </c>
      <c r="Z13">
        <f>(0.7*(HIT_F*DEF_R))+(P13/(MAX(P:P))*(0.3*(HIT_F*DEF_R)))</f>
        <v>1.0695781147000658</v>
      </c>
      <c r="AA13">
        <f>(0.7*(BkS_F*DEF_R))+(Q13/(MAX(Q:Q))*(0.3*(BkS_F*DEF_R)))</f>
        <v>0.67818560380725745</v>
      </c>
      <c r="AB13">
        <f>(0.7*(TkA_F*DEF_R))+(R13/(MAX(R:R))*(0.3*(TkA_F*DEF_R)))</f>
        <v>1.4663620426829267</v>
      </c>
      <c r="AC13">
        <f>(0.7*(SH_F*DEF_R))+(S13/(MAX(S:S))*(0.3*(SH_F*DEF_R)))</f>
        <v>1.1370301225560899</v>
      </c>
    </row>
    <row r="14" spans="1:29" x14ac:dyDescent="0.25">
      <c r="A14" s="9">
        <v>12</v>
      </c>
      <c r="B14" s="43" t="s">
        <v>288</v>
      </c>
      <c r="C14" s="44" t="s">
        <v>43</v>
      </c>
      <c r="D14" s="44" t="s">
        <v>396</v>
      </c>
      <c r="E14" s="44" t="s">
        <v>3</v>
      </c>
      <c r="F14" s="45">
        <v>71</v>
      </c>
      <c r="G14" s="45">
        <v>54</v>
      </c>
      <c r="H14" s="45">
        <v>25</v>
      </c>
      <c r="I14" s="45">
        <v>43</v>
      </c>
      <c r="J14" s="45">
        <v>53</v>
      </c>
      <c r="K14" s="45">
        <v>96</v>
      </c>
      <c r="L14" s="45">
        <v>234</v>
      </c>
      <c r="M14" s="51">
        <v>1318</v>
      </c>
      <c r="N14">
        <f>G14*82/F14</f>
        <v>62.366197183098592</v>
      </c>
      <c r="O14">
        <f>H14*82/F14</f>
        <v>28.87323943661972</v>
      </c>
      <c r="P14">
        <f>I14*82/F14</f>
        <v>49.661971830985912</v>
      </c>
      <c r="Q14">
        <f>J14*82/F14</f>
        <v>61.2112676056338</v>
      </c>
      <c r="R14">
        <f>K14*82/F14</f>
        <v>110.87323943661971</v>
      </c>
      <c r="S14">
        <f>L14*82/F14</f>
        <v>270.25352112676057</v>
      </c>
      <c r="U14" s="10">
        <f>SUM(V14:X14)</f>
        <v>13.4423519792976</v>
      </c>
      <c r="V14">
        <f>N14/MAX(N:N)*OFF_R</f>
        <v>7.9456503728251864</v>
      </c>
      <c r="W14">
        <f>O14/MAX(O:O)*PUN_R</f>
        <v>0.41282175813501704</v>
      </c>
      <c r="X14">
        <f>SUM(Z14:AC14)</f>
        <v>5.0838798483373964</v>
      </c>
      <c r="Y14">
        <f>X14/DEF_R*10</f>
        <v>8.4731330805623273</v>
      </c>
      <c r="Z14">
        <f>(0.7*(HIT_F*DEF_R))+(P14/(MAX(P:P))*(0.3*(HIT_F*DEF_R)))</f>
        <v>1.1310239817282068</v>
      </c>
      <c r="AA14">
        <f>(0.7*(BkS_F*DEF_R))+(Q14/(MAX(Q:Q))*(0.3*(BkS_F*DEF_R)))</f>
        <v>0.82663345929233922</v>
      </c>
      <c r="AB14">
        <f>(0.7*(TkA_F*DEF_R))+(R14/(MAX(R:R))*(0.3*(TkA_F*DEF_R)))</f>
        <v>1.98</v>
      </c>
      <c r="AC14">
        <f>(0.7*(SH_F*DEF_R))+(S14/(MAX(S:S))*(0.3*(SH_F*DEF_R)))</f>
        <v>1.1462224073168503</v>
      </c>
    </row>
    <row r="15" spans="1:29" x14ac:dyDescent="0.25">
      <c r="A15" s="9">
        <v>13</v>
      </c>
      <c r="B15" s="46" t="s">
        <v>166</v>
      </c>
      <c r="C15" s="47" t="s">
        <v>34</v>
      </c>
      <c r="D15" s="47" t="s">
        <v>396</v>
      </c>
      <c r="E15" s="47" t="s">
        <v>3</v>
      </c>
      <c r="F15" s="48">
        <v>82</v>
      </c>
      <c r="G15" s="48">
        <v>62</v>
      </c>
      <c r="H15" s="48">
        <v>22</v>
      </c>
      <c r="I15" s="48">
        <v>33</v>
      </c>
      <c r="J15" s="48">
        <v>34</v>
      </c>
      <c r="K15" s="48">
        <v>36</v>
      </c>
      <c r="L15" s="48">
        <v>7663</v>
      </c>
      <c r="M15" s="52">
        <v>1483</v>
      </c>
      <c r="N15">
        <f>G15*82/F15</f>
        <v>62</v>
      </c>
      <c r="O15">
        <f>H15*82/F15</f>
        <v>22</v>
      </c>
      <c r="P15">
        <f>I15*82/F15</f>
        <v>33</v>
      </c>
      <c r="Q15">
        <f>J15*82/F15</f>
        <v>34</v>
      </c>
      <c r="R15">
        <f>K15*82/F15</f>
        <v>36</v>
      </c>
      <c r="S15">
        <f>L15*82/F15</f>
        <v>7663</v>
      </c>
      <c r="U15" s="10">
        <f>SUM(V15:X15)</f>
        <v>13.116039771857862</v>
      </c>
      <c r="V15">
        <f>N15/MAX(N:N)*OFF_R</f>
        <v>7.8989956958393108</v>
      </c>
      <c r="W15">
        <f>O15/MAX(O:O)*PUN_R</f>
        <v>0.31455004205214465</v>
      </c>
      <c r="X15">
        <f>SUM(Z15:AC15)</f>
        <v>4.9024940339664056</v>
      </c>
      <c r="Y15">
        <f>X15/DEF_R*10</f>
        <v>8.1708233899440099</v>
      </c>
      <c r="Z15">
        <f>(0.7*(HIT_F*DEF_R))+(P15/(MAX(P:P))*(0.3*(HIT_F*DEF_R)))</f>
        <v>1.1038398154251812</v>
      </c>
      <c r="AA15">
        <f>(0.7*(BkS_F*DEF_R))+(Q15/(MAX(Q:Q))*(0.3*(BkS_F*DEF_R)))</f>
        <v>0.73922070196311707</v>
      </c>
      <c r="AB15">
        <f>(0.7*(TkA_F*DEF_R))+(R15/(MAX(R:R))*(0.3*(TkA_F*DEF_R)))</f>
        <v>1.5788689024390243</v>
      </c>
      <c r="AC15">
        <f>(0.7*(SH_F*DEF_R))+(S15/(MAX(S:S))*(0.3*(SH_F*DEF_R)))</f>
        <v>1.4805646141390829</v>
      </c>
    </row>
    <row r="16" spans="1:29" x14ac:dyDescent="0.25">
      <c r="A16" s="9">
        <v>14</v>
      </c>
      <c r="B16" s="46" t="s">
        <v>335</v>
      </c>
      <c r="C16" s="47" t="s">
        <v>43</v>
      </c>
      <c r="D16" s="47" t="s">
        <v>396</v>
      </c>
      <c r="E16" s="47" t="s">
        <v>3</v>
      </c>
      <c r="F16" s="48">
        <v>76</v>
      </c>
      <c r="G16" s="48">
        <v>54</v>
      </c>
      <c r="H16" s="48">
        <v>62</v>
      </c>
      <c r="I16" s="48">
        <v>76</v>
      </c>
      <c r="J16" s="48">
        <v>41</v>
      </c>
      <c r="K16" s="48">
        <v>42</v>
      </c>
      <c r="L16" s="48">
        <v>93</v>
      </c>
      <c r="M16" s="52">
        <v>1390</v>
      </c>
      <c r="N16">
        <f>G16*82/F16</f>
        <v>58.263157894736842</v>
      </c>
      <c r="O16">
        <f>H16*82/F16</f>
        <v>66.89473684210526</v>
      </c>
      <c r="P16">
        <f>I16*82/F16</f>
        <v>82</v>
      </c>
      <c r="Q16">
        <f>J16*82/F16</f>
        <v>44.236842105263158</v>
      </c>
      <c r="R16">
        <f>K16*82/F16</f>
        <v>45.315789473684212</v>
      </c>
      <c r="S16">
        <f>L16*82/F16</f>
        <v>100.34210526315789</v>
      </c>
      <c r="U16" s="10">
        <f>SUM(V16:X16)</f>
        <v>13.102558098334821</v>
      </c>
      <c r="V16">
        <f>N16/MAX(N:N)*OFF_R</f>
        <v>7.4229102167182663</v>
      </c>
      <c r="W16">
        <f>O16/MAX(O:O)*PUN_R</f>
        <v>0.95644283121597096</v>
      </c>
      <c r="X16">
        <f>SUM(Z16:AC16)</f>
        <v>4.7232050504005825</v>
      </c>
      <c r="Y16">
        <f>X16/DEF_R*10</f>
        <v>7.8720084173343041</v>
      </c>
      <c r="Z16">
        <f>(0.7*(HIT_F*DEF_R))+(P16/(MAX(P:P))*(0.3*(HIT_F*DEF_R)))</f>
        <v>1.1837837837837837</v>
      </c>
      <c r="AA16">
        <f>(0.7*(BkS_F*DEF_R))+(Q16/(MAX(Q:Q))*(0.3*(BkS_F*DEF_R)))</f>
        <v>0.77210526315789463</v>
      </c>
      <c r="AB16">
        <f>(0.7*(TkA_F*DEF_R))+(R16/(MAX(R:R))*(0.3*(TkA_F*DEF_R)))</f>
        <v>1.6287779605263157</v>
      </c>
      <c r="AC16">
        <f>(0.7*(SH_F*DEF_R))+(S16/(MAX(S:S))*(0.3*(SH_F*DEF_R)))</f>
        <v>1.1385380429325889</v>
      </c>
    </row>
    <row r="17" spans="1:29" x14ac:dyDescent="0.25">
      <c r="A17" s="9">
        <v>15</v>
      </c>
      <c r="B17" s="46" t="s">
        <v>83</v>
      </c>
      <c r="C17" s="47" t="s">
        <v>43</v>
      </c>
      <c r="D17" s="47" t="s">
        <v>396</v>
      </c>
      <c r="E17" s="47" t="s">
        <v>3</v>
      </c>
      <c r="F17" s="48">
        <v>80</v>
      </c>
      <c r="G17" s="48">
        <v>59</v>
      </c>
      <c r="H17" s="48">
        <v>26</v>
      </c>
      <c r="I17" s="48">
        <v>85</v>
      </c>
      <c r="J17" s="48">
        <v>52</v>
      </c>
      <c r="K17" s="48">
        <v>70</v>
      </c>
      <c r="L17" s="48">
        <v>2162</v>
      </c>
      <c r="M17" s="52">
        <v>1506</v>
      </c>
      <c r="N17">
        <f>G17*82/F17</f>
        <v>60.475000000000001</v>
      </c>
      <c r="O17">
        <f>H17*82/F17</f>
        <v>26.65</v>
      </c>
      <c r="P17">
        <f>I17*82/F17</f>
        <v>87.125</v>
      </c>
      <c r="Q17">
        <f>J17*82/F17</f>
        <v>53.3</v>
      </c>
      <c r="R17">
        <f>K17*82/F17</f>
        <v>71.75</v>
      </c>
      <c r="S17">
        <f>L17*82/F17</f>
        <v>2216.0500000000002</v>
      </c>
      <c r="U17" s="10">
        <f>SUM(V17:X17)</f>
        <v>13.083726019262379</v>
      </c>
      <c r="V17">
        <f>N17/MAX(N:N)*OFF_R</f>
        <v>7.7047058823529415</v>
      </c>
      <c r="W17">
        <f>O17/MAX(O:O)*PUN_R</f>
        <v>0.38103448275862067</v>
      </c>
      <c r="X17">
        <f>SUM(Z17:AC17)</f>
        <v>4.997985654150817</v>
      </c>
      <c r="Y17">
        <f>X17/DEF_R*10</f>
        <v>8.3299760902513622</v>
      </c>
      <c r="Z17">
        <f>(0.7*(HIT_F*DEF_R))+(P17/(MAX(P:P))*(0.3*(HIT_F*DEF_R)))</f>
        <v>1.1921452702702702</v>
      </c>
      <c r="AA17">
        <f>(0.7*(BkS_F*DEF_R))+(Q17/(MAX(Q:Q))*(0.3*(BkS_F*DEF_R)))</f>
        <v>0.80121951219512177</v>
      </c>
      <c r="AB17">
        <f>(0.7*(TkA_F*DEF_R))+(R17/(MAX(R:R))*(0.3*(TkA_F*DEF_R)))</f>
        <v>1.7703984374999999</v>
      </c>
      <c r="AC17">
        <f>(0.7*(SH_F*DEF_R))+(S17/(MAX(S:S))*(0.3*(SH_F*DEF_R)))</f>
        <v>1.2342224341854253</v>
      </c>
    </row>
    <row r="18" spans="1:29" x14ac:dyDescent="0.25">
      <c r="A18" s="9">
        <v>16</v>
      </c>
      <c r="B18" s="46" t="s">
        <v>71</v>
      </c>
      <c r="C18" s="47" t="s">
        <v>39</v>
      </c>
      <c r="D18" s="47" t="s">
        <v>396</v>
      </c>
      <c r="E18" s="47" t="s">
        <v>3</v>
      </c>
      <c r="F18" s="48">
        <v>82</v>
      </c>
      <c r="G18" s="48">
        <v>61</v>
      </c>
      <c r="H18" s="48">
        <v>56</v>
      </c>
      <c r="I18" s="48">
        <v>30</v>
      </c>
      <c r="J18" s="48">
        <v>22</v>
      </c>
      <c r="K18" s="48">
        <v>24</v>
      </c>
      <c r="L18" s="48">
        <v>94</v>
      </c>
      <c r="M18" s="52">
        <v>1565</v>
      </c>
      <c r="N18">
        <f>G18*82/F18</f>
        <v>61</v>
      </c>
      <c r="O18">
        <f>H18*82/F18</f>
        <v>56</v>
      </c>
      <c r="P18">
        <f>I18*82/F18</f>
        <v>30</v>
      </c>
      <c r="Q18">
        <f>J18*82/F18</f>
        <v>22</v>
      </c>
      <c r="R18">
        <f>K18*82/F18</f>
        <v>24</v>
      </c>
      <c r="S18">
        <f>L18*82/F18</f>
        <v>94</v>
      </c>
      <c r="U18" s="10">
        <f>SUM(V18:X18)</f>
        <v>13.024713364449999</v>
      </c>
      <c r="V18">
        <f>N18/MAX(N:N)*OFF_R</f>
        <v>7.7715925394548062</v>
      </c>
      <c r="W18">
        <f>O18/MAX(O:O)*PUN_R</f>
        <v>0.80067283431455005</v>
      </c>
      <c r="X18">
        <f>SUM(Z18:AC18)</f>
        <v>4.4524479906806427</v>
      </c>
      <c r="Y18">
        <f>X18/DEF_R*10</f>
        <v>7.4207466511344045</v>
      </c>
      <c r="Z18">
        <f>(0.7*(HIT_F*DEF_R))+(P18/(MAX(P:P))*(0.3*(HIT_F*DEF_R)))</f>
        <v>1.0989452867501646</v>
      </c>
      <c r="AA18">
        <f>(0.7*(BkS_F*DEF_R))+(Q18/(MAX(Q:Q))*(0.3*(BkS_F*DEF_R)))</f>
        <v>0.70067221891731102</v>
      </c>
      <c r="AB18">
        <f>(0.7*(TkA_F*DEF_R))+(R18/(MAX(R:R))*(0.3*(TkA_F*DEF_R)))</f>
        <v>1.5145792682926829</v>
      </c>
      <c r="AC18">
        <f>(0.7*(SH_F*DEF_R))+(S18/(MAX(S:S))*(0.3*(SH_F*DEF_R)))</f>
        <v>1.1382512167204846</v>
      </c>
    </row>
    <row r="19" spans="1:29" x14ac:dyDescent="0.25">
      <c r="A19" s="9">
        <v>17</v>
      </c>
      <c r="B19" s="46" t="s">
        <v>403</v>
      </c>
      <c r="C19" s="47" t="s">
        <v>39</v>
      </c>
      <c r="D19" s="47" t="s">
        <v>396</v>
      </c>
      <c r="E19" s="47" t="s">
        <v>3</v>
      </c>
      <c r="F19" s="48">
        <v>81</v>
      </c>
      <c r="G19" s="48">
        <v>61</v>
      </c>
      <c r="H19" s="48">
        <v>32</v>
      </c>
      <c r="I19" s="48">
        <v>25</v>
      </c>
      <c r="J19" s="48">
        <v>16</v>
      </c>
      <c r="K19" s="48">
        <v>59</v>
      </c>
      <c r="L19" s="48">
        <v>37</v>
      </c>
      <c r="M19" s="52">
        <v>1297</v>
      </c>
      <c r="N19">
        <f>G19*82/F19</f>
        <v>61.753086419753089</v>
      </c>
      <c r="O19">
        <f>H19*82/F19</f>
        <v>32.395061728395063</v>
      </c>
      <c r="P19">
        <f>I19*82/F19</f>
        <v>25.308641975308642</v>
      </c>
      <c r="Q19">
        <f>J19*82/F19</f>
        <v>16.197530864197532</v>
      </c>
      <c r="R19">
        <f>K19*82/F19</f>
        <v>59.728395061728392</v>
      </c>
      <c r="S19">
        <f>L19*82/F19</f>
        <v>37.456790123456791</v>
      </c>
      <c r="U19" s="10">
        <f>SUM(V19:X19)</f>
        <v>12.945724822951242</v>
      </c>
      <c r="V19">
        <f>N19/MAX(N:N)*OFF_R</f>
        <v>7.8675381263616559</v>
      </c>
      <c r="W19">
        <f>O19/MAX(O:O)*PUN_R</f>
        <v>0.46317581949765863</v>
      </c>
      <c r="X19">
        <f>SUM(Z19:AC19)</f>
        <v>4.6150108770919278</v>
      </c>
      <c r="Y19">
        <f>X19/DEF_R*10</f>
        <v>7.691684795153213</v>
      </c>
      <c r="Z19">
        <f>(0.7*(HIT_F*DEF_R))+(P19/(MAX(P:P))*(0.3*(HIT_F*DEF_R)))</f>
        <v>1.0912912912912911</v>
      </c>
      <c r="AA19">
        <f>(0.7*(BkS_F*DEF_R))+(Q19/(MAX(Q:Q))*(0.3*(BkS_F*DEF_R)))</f>
        <v>0.68203252032520312</v>
      </c>
      <c r="AB19">
        <f>(0.7*(TkA_F*DEF_R))+(R19/(MAX(R:R))*(0.3*(TkA_F*DEF_R)))</f>
        <v>1.7059930555555556</v>
      </c>
      <c r="AC19">
        <f>(0.7*(SH_F*DEF_R))+(S19/(MAX(S:S))*(0.3*(SH_F*DEF_R)))</f>
        <v>1.1356940099198778</v>
      </c>
    </row>
    <row r="20" spans="1:29" x14ac:dyDescent="0.25">
      <c r="A20" s="9">
        <v>18</v>
      </c>
      <c r="B20" s="46" t="s">
        <v>35</v>
      </c>
      <c r="C20" s="47" t="s">
        <v>31</v>
      </c>
      <c r="D20" s="47" t="s">
        <v>396</v>
      </c>
      <c r="E20" s="47" t="s">
        <v>3</v>
      </c>
      <c r="F20" s="48">
        <v>68</v>
      </c>
      <c r="G20" s="48">
        <v>50</v>
      </c>
      <c r="H20" s="48">
        <v>29</v>
      </c>
      <c r="I20" s="48">
        <v>13</v>
      </c>
      <c r="J20" s="48">
        <v>31</v>
      </c>
      <c r="K20" s="48">
        <v>32</v>
      </c>
      <c r="L20" s="48">
        <v>1110</v>
      </c>
      <c r="M20" s="52">
        <v>1100</v>
      </c>
      <c r="N20">
        <f>G20*82/F20</f>
        <v>60.294117647058826</v>
      </c>
      <c r="O20">
        <f>H20*82/F20</f>
        <v>34.970588235294116</v>
      </c>
      <c r="P20">
        <f>I20*82/F20</f>
        <v>15.676470588235293</v>
      </c>
      <c r="Q20">
        <f>J20*82/F20</f>
        <v>37.382352941176471</v>
      </c>
      <c r="R20">
        <f>K20*82/F20</f>
        <v>38.588235294117645</v>
      </c>
      <c r="S20">
        <f>L20*82/F20</f>
        <v>1338.5294117647059</v>
      </c>
      <c r="U20" s="10">
        <f>SUM(V20:X20)</f>
        <v>12.794594531316173</v>
      </c>
      <c r="V20">
        <f>N20/MAX(N:N)*OFF_R</f>
        <v>7.6816608996539797</v>
      </c>
      <c r="W20">
        <f>O20/MAX(O:O)*PUN_R</f>
        <v>0.5</v>
      </c>
      <c r="X20">
        <f>SUM(Z20:AC20)</f>
        <v>4.6129336316621927</v>
      </c>
      <c r="Y20">
        <f>X20/DEF_R*10</f>
        <v>7.6882227194369879</v>
      </c>
      <c r="Z20">
        <f>(0.7*(HIT_F*DEF_R))+(P20/(MAX(P:P))*(0.3*(HIT_F*DEF_R)))</f>
        <v>1.0755763116057231</v>
      </c>
      <c r="AA20">
        <f>(0.7*(BkS_F*DEF_R))+(Q20/(MAX(Q:Q))*(0.3*(BkS_F*DEF_R)))</f>
        <v>0.75008608321377324</v>
      </c>
      <c r="AB20">
        <f>(0.7*(TkA_F*DEF_R))+(R20/(MAX(R:R))*(0.3*(TkA_F*DEF_R)))</f>
        <v>1.5927352941176469</v>
      </c>
      <c r="AC20">
        <f>(0.7*(SH_F*DEF_R))+(S20/(MAX(S:S))*(0.3*(SH_F*DEF_R)))</f>
        <v>1.1945359427250488</v>
      </c>
    </row>
    <row r="21" spans="1:29" x14ac:dyDescent="0.25">
      <c r="A21" s="9">
        <v>19</v>
      </c>
      <c r="B21" s="46" t="s">
        <v>104</v>
      </c>
      <c r="C21" s="47" t="s">
        <v>37</v>
      </c>
      <c r="D21" s="47" t="s">
        <v>396</v>
      </c>
      <c r="E21" s="47" t="s">
        <v>3</v>
      </c>
      <c r="F21" s="48">
        <v>79</v>
      </c>
      <c r="G21" s="48">
        <v>51</v>
      </c>
      <c r="H21" s="48">
        <v>55</v>
      </c>
      <c r="I21" s="48">
        <v>157</v>
      </c>
      <c r="J21" s="48">
        <v>50</v>
      </c>
      <c r="K21" s="48">
        <v>44</v>
      </c>
      <c r="L21" s="48">
        <v>2797</v>
      </c>
      <c r="M21" s="52">
        <v>1456</v>
      </c>
      <c r="N21">
        <f>G21*82/F21</f>
        <v>52.936708860759495</v>
      </c>
      <c r="O21">
        <f>H21*82/F21</f>
        <v>57.088607594936711</v>
      </c>
      <c r="P21">
        <f>I21*82/F21</f>
        <v>162.96202531645571</v>
      </c>
      <c r="Q21">
        <f>J21*82/F21</f>
        <v>51.898734177215189</v>
      </c>
      <c r="R21">
        <f>K21*82/F21</f>
        <v>45.670886075949369</v>
      </c>
      <c r="S21">
        <f>L21*82/F21</f>
        <v>2903.2151898734178</v>
      </c>
      <c r="U21" s="10">
        <f>SUM(V21:X21)</f>
        <v>12.569113820579553</v>
      </c>
      <c r="V21">
        <f>N21/MAX(N:N)*OFF_R</f>
        <v>6.7443037974683548</v>
      </c>
      <c r="W21">
        <f>O21/MAX(O:O)*PUN_R</f>
        <v>0.81623745089480582</v>
      </c>
      <c r="X21">
        <f>SUM(Z21:AC21)</f>
        <v>5.0085725722163907</v>
      </c>
      <c r="Y21">
        <f>X21/DEF_R*10</f>
        <v>8.3476209536939852</v>
      </c>
      <c r="Z21">
        <f>(0.7*(HIT_F*DEF_R))+(P21/(MAX(P:P))*(0.3*(HIT_F*DEF_R)))</f>
        <v>1.3158741019500511</v>
      </c>
      <c r="AA21">
        <f>(0.7*(BkS_F*DEF_R))+(Q21/(MAX(Q:Q))*(0.3*(BkS_F*DEF_R)))</f>
        <v>0.79671812287743116</v>
      </c>
      <c r="AB21">
        <f>(0.7*(TkA_F*DEF_R))+(R21/(MAX(R:R))*(0.3*(TkA_F*DEF_R)))</f>
        <v>1.6306803797468354</v>
      </c>
      <c r="AC21">
        <f>(0.7*(SH_F*DEF_R))+(S21/(MAX(S:S))*(0.3*(SH_F*DEF_R)))</f>
        <v>1.2652999676420729</v>
      </c>
    </row>
    <row r="22" spans="1:29" x14ac:dyDescent="0.25">
      <c r="A22" s="9">
        <v>20</v>
      </c>
      <c r="B22" s="46" t="s">
        <v>176</v>
      </c>
      <c r="C22" s="47" t="s">
        <v>31</v>
      </c>
      <c r="D22" s="47" t="s">
        <v>396</v>
      </c>
      <c r="E22" s="47" t="s">
        <v>3</v>
      </c>
      <c r="F22" s="48">
        <v>82</v>
      </c>
      <c r="G22" s="48">
        <v>56</v>
      </c>
      <c r="H22" s="48">
        <v>21</v>
      </c>
      <c r="I22" s="48">
        <v>101</v>
      </c>
      <c r="J22" s="48">
        <v>56</v>
      </c>
      <c r="K22" s="48">
        <v>49</v>
      </c>
      <c r="L22" s="48">
        <v>6189</v>
      </c>
      <c r="M22" s="52">
        <v>1342</v>
      </c>
      <c r="N22">
        <f>G22*82/F22</f>
        <v>56</v>
      </c>
      <c r="O22">
        <f>H22*82/F22</f>
        <v>21</v>
      </c>
      <c r="P22">
        <f>I22*82/F22</f>
        <v>101</v>
      </c>
      <c r="Q22">
        <f>J22*82/F22</f>
        <v>56</v>
      </c>
      <c r="R22">
        <f>K22*82/F22</f>
        <v>49</v>
      </c>
      <c r="S22">
        <f>L22*82/F22</f>
        <v>6189</v>
      </c>
      <c r="U22" s="10">
        <f>SUM(V22:X22)</f>
        <v>12.521922380675548</v>
      </c>
      <c r="V22">
        <f>N22/MAX(N:N)*OFF_R</f>
        <v>7.1345767575322805</v>
      </c>
      <c r="W22">
        <f>O22/MAX(O:O)*PUN_R</f>
        <v>0.30025231286795628</v>
      </c>
      <c r="X22">
        <f>SUM(Z22:AC22)</f>
        <v>5.0870933102753106</v>
      </c>
      <c r="Y22">
        <f>X22/DEF_R*10</f>
        <v>8.4784888504588505</v>
      </c>
      <c r="Z22">
        <f>(0.7*(HIT_F*DEF_R))+(P22/(MAX(P:P))*(0.3*(HIT_F*DEF_R)))</f>
        <v>1.2147824653922212</v>
      </c>
      <c r="AA22">
        <f>(0.7*(BkS_F*DEF_R))+(Q22/(MAX(Q:Q))*(0.3*(BkS_F*DEF_R)))</f>
        <v>0.80989292088042819</v>
      </c>
      <c r="AB22">
        <f>(0.7*(TkA_F*DEF_R))+(R22/(MAX(R:R))*(0.3*(TkA_F*DEF_R)))</f>
        <v>1.648516006097561</v>
      </c>
      <c r="AC22">
        <f>(0.7*(SH_F*DEF_R))+(S22/(MAX(S:S))*(0.3*(SH_F*DEF_R)))</f>
        <v>1.4139019179051004</v>
      </c>
    </row>
    <row r="23" spans="1:29" x14ac:dyDescent="0.25">
      <c r="A23" s="9">
        <v>21</v>
      </c>
      <c r="B23" s="43" t="s">
        <v>167</v>
      </c>
      <c r="C23" s="44" t="s">
        <v>37</v>
      </c>
      <c r="D23" s="44" t="s">
        <v>396</v>
      </c>
      <c r="E23" s="44" t="s">
        <v>3</v>
      </c>
      <c r="F23" s="45">
        <v>80</v>
      </c>
      <c r="G23" s="45">
        <v>53</v>
      </c>
      <c r="H23" s="45">
        <v>46</v>
      </c>
      <c r="I23" s="45">
        <v>124</v>
      </c>
      <c r="J23" s="45">
        <v>36</v>
      </c>
      <c r="K23" s="45">
        <v>29</v>
      </c>
      <c r="L23" s="45">
        <v>4547</v>
      </c>
      <c r="M23" s="51">
        <v>1388</v>
      </c>
      <c r="N23">
        <f>G23*82/F23</f>
        <v>54.325000000000003</v>
      </c>
      <c r="O23">
        <f>H23*82/F23</f>
        <v>47.15</v>
      </c>
      <c r="P23">
        <f>I23*82/F23</f>
        <v>127.1</v>
      </c>
      <c r="Q23">
        <f>J23*82/F23</f>
        <v>36.9</v>
      </c>
      <c r="R23">
        <f>K23*82/F23</f>
        <v>29.725000000000001</v>
      </c>
      <c r="S23">
        <f>L23*82/F23</f>
        <v>4660.6750000000002</v>
      </c>
      <c r="U23" s="10">
        <f>SUM(V23:X23)</f>
        <v>12.491248968090083</v>
      </c>
      <c r="V23">
        <f>N23/MAX(N:N)*OFF_R</f>
        <v>6.9211764705882359</v>
      </c>
      <c r="W23">
        <f>O23/MAX(O:O)*PUN_R</f>
        <v>0.67413793103448272</v>
      </c>
      <c r="X23">
        <f>SUM(Z23:AC23)</f>
        <v>4.8959345664673641</v>
      </c>
      <c r="Y23">
        <f>X23/DEF_R*10</f>
        <v>8.1598909441122736</v>
      </c>
      <c r="Z23">
        <f>(0.7*(HIT_F*DEF_R))+(P23/(MAX(P:P))*(0.3*(HIT_F*DEF_R)))</f>
        <v>1.2573648648648648</v>
      </c>
      <c r="AA23">
        <f>(0.7*(BkS_F*DEF_R))+(Q23/(MAX(Q:Q))*(0.3*(BkS_F*DEF_R)))</f>
        <v>0.74853658536585355</v>
      </c>
      <c r="AB23">
        <f>(0.7*(TkA_F*DEF_R))+(R23/(MAX(R:R))*(0.3*(TkA_F*DEF_R)))</f>
        <v>1.5452507812499998</v>
      </c>
      <c r="AC23">
        <f>(0.7*(SH_F*DEF_R))+(S23/(MAX(S:S))*(0.3*(SH_F*DEF_R)))</f>
        <v>1.3447823349866461</v>
      </c>
    </row>
    <row r="24" spans="1:29" x14ac:dyDescent="0.25">
      <c r="A24" s="9">
        <v>22</v>
      </c>
      <c r="B24" s="46" t="s">
        <v>265</v>
      </c>
      <c r="C24" s="47" t="s">
        <v>43</v>
      </c>
      <c r="D24" s="47" t="s">
        <v>396</v>
      </c>
      <c r="E24" s="47" t="s">
        <v>3</v>
      </c>
      <c r="F24" s="48">
        <v>73</v>
      </c>
      <c r="G24" s="48">
        <v>53</v>
      </c>
      <c r="H24" s="48">
        <v>16</v>
      </c>
      <c r="I24" s="48">
        <v>50</v>
      </c>
      <c r="J24" s="48">
        <v>16</v>
      </c>
      <c r="K24" s="48">
        <v>45</v>
      </c>
      <c r="L24" s="48">
        <v>24</v>
      </c>
      <c r="M24" s="52">
        <v>1293</v>
      </c>
      <c r="N24">
        <f>G24*82/F24</f>
        <v>59.534246575342465</v>
      </c>
      <c r="O24">
        <f>H24*82/F24</f>
        <v>17.972602739726028</v>
      </c>
      <c r="P24">
        <f>I24*82/F24</f>
        <v>56.164383561643838</v>
      </c>
      <c r="Q24">
        <f>J24*82/F24</f>
        <v>17.972602739726028</v>
      </c>
      <c r="R24">
        <f>K24*82/F24</f>
        <v>50.547945205479451</v>
      </c>
      <c r="S24">
        <f>L24*82/F24</f>
        <v>26.958904109589042</v>
      </c>
      <c r="U24" s="10">
        <f>SUM(V24:X24)</f>
        <v>12.463214087248165</v>
      </c>
      <c r="V24">
        <f>N24/MAX(N:N)*OFF_R</f>
        <v>7.5848509266720381</v>
      </c>
      <c r="W24">
        <f>O24/MAX(O:O)*PUN_R</f>
        <v>0.25696740670760515</v>
      </c>
      <c r="X24">
        <f>SUM(Z24:AC24)</f>
        <v>4.6213957538685211</v>
      </c>
      <c r="Y24">
        <f>X24/DEF_R*10</f>
        <v>7.7023262564475345</v>
      </c>
      <c r="Z24">
        <f>(0.7*(HIT_F*DEF_R))+(P24/(MAX(P:P))*(0.3*(HIT_F*DEF_R)))</f>
        <v>1.1416327286190298</v>
      </c>
      <c r="AA24">
        <f>(0.7*(BkS_F*DEF_R))+(Q24/(MAX(Q:Q))*(0.3*(BkS_F*DEF_R)))</f>
        <v>0.68773471433344457</v>
      </c>
      <c r="AB24">
        <f>(0.7*(TkA_F*DEF_R))+(R24/(MAX(R:R))*(0.3*(TkA_F*DEF_R)))</f>
        <v>1.6568090753424656</v>
      </c>
      <c r="AC24">
        <f>(0.7*(SH_F*DEF_R))+(S24/(MAX(S:S))*(0.3*(SH_F*DEF_R)))</f>
        <v>1.1352192355735811</v>
      </c>
    </row>
    <row r="25" spans="1:29" x14ac:dyDescent="0.25">
      <c r="A25" s="9">
        <v>23</v>
      </c>
      <c r="B25" s="46" t="s">
        <v>74</v>
      </c>
      <c r="C25" s="47" t="s">
        <v>34</v>
      </c>
      <c r="D25" s="47" t="s">
        <v>396</v>
      </c>
      <c r="E25" s="47" t="s">
        <v>3</v>
      </c>
      <c r="F25" s="48">
        <v>82</v>
      </c>
      <c r="G25" s="48">
        <v>53</v>
      </c>
      <c r="H25" s="48">
        <v>76</v>
      </c>
      <c r="I25" s="48">
        <v>81</v>
      </c>
      <c r="J25" s="48">
        <v>35</v>
      </c>
      <c r="K25" s="48">
        <v>32</v>
      </c>
      <c r="L25" s="48">
        <v>146</v>
      </c>
      <c r="M25" s="52">
        <v>1453</v>
      </c>
      <c r="N25">
        <f>G25*82/F25</f>
        <v>53</v>
      </c>
      <c r="O25">
        <f>H25*82/F25</f>
        <v>76</v>
      </c>
      <c r="P25">
        <f>I25*82/F25</f>
        <v>81</v>
      </c>
      <c r="Q25">
        <f>J25*82/F25</f>
        <v>35</v>
      </c>
      <c r="R25">
        <f>K25*82/F25</f>
        <v>32</v>
      </c>
      <c r="S25">
        <f>L25*82/F25</f>
        <v>146</v>
      </c>
      <c r="U25" s="10">
        <f>SUM(V25:X25)</f>
        <v>12.461622034172727</v>
      </c>
      <c r="V25">
        <f>N25/MAX(N:N)*OFF_R</f>
        <v>6.7523672883787658</v>
      </c>
      <c r="W25">
        <f>O25/MAX(O:O)*PUN_R</f>
        <v>1.086627417998318</v>
      </c>
      <c r="X25">
        <f>SUM(Z25:AC25)</f>
        <v>4.6226273277956444</v>
      </c>
      <c r="Y25">
        <f>X25/DEF_R*10</f>
        <v>7.7043788796594068</v>
      </c>
      <c r="Z25">
        <f>(0.7*(HIT_F*DEF_R))+(P25/(MAX(P:P))*(0.3*(HIT_F*DEF_R)))</f>
        <v>1.1821522742254447</v>
      </c>
      <c r="AA25">
        <f>(0.7*(BkS_F*DEF_R))+(Q25/(MAX(Q:Q))*(0.3*(BkS_F*DEF_R)))</f>
        <v>0.74243307555026761</v>
      </c>
      <c r="AB25">
        <f>(0.7*(TkA_F*DEF_R))+(R25/(MAX(R:R))*(0.3*(TkA_F*DEF_R)))</f>
        <v>1.5574390243902438</v>
      </c>
      <c r="AC25">
        <f>(0.7*(SH_F*DEF_R))+(S25/(MAX(S:S))*(0.3*(SH_F*DEF_R)))</f>
        <v>1.1406029536296889</v>
      </c>
    </row>
    <row r="26" spans="1:29" x14ac:dyDescent="0.25">
      <c r="A26" s="9">
        <v>24</v>
      </c>
      <c r="B26" s="43" t="s">
        <v>189</v>
      </c>
      <c r="C26" s="44" t="s">
        <v>39</v>
      </c>
      <c r="D26" s="44" t="s">
        <v>396</v>
      </c>
      <c r="E26" s="44" t="s">
        <v>3</v>
      </c>
      <c r="F26" s="45">
        <v>82</v>
      </c>
      <c r="G26" s="45">
        <v>56</v>
      </c>
      <c r="H26" s="45">
        <v>36</v>
      </c>
      <c r="I26" s="45">
        <v>101</v>
      </c>
      <c r="J26" s="45">
        <v>63</v>
      </c>
      <c r="K26" s="45">
        <v>30</v>
      </c>
      <c r="L26" s="45">
        <v>1766</v>
      </c>
      <c r="M26" s="51">
        <v>1370</v>
      </c>
      <c r="N26">
        <f>G26*82/F26</f>
        <v>56</v>
      </c>
      <c r="O26">
        <f>H26*82/F26</f>
        <v>36</v>
      </c>
      <c r="P26">
        <f>I26*82/F26</f>
        <v>101</v>
      </c>
      <c r="Q26">
        <f>J26*82/F26</f>
        <v>63</v>
      </c>
      <c r="R26">
        <f>K26*82/F26</f>
        <v>30</v>
      </c>
      <c r="S26">
        <f>L26*82/F26</f>
        <v>1766</v>
      </c>
      <c r="U26" s="10">
        <f>SUM(V26:X26)</f>
        <v>12.45704969840498</v>
      </c>
      <c r="V26">
        <f>N26/MAX(N:N)*OFF_R</f>
        <v>7.1345767575322805</v>
      </c>
      <c r="W26">
        <f>O26/MAX(O:O)*PUN_R</f>
        <v>0.51471825063078225</v>
      </c>
      <c r="X26">
        <f>SUM(Z26:AC26)</f>
        <v>4.8077546902419162</v>
      </c>
      <c r="Y26">
        <f>X26/DEF_R*10</f>
        <v>8.0129244837365263</v>
      </c>
      <c r="Z26">
        <f>(0.7*(HIT_F*DEF_R))+(P26/(MAX(P:P))*(0.3*(HIT_F*DEF_R)))</f>
        <v>1.2147824653922212</v>
      </c>
      <c r="AA26">
        <f>(0.7*(BkS_F*DEF_R))+(Q26/(MAX(Q:Q))*(0.3*(BkS_F*DEF_R)))</f>
        <v>0.83237953599048176</v>
      </c>
      <c r="AB26">
        <f>(0.7*(TkA_F*DEF_R))+(R26/(MAX(R:R))*(0.3*(TkA_F*DEF_R)))</f>
        <v>1.5467240853658535</v>
      </c>
      <c r="AC26">
        <f>(0.7*(SH_F*DEF_R))+(S26/(MAX(S:S))*(0.3*(SH_F*DEF_R)))</f>
        <v>1.2138686034933603</v>
      </c>
    </row>
    <row r="27" spans="1:29" x14ac:dyDescent="0.25">
      <c r="A27" s="9">
        <v>25</v>
      </c>
      <c r="B27" s="46" t="s">
        <v>82</v>
      </c>
      <c r="C27" s="47" t="s">
        <v>34</v>
      </c>
      <c r="D27" s="47" t="s">
        <v>396</v>
      </c>
      <c r="E27" s="47" t="s">
        <v>3</v>
      </c>
      <c r="F27" s="48">
        <v>65</v>
      </c>
      <c r="G27" s="48">
        <v>45</v>
      </c>
      <c r="H27" s="48">
        <v>24</v>
      </c>
      <c r="I27" s="48">
        <v>53</v>
      </c>
      <c r="J27" s="48">
        <v>25</v>
      </c>
      <c r="K27" s="48">
        <v>26</v>
      </c>
      <c r="L27" s="48">
        <v>492</v>
      </c>
      <c r="M27" s="52">
        <v>1233</v>
      </c>
      <c r="N27">
        <f>G27*82/F27</f>
        <v>56.769230769230766</v>
      </c>
      <c r="O27">
        <f>H27*82/F27</f>
        <v>30.276923076923076</v>
      </c>
      <c r="P27">
        <f>I27*82/F27</f>
        <v>66.861538461538458</v>
      </c>
      <c r="Q27">
        <f>J27*82/F27</f>
        <v>31.53846153846154</v>
      </c>
      <c r="R27">
        <f>K27*82/F27</f>
        <v>32.799999999999997</v>
      </c>
      <c r="S27">
        <f>L27*82/F27</f>
        <v>620.67692307692312</v>
      </c>
      <c r="U27" s="10">
        <f>SUM(V27:X27)</f>
        <v>12.279664546513377</v>
      </c>
      <c r="V27">
        <f>N27/MAX(N:N)*OFF_R</f>
        <v>7.2325791855203612</v>
      </c>
      <c r="W27">
        <f>O27/MAX(O:O)*PUN_R</f>
        <v>0.43289124668435014</v>
      </c>
      <c r="X27">
        <f>SUM(Z27:AC27)</f>
        <v>4.6141941143086651</v>
      </c>
      <c r="Y27">
        <f>X27/DEF_R*10</f>
        <v>7.6903235238477752</v>
      </c>
      <c r="Z27">
        <f>(0.7*(HIT_F*DEF_R))+(P27/(MAX(P:P))*(0.3*(HIT_F*DEF_R)))</f>
        <v>1.1590852390852389</v>
      </c>
      <c r="AA27">
        <f>(0.7*(BkS_F*DEF_R))+(Q27/(MAX(Q:Q))*(0.3*(BkS_F*DEF_R)))</f>
        <v>0.73131332082551581</v>
      </c>
      <c r="AB27">
        <f>(0.7*(TkA_F*DEF_R))+(R27/(MAX(R:R))*(0.3*(TkA_F*DEF_R)))</f>
        <v>1.5617249999999998</v>
      </c>
      <c r="AC27">
        <f>(0.7*(SH_F*DEF_R))+(S27/(MAX(S:S))*(0.3*(SH_F*DEF_R)))</f>
        <v>1.1620705543979102</v>
      </c>
    </row>
    <row r="28" spans="1:29" x14ac:dyDescent="0.25">
      <c r="A28" s="9">
        <v>26</v>
      </c>
      <c r="B28" s="43" t="s">
        <v>85</v>
      </c>
      <c r="C28" s="44" t="s">
        <v>39</v>
      </c>
      <c r="D28" s="44" t="s">
        <v>396</v>
      </c>
      <c r="E28" s="44" t="s">
        <v>3</v>
      </c>
      <c r="F28" s="45">
        <v>68</v>
      </c>
      <c r="G28" s="45">
        <v>48</v>
      </c>
      <c r="H28" s="45">
        <v>22</v>
      </c>
      <c r="I28" s="45">
        <v>29</v>
      </c>
      <c r="J28" s="45">
        <v>5</v>
      </c>
      <c r="K28" s="45">
        <v>21</v>
      </c>
      <c r="L28" s="45">
        <v>65</v>
      </c>
      <c r="M28" s="51">
        <v>979</v>
      </c>
      <c r="N28">
        <f>G28*82/F28</f>
        <v>57.882352941176471</v>
      </c>
      <c r="O28">
        <f>H28*82/F28</f>
        <v>26.529411764705884</v>
      </c>
      <c r="P28">
        <f>I28*82/F28</f>
        <v>34.970588235294116</v>
      </c>
      <c r="Q28">
        <f>J28*82/F28</f>
        <v>6.0294117647058822</v>
      </c>
      <c r="R28">
        <f>K28*82/F28</f>
        <v>25.323529411764707</v>
      </c>
      <c r="S28">
        <f>L28*82/F28</f>
        <v>78.382352941176464</v>
      </c>
      <c r="U28" s="10">
        <f>SUM(V28:X28)</f>
        <v>12.169343314872684</v>
      </c>
      <c r="V28">
        <f>N28/MAX(N:N)*OFF_R</f>
        <v>7.3743944636678194</v>
      </c>
      <c r="W28">
        <f>O28/MAX(O:O)*PUN_R</f>
        <v>0.37931034482758624</v>
      </c>
      <c r="X28">
        <f>SUM(Z28:AC28)</f>
        <v>4.4156385063772774</v>
      </c>
      <c r="Y28">
        <f>X28/DEF_R*10</f>
        <v>7.3593975106287957</v>
      </c>
      <c r="Z28">
        <f>(0.7*(HIT_F*DEF_R))+(P28/(MAX(P:P))*(0.3*(HIT_F*DEF_R)))</f>
        <v>1.1070548489666134</v>
      </c>
      <c r="AA28">
        <f>(0.7*(BkS_F*DEF_R))+(Q28/(MAX(Q:Q))*(0.3*(BkS_F*DEF_R)))</f>
        <v>0.64936872309899563</v>
      </c>
      <c r="AB28">
        <f>(0.7*(TkA_F*DEF_R))+(R28/(MAX(R:R))*(0.3*(TkA_F*DEF_R)))</f>
        <v>1.5216700367647058</v>
      </c>
      <c r="AC28">
        <f>(0.7*(SH_F*DEF_R))+(S28/(MAX(S:S))*(0.3*(SH_F*DEF_R)))</f>
        <v>1.1375448975469622</v>
      </c>
    </row>
    <row r="29" spans="1:29" x14ac:dyDescent="0.25">
      <c r="A29" s="9">
        <v>27</v>
      </c>
      <c r="B29" s="46" t="s">
        <v>798</v>
      </c>
      <c r="C29" s="47" t="s">
        <v>395</v>
      </c>
      <c r="D29" s="47" t="s">
        <v>396</v>
      </c>
      <c r="E29" s="47" t="s">
        <v>3</v>
      </c>
      <c r="F29" s="48">
        <v>82</v>
      </c>
      <c r="G29" s="48">
        <v>56</v>
      </c>
      <c r="H29" s="48">
        <v>12</v>
      </c>
      <c r="I29" s="48">
        <v>37</v>
      </c>
      <c r="J29" s="48">
        <v>53</v>
      </c>
      <c r="K29" s="48">
        <v>54</v>
      </c>
      <c r="L29" s="48">
        <v>2159</v>
      </c>
      <c r="M29" s="52">
        <v>1506</v>
      </c>
      <c r="N29">
        <f>G29*82/F29</f>
        <v>56</v>
      </c>
      <c r="O29">
        <f>H29*82/F29</f>
        <v>12</v>
      </c>
      <c r="P29">
        <f>I29*82/F29</f>
        <v>37</v>
      </c>
      <c r="Q29">
        <f>J29*82/F29</f>
        <v>53</v>
      </c>
      <c r="R29">
        <f>K29*82/F29</f>
        <v>54</v>
      </c>
      <c r="S29">
        <f>L29*82/F29</f>
        <v>2159</v>
      </c>
      <c r="U29" s="10">
        <f>SUM(V29:X29)</f>
        <v>12.123716822620359</v>
      </c>
      <c r="V29">
        <f>N29/MAX(N:N)*OFF_R</f>
        <v>7.1345767575322805</v>
      </c>
      <c r="W29">
        <f>O29/MAX(O:O)*PUN_R</f>
        <v>0.17157275021026072</v>
      </c>
      <c r="X29">
        <f>SUM(Z29:AC29)</f>
        <v>4.8175673148778193</v>
      </c>
      <c r="Y29">
        <f>X29/DEF_R*10</f>
        <v>8.0292788581296985</v>
      </c>
      <c r="Z29">
        <f>(0.7*(HIT_F*DEF_R))+(P29/(MAX(P:P))*(0.3*(HIT_F*DEF_R)))</f>
        <v>1.1103658536585364</v>
      </c>
      <c r="AA29">
        <f>(0.7*(BkS_F*DEF_R))+(Q29/(MAX(Q:Q))*(0.3*(BkS_F*DEF_R)))</f>
        <v>0.80025580011897668</v>
      </c>
      <c r="AB29">
        <f>(0.7*(TkA_F*DEF_R))+(R29/(MAX(R:R))*(0.3*(TkA_F*DEF_R)))</f>
        <v>1.6753033536585364</v>
      </c>
      <c r="AC29">
        <f>(0.7*(SH_F*DEF_R))+(S29/(MAX(S:S))*(0.3*(SH_F*DEF_R)))</f>
        <v>1.2316423074417695</v>
      </c>
    </row>
    <row r="30" spans="1:29" x14ac:dyDescent="0.25">
      <c r="A30" s="9">
        <v>28</v>
      </c>
      <c r="B30" s="46" t="s">
        <v>72</v>
      </c>
      <c r="C30" s="47" t="s">
        <v>43</v>
      </c>
      <c r="D30" s="47" t="s">
        <v>396</v>
      </c>
      <c r="E30" s="47" t="s">
        <v>3</v>
      </c>
      <c r="F30" s="48">
        <v>70</v>
      </c>
      <c r="G30" s="48">
        <v>44</v>
      </c>
      <c r="H30" s="48">
        <v>28</v>
      </c>
      <c r="I30" s="48">
        <v>227</v>
      </c>
      <c r="J30" s="48">
        <v>62</v>
      </c>
      <c r="K30" s="48">
        <v>30</v>
      </c>
      <c r="L30" s="48">
        <v>67</v>
      </c>
      <c r="M30" s="52">
        <v>1117</v>
      </c>
      <c r="N30">
        <f>G30*82/F30</f>
        <v>51.542857142857144</v>
      </c>
      <c r="O30">
        <f>H30*82/F30</f>
        <v>32.799999999999997</v>
      </c>
      <c r="P30">
        <f>I30*82/F30</f>
        <v>265.91428571428571</v>
      </c>
      <c r="Q30">
        <f>J30*82/F30</f>
        <v>72.628571428571433</v>
      </c>
      <c r="R30">
        <f>K30*82/F30</f>
        <v>35.142857142857146</v>
      </c>
      <c r="S30">
        <f>L30*82/F30</f>
        <v>78.48571428571428</v>
      </c>
      <c r="U30" s="10">
        <f>SUM(V30:X30)</f>
        <v>12.094666367539745</v>
      </c>
      <c r="V30">
        <f>N30/MAX(N:N)*OFF_R</f>
        <v>6.5667226890756298</v>
      </c>
      <c r="W30">
        <f>O30/MAX(O:O)*PUN_R</f>
        <v>0.4689655172413793</v>
      </c>
      <c r="X30">
        <f>SUM(Z30:AC30)</f>
        <v>5.0589781612227354</v>
      </c>
      <c r="Y30">
        <f>X30/DEF_R*10</f>
        <v>8.4316302687045592</v>
      </c>
      <c r="Z30">
        <f>(0.7*(HIT_F*DEF_R))+(P30/(MAX(P:P))*(0.3*(HIT_F*DEF_R)))</f>
        <v>1.4838416988416987</v>
      </c>
      <c r="AA30">
        <f>(0.7*(BkS_F*DEF_R))+(Q30/(MAX(Q:Q))*(0.3*(BkS_F*DEF_R)))</f>
        <v>0.86331010452961665</v>
      </c>
      <c r="AB30">
        <f>(0.7*(TkA_F*DEF_R))+(R30/(MAX(R:R))*(0.3*(TkA_F*DEF_R)))</f>
        <v>1.5742767857142856</v>
      </c>
      <c r="AC30">
        <f>(0.7*(SH_F*DEF_R))+(S30/(MAX(S:S))*(0.3*(SH_F*DEF_R)))</f>
        <v>1.137549572137134</v>
      </c>
    </row>
    <row r="31" spans="1:29" x14ac:dyDescent="0.25">
      <c r="A31" s="9">
        <v>29</v>
      </c>
      <c r="B31" s="43" t="s">
        <v>195</v>
      </c>
      <c r="C31" s="44" t="s">
        <v>39</v>
      </c>
      <c r="D31" s="44" t="s">
        <v>396</v>
      </c>
      <c r="E31" s="44" t="s">
        <v>3</v>
      </c>
      <c r="F31" s="45">
        <v>72</v>
      </c>
      <c r="G31" s="45">
        <v>45</v>
      </c>
      <c r="H31" s="45">
        <v>16</v>
      </c>
      <c r="I31" s="45">
        <v>99</v>
      </c>
      <c r="J31" s="45">
        <v>43</v>
      </c>
      <c r="K31" s="45">
        <v>57</v>
      </c>
      <c r="L31" s="45">
        <v>5339</v>
      </c>
      <c r="M31" s="51">
        <v>1309</v>
      </c>
      <c r="N31">
        <f>G31*82/F31</f>
        <v>51.25</v>
      </c>
      <c r="O31">
        <f>H31*82/F31</f>
        <v>18.222222222222221</v>
      </c>
      <c r="P31">
        <f>I31*82/F31</f>
        <v>112.75</v>
      </c>
      <c r="Q31">
        <f>J31*82/F31</f>
        <v>48.972222222222221</v>
      </c>
      <c r="R31">
        <f>K31*82/F31</f>
        <v>64.916666666666671</v>
      </c>
      <c r="S31">
        <f>L31*82/F31</f>
        <v>6080.5277777777774</v>
      </c>
      <c r="U31" s="10">
        <f>SUM(V31:X31)</f>
        <v>11.954003186209093</v>
      </c>
      <c r="V31">
        <f>N31/MAX(N:N)*OFF_R</f>
        <v>6.5294117647058822</v>
      </c>
      <c r="W31">
        <f>O31/MAX(O:O)*PUN_R</f>
        <v>0.26053639846743293</v>
      </c>
      <c r="X31">
        <f>SUM(Z31:AC31)</f>
        <v>5.1640550230357762</v>
      </c>
      <c r="Y31">
        <f>X31/DEF_R*10</f>
        <v>8.6067583717262934</v>
      </c>
      <c r="Z31">
        <f>(0.7*(HIT_F*DEF_R))+(P31/(MAX(P:P))*(0.3*(HIT_F*DEF_R)))</f>
        <v>1.2339527027027024</v>
      </c>
      <c r="AA31">
        <f>(0.7*(BkS_F*DEF_R))+(Q31/(MAX(Q:Q))*(0.3*(BkS_F*DEF_R)))</f>
        <v>0.78731707317073163</v>
      </c>
      <c r="AB31">
        <f>(0.7*(TkA_F*DEF_R))+(R31/(MAX(R:R))*(0.3*(TkA_F*DEF_R)))</f>
        <v>1.7337890624999999</v>
      </c>
      <c r="AC31">
        <f>(0.7*(SH_F*DEF_R))+(S31/(MAX(S:S))*(0.3*(SH_F*DEF_R)))</f>
        <v>1.4089961846623424</v>
      </c>
    </row>
    <row r="32" spans="1:29" x14ac:dyDescent="0.25">
      <c r="A32" s="9">
        <v>30</v>
      </c>
      <c r="B32" s="46" t="s">
        <v>899</v>
      </c>
      <c r="C32" s="47" t="s">
        <v>395</v>
      </c>
      <c r="D32" s="47" t="s">
        <v>396</v>
      </c>
      <c r="E32" s="47" t="s">
        <v>3</v>
      </c>
      <c r="F32" s="48">
        <v>81</v>
      </c>
      <c r="G32" s="48">
        <v>55</v>
      </c>
      <c r="H32" s="48">
        <v>16</v>
      </c>
      <c r="I32" s="48">
        <v>48</v>
      </c>
      <c r="J32" s="48">
        <v>31</v>
      </c>
      <c r="K32" s="48">
        <v>34</v>
      </c>
      <c r="L32" s="48">
        <v>1215</v>
      </c>
      <c r="M32" s="52">
        <v>1369</v>
      </c>
      <c r="N32">
        <f>G32*82/F32</f>
        <v>55.679012345679013</v>
      </c>
      <c r="O32">
        <f>H32*82/F32</f>
        <v>16.197530864197532</v>
      </c>
      <c r="P32">
        <f>I32*82/F32</f>
        <v>48.592592592592595</v>
      </c>
      <c r="Q32">
        <f>J32*82/F32</f>
        <v>31.382716049382715</v>
      </c>
      <c r="R32">
        <f>K32*82/F32</f>
        <v>34.419753086419753</v>
      </c>
      <c r="S32">
        <f>L32*82/F32</f>
        <v>1230</v>
      </c>
      <c r="U32" s="10">
        <f>SUM(V32:X32)</f>
        <v>11.945392515191935</v>
      </c>
      <c r="V32">
        <f>N32/MAX(N:N)*OFF_R</f>
        <v>7.0936819172113283</v>
      </c>
      <c r="W32">
        <f>O32/MAX(O:O)*PUN_R</f>
        <v>0.23158790974882931</v>
      </c>
      <c r="X32">
        <f>SUM(Z32:AC32)</f>
        <v>4.6201226882317776</v>
      </c>
      <c r="Y32">
        <f>X32/DEF_R*10</f>
        <v>7.7002044803862955</v>
      </c>
      <c r="Z32">
        <f>(0.7*(HIT_F*DEF_R))+(P32/(MAX(P:P))*(0.3*(HIT_F*DEF_R)))</f>
        <v>1.1292792792792792</v>
      </c>
      <c r="AA32">
        <f>(0.7*(BkS_F*DEF_R))+(Q32/(MAX(Q:Q))*(0.3*(BkS_F*DEF_R)))</f>
        <v>0.73081300813008121</v>
      </c>
      <c r="AB32">
        <f>(0.7*(TkA_F*DEF_R))+(R32/(MAX(R:R))*(0.3*(TkA_F*DEF_R)))</f>
        <v>1.5704027777777776</v>
      </c>
      <c r="AC32">
        <f>(0.7*(SH_F*DEF_R))+(S32/(MAX(S:S))*(0.3*(SH_F*DEF_R)))</f>
        <v>1.1896276230446394</v>
      </c>
    </row>
    <row r="33" spans="1:29" x14ac:dyDescent="0.25">
      <c r="A33" s="9">
        <v>31</v>
      </c>
      <c r="B33" s="43" t="s">
        <v>203</v>
      </c>
      <c r="C33" s="44" t="s">
        <v>39</v>
      </c>
      <c r="D33" s="44" t="s">
        <v>396</v>
      </c>
      <c r="E33" s="44" t="s">
        <v>3</v>
      </c>
      <c r="F33" s="45">
        <v>79</v>
      </c>
      <c r="G33" s="45">
        <v>49</v>
      </c>
      <c r="H33" s="45">
        <v>20</v>
      </c>
      <c r="I33" s="45">
        <v>47</v>
      </c>
      <c r="J33" s="45">
        <v>46</v>
      </c>
      <c r="K33" s="45">
        <v>46</v>
      </c>
      <c r="L33" s="45">
        <v>7741</v>
      </c>
      <c r="M33" s="51">
        <v>1460</v>
      </c>
      <c r="N33">
        <f>G33*82/F33</f>
        <v>50.860759493670884</v>
      </c>
      <c r="O33">
        <f>H33*82/F33</f>
        <v>20.759493670886076</v>
      </c>
      <c r="P33">
        <f>I33*82/F33</f>
        <v>48.784810126582279</v>
      </c>
      <c r="Q33">
        <f>J33*82/F33</f>
        <v>47.746835443037973</v>
      </c>
      <c r="R33">
        <f>K33*82/F33</f>
        <v>47.746835443037973</v>
      </c>
      <c r="S33">
        <f>L33*82/F33</f>
        <v>8034.9620253164558</v>
      </c>
      <c r="U33" s="10">
        <f>SUM(V33:X33)</f>
        <v>11.82879754712426</v>
      </c>
      <c r="V33">
        <f>N33/MAX(N:N)*OFF_R</f>
        <v>6.4798212956068504</v>
      </c>
      <c r="W33">
        <f>O33/MAX(O:O)*PUN_R</f>
        <v>0.29681361850720211</v>
      </c>
      <c r="X33">
        <f>SUM(Z33:AC33)</f>
        <v>5.0521626330102078</v>
      </c>
      <c r="Y33">
        <f>X33/DEF_R*10</f>
        <v>8.4202710550170128</v>
      </c>
      <c r="Z33">
        <f>(0.7*(HIT_F*DEF_R))+(P33/(MAX(P:P))*(0.3*(HIT_F*DEF_R)))</f>
        <v>1.1295928840232636</v>
      </c>
      <c r="AA33">
        <f>(0.7*(BkS_F*DEF_R))+(Q33/(MAX(Q:Q))*(0.3*(BkS_F*DEF_R)))</f>
        <v>0.78338067304723669</v>
      </c>
      <c r="AB33">
        <f>(0.7*(TkA_F*DEF_R))+(R33/(MAX(R:R))*(0.3*(TkA_F*DEF_R)))</f>
        <v>1.6418022151898732</v>
      </c>
      <c r="AC33">
        <f>(0.7*(SH_F*DEF_R))+(S33/(MAX(S:S))*(0.3*(SH_F*DEF_R)))</f>
        <v>1.4973868607498344</v>
      </c>
    </row>
    <row r="34" spans="1:29" x14ac:dyDescent="0.25">
      <c r="A34" s="9">
        <v>32</v>
      </c>
      <c r="B34" s="43" t="s">
        <v>943</v>
      </c>
      <c r="C34" s="44" t="s">
        <v>395</v>
      </c>
      <c r="D34" s="44" t="s">
        <v>396</v>
      </c>
      <c r="E34" s="44" t="s">
        <v>3</v>
      </c>
      <c r="F34" s="45">
        <v>79</v>
      </c>
      <c r="G34" s="45">
        <v>51</v>
      </c>
      <c r="H34" s="45">
        <v>24</v>
      </c>
      <c r="I34" s="45">
        <v>89</v>
      </c>
      <c r="J34" s="45">
        <v>43</v>
      </c>
      <c r="K34" s="45">
        <v>30</v>
      </c>
      <c r="L34" s="45">
        <v>812</v>
      </c>
      <c r="M34" s="51">
        <v>1296</v>
      </c>
      <c r="N34">
        <f>G34*82/F34</f>
        <v>52.936708860759495</v>
      </c>
      <c r="O34">
        <f>H34*82/F34</f>
        <v>24.911392405063292</v>
      </c>
      <c r="P34">
        <f>I34*82/F34</f>
        <v>92.379746835443044</v>
      </c>
      <c r="Q34">
        <f>J34*82/F34</f>
        <v>44.632911392405063</v>
      </c>
      <c r="R34">
        <f>K34*82/F34</f>
        <v>31.139240506329113</v>
      </c>
      <c r="S34">
        <f>L34*82/F34</f>
        <v>842.83544303797464</v>
      </c>
      <c r="U34" s="10">
        <f>SUM(V34:X34)</f>
        <v>11.799521528105679</v>
      </c>
      <c r="V34">
        <f>N34/MAX(N:N)*OFF_R</f>
        <v>6.7443037974683548</v>
      </c>
      <c r="W34">
        <f>O34/MAX(O:O)*PUN_R</f>
        <v>0.35617634220864253</v>
      </c>
      <c r="X34">
        <f>SUM(Z34:AC34)</f>
        <v>4.6990413884286824</v>
      </c>
      <c r="Y34">
        <f>X34/DEF_R*10</f>
        <v>7.8317356473811373</v>
      </c>
      <c r="Z34">
        <f>(0.7*(HIT_F*DEF_R))+(P34/(MAX(P:P))*(0.3*(HIT_F*DEF_R)))</f>
        <v>1.2007184399589461</v>
      </c>
      <c r="AA34">
        <f>(0.7*(BkS_F*DEF_R))+(Q34/(MAX(Q:Q))*(0.3*(BkS_F*DEF_R)))</f>
        <v>0.77337758567459081</v>
      </c>
      <c r="AB34">
        <f>(0.7*(TkA_F*DEF_R))+(R34/(MAX(R:R))*(0.3*(TkA_F*DEF_R)))</f>
        <v>1.5528275316455695</v>
      </c>
      <c r="AC34">
        <f>(0.7*(SH_F*DEF_R))+(S34/(MAX(S:S))*(0.3*(SH_F*DEF_R)))</f>
        <v>1.1721178311495757</v>
      </c>
    </row>
    <row r="35" spans="1:29" x14ac:dyDescent="0.25">
      <c r="A35" s="9">
        <v>33</v>
      </c>
      <c r="B35" s="43" t="s">
        <v>494</v>
      </c>
      <c r="C35" s="44" t="s">
        <v>395</v>
      </c>
      <c r="D35" s="44" t="s">
        <v>396</v>
      </c>
      <c r="E35" s="44" t="s">
        <v>3</v>
      </c>
      <c r="F35" s="45">
        <v>80</v>
      </c>
      <c r="G35" s="45">
        <v>48</v>
      </c>
      <c r="H35" s="45">
        <v>50</v>
      </c>
      <c r="I35" s="45">
        <v>28</v>
      </c>
      <c r="J35" s="45">
        <v>41</v>
      </c>
      <c r="K35" s="45">
        <v>37</v>
      </c>
      <c r="L35" s="45">
        <v>1854</v>
      </c>
      <c r="M35" s="51">
        <v>1238</v>
      </c>
      <c r="N35">
        <f>G35*82/F35</f>
        <v>49.2</v>
      </c>
      <c r="O35">
        <f>H35*82/F35</f>
        <v>51.25</v>
      </c>
      <c r="P35">
        <f>I35*82/F35</f>
        <v>28.7</v>
      </c>
      <c r="Q35">
        <f>J35*82/F35</f>
        <v>42.024999999999999</v>
      </c>
      <c r="R35">
        <f>K35*82/F35</f>
        <v>37.924999999999997</v>
      </c>
      <c r="S35">
        <f>L35*82/F35</f>
        <v>1900.35</v>
      </c>
      <c r="U35" s="10">
        <f>SUM(V35:X35)</f>
        <v>11.671944947985594</v>
      </c>
      <c r="V35">
        <f>N35/MAX(N:N)*OFF_R</f>
        <v>6.2682352941176465</v>
      </c>
      <c r="W35">
        <f>O35/MAX(O:O)*PUN_R</f>
        <v>0.73275862068965525</v>
      </c>
      <c r="X35">
        <f>SUM(Z35:AC35)</f>
        <v>4.6709510331782917</v>
      </c>
      <c r="Y35">
        <f>X35/DEF_R*10</f>
        <v>7.7849183886304862</v>
      </c>
      <c r="Z35">
        <f>(0.7*(HIT_F*DEF_R))+(P35/(MAX(P:P))*(0.3*(HIT_F*DEF_R)))</f>
        <v>1.0968243243243241</v>
      </c>
      <c r="AA35">
        <f>(0.7*(BkS_F*DEF_R))+(Q35/(MAX(Q:Q))*(0.3*(BkS_F*DEF_R)))</f>
        <v>0.7649999999999999</v>
      </c>
      <c r="AB35">
        <f>(0.7*(TkA_F*DEF_R))+(R35/(MAX(R:R))*(0.3*(TkA_F*DEF_R)))</f>
        <v>1.5891820312499998</v>
      </c>
      <c r="AC35">
        <f>(0.7*(SH_F*DEF_R))+(S35/(MAX(S:S))*(0.3*(SH_F*DEF_R)))</f>
        <v>1.2199446776039677</v>
      </c>
    </row>
    <row r="36" spans="1:29" x14ac:dyDescent="0.25">
      <c r="A36" s="9">
        <v>34</v>
      </c>
      <c r="B36" s="43" t="s">
        <v>904</v>
      </c>
      <c r="C36" s="44" t="s">
        <v>395</v>
      </c>
      <c r="D36" s="44" t="s">
        <v>396</v>
      </c>
      <c r="E36" s="44" t="s">
        <v>3</v>
      </c>
      <c r="F36" s="45">
        <v>73</v>
      </c>
      <c r="G36" s="45">
        <v>45</v>
      </c>
      <c r="H36" s="45">
        <v>8</v>
      </c>
      <c r="I36" s="45">
        <v>32</v>
      </c>
      <c r="J36" s="45">
        <v>36</v>
      </c>
      <c r="K36" s="45">
        <v>47</v>
      </c>
      <c r="L36" s="45">
        <v>6739</v>
      </c>
      <c r="M36" s="51">
        <v>1231</v>
      </c>
      <c r="N36">
        <f>G36*82/F36</f>
        <v>50.547945205479451</v>
      </c>
      <c r="O36">
        <f>H36*82/F36</f>
        <v>8.9863013698630141</v>
      </c>
      <c r="P36">
        <f>I36*82/F36</f>
        <v>35.945205479452056</v>
      </c>
      <c r="Q36">
        <f>J36*82/F36</f>
        <v>40.438356164383563</v>
      </c>
      <c r="R36">
        <f>K36*82/F36</f>
        <v>52.794520547945204</v>
      </c>
      <c r="S36">
        <f>L36*82/F36</f>
        <v>7569.8356164383558</v>
      </c>
      <c r="U36" s="10">
        <f>SUM(V36:X36)</f>
        <v>11.582195747861032</v>
      </c>
      <c r="V36">
        <f>N36/MAX(N:N)*OFF_R</f>
        <v>6.4399677679290885</v>
      </c>
      <c r="W36">
        <f>O36/MAX(O:O)*PUN_R</f>
        <v>0.12848370335380258</v>
      </c>
      <c r="X36">
        <f>SUM(Z36:AC36)</f>
        <v>5.0137442765781417</v>
      </c>
      <c r="Y36">
        <f>X36/DEF_R*10</f>
        <v>8.3562404609635692</v>
      </c>
      <c r="Z36">
        <f>(0.7*(HIT_F*DEF_R))+(P36/(MAX(P:P))*(0.3*(HIT_F*DEF_R)))</f>
        <v>1.1086449463161789</v>
      </c>
      <c r="AA36">
        <f>(0.7*(BkS_F*DEF_R))+(Q36/(MAX(Q:Q))*(0.3*(BkS_F*DEF_R)))</f>
        <v>0.75990310725025045</v>
      </c>
      <c r="AB36">
        <f>(0.7*(TkA_F*DEF_R))+(R36/(MAX(R:R))*(0.3*(TkA_F*DEF_R)))</f>
        <v>1.6688450342465753</v>
      </c>
      <c r="AC36">
        <f>(0.7*(SH_F*DEF_R))+(S36/(MAX(S:S))*(0.3*(SH_F*DEF_R)))</f>
        <v>1.476351188765137</v>
      </c>
    </row>
    <row r="37" spans="1:29" x14ac:dyDescent="0.25">
      <c r="A37" s="9">
        <v>35</v>
      </c>
      <c r="B37" s="43" t="s">
        <v>686</v>
      </c>
      <c r="C37" s="44" t="s">
        <v>395</v>
      </c>
      <c r="D37" s="44" t="s">
        <v>396</v>
      </c>
      <c r="E37" s="44" t="s">
        <v>3</v>
      </c>
      <c r="F37" s="45">
        <v>82</v>
      </c>
      <c r="G37" s="45">
        <v>44</v>
      </c>
      <c r="H37" s="45">
        <v>58</v>
      </c>
      <c r="I37" s="45">
        <v>60</v>
      </c>
      <c r="J37" s="45">
        <v>48</v>
      </c>
      <c r="K37" s="45">
        <v>45</v>
      </c>
      <c r="L37" s="45">
        <v>10011</v>
      </c>
      <c r="M37" s="51">
        <v>1401</v>
      </c>
      <c r="N37">
        <f>G37*82/F37</f>
        <v>44</v>
      </c>
      <c r="O37">
        <f>H37*82/F37</f>
        <v>58</v>
      </c>
      <c r="P37">
        <f>I37*82/F37</f>
        <v>60</v>
      </c>
      <c r="Q37">
        <f>J37*82/F37</f>
        <v>48</v>
      </c>
      <c r="R37">
        <f>K37*82/F37</f>
        <v>45</v>
      </c>
      <c r="S37">
        <f>L37*82/F37</f>
        <v>10011</v>
      </c>
      <c r="U37" s="10">
        <f>SUM(V37:X37)</f>
        <v>11.580932388065095</v>
      </c>
      <c r="V37">
        <f>N37/MAX(N:N)*OFF_R</f>
        <v>5.6057388809182207</v>
      </c>
      <c r="W37">
        <f>O37/MAX(O:O)*PUN_R</f>
        <v>0.8292682926829269</v>
      </c>
      <c r="X37">
        <f>SUM(Z37:AC37)</f>
        <v>5.145925214463948</v>
      </c>
      <c r="Y37">
        <f>X37/DEF_R*10</f>
        <v>8.5765420241065797</v>
      </c>
      <c r="Z37">
        <f>(0.7*(HIT_F*DEF_R))+(P37/(MAX(P:P))*(0.3*(HIT_F*DEF_R)))</f>
        <v>1.1478905735003293</v>
      </c>
      <c r="AA37">
        <f>(0.7*(BkS_F*DEF_R))+(Q37/(MAX(Q:Q))*(0.3*(BkS_F*DEF_R)))</f>
        <v>0.78419393218322409</v>
      </c>
      <c r="AB37">
        <f>(0.7*(TkA_F*DEF_R))+(R37/(MAX(R:R))*(0.3*(TkA_F*DEF_R)))</f>
        <v>1.6270861280487803</v>
      </c>
      <c r="AC37">
        <f>(0.7*(SH_F*DEF_R))+(S37/(MAX(S:S))*(0.3*(SH_F*DEF_R)))</f>
        <v>1.5867545807316141</v>
      </c>
    </row>
    <row r="38" spans="1:29" x14ac:dyDescent="0.25">
      <c r="A38" s="9">
        <v>36</v>
      </c>
      <c r="B38" s="46" t="s">
        <v>147</v>
      </c>
      <c r="C38" s="47" t="s">
        <v>34</v>
      </c>
      <c r="D38" s="47" t="s">
        <v>396</v>
      </c>
      <c r="E38" s="47" t="s">
        <v>3</v>
      </c>
      <c r="F38" s="48">
        <v>82</v>
      </c>
      <c r="G38" s="48">
        <v>46</v>
      </c>
      <c r="H38" s="48">
        <v>54</v>
      </c>
      <c r="I38" s="48">
        <v>87</v>
      </c>
      <c r="J38" s="48">
        <v>28</v>
      </c>
      <c r="K38" s="48">
        <v>48</v>
      </c>
      <c r="L38" s="48">
        <v>5623</v>
      </c>
      <c r="M38" s="52">
        <v>1418</v>
      </c>
      <c r="N38">
        <f>G38*82/F38</f>
        <v>46</v>
      </c>
      <c r="O38">
        <f>H38*82/F38</f>
        <v>54</v>
      </c>
      <c r="P38">
        <f>I38*82/F38</f>
        <v>87</v>
      </c>
      <c r="Q38">
        <f>J38*82/F38</f>
        <v>28</v>
      </c>
      <c r="R38">
        <f>K38*82/F38</f>
        <v>48</v>
      </c>
      <c r="S38">
        <f>L38*82/F38</f>
        <v>5623</v>
      </c>
      <c r="U38" s="10">
        <f>SUM(V38:X38)</f>
        <v>11.575973064397068</v>
      </c>
      <c r="V38">
        <f>N38/MAX(N:N)*OFF_R</f>
        <v>5.8605451936872308</v>
      </c>
      <c r="W38">
        <f>O38/MAX(O:O)*PUN_R</f>
        <v>0.77207737594617332</v>
      </c>
      <c r="X38">
        <f>SUM(Z38:AC38)</f>
        <v>4.9433504947636653</v>
      </c>
      <c r="Y38">
        <f>X38/DEF_R*10</f>
        <v>8.2389174912727761</v>
      </c>
      <c r="Z38">
        <f>(0.7*(HIT_F*DEF_R))+(P38/(MAX(P:P))*(0.3*(HIT_F*DEF_R)))</f>
        <v>1.1919413315754777</v>
      </c>
      <c r="AA38">
        <f>(0.7*(BkS_F*DEF_R))+(Q38/(MAX(Q:Q))*(0.3*(BkS_F*DEF_R)))</f>
        <v>0.71994646044021404</v>
      </c>
      <c r="AB38">
        <f>(0.7*(TkA_F*DEF_R))+(R38/(MAX(R:R))*(0.3*(TkA_F*DEF_R)))</f>
        <v>1.6431585365853658</v>
      </c>
      <c r="AC38">
        <f>(0.7*(SH_F*DEF_R))+(S38/(MAX(S:S))*(0.3*(SH_F*DEF_R)))</f>
        <v>1.3883041661626077</v>
      </c>
    </row>
    <row r="39" spans="1:29" x14ac:dyDescent="0.25">
      <c r="A39" s="9">
        <v>37</v>
      </c>
      <c r="B39" s="43" t="s">
        <v>52</v>
      </c>
      <c r="C39" s="44" t="s">
        <v>39</v>
      </c>
      <c r="D39" s="44" t="s">
        <v>396</v>
      </c>
      <c r="E39" s="44" t="s">
        <v>3</v>
      </c>
      <c r="F39" s="45">
        <v>74</v>
      </c>
      <c r="G39" s="45">
        <v>38</v>
      </c>
      <c r="H39" s="45">
        <v>69</v>
      </c>
      <c r="I39" s="45">
        <v>226</v>
      </c>
      <c r="J39" s="45">
        <v>47</v>
      </c>
      <c r="K39" s="45">
        <v>28</v>
      </c>
      <c r="L39" s="45">
        <v>2372</v>
      </c>
      <c r="M39" s="51">
        <v>1267</v>
      </c>
      <c r="N39">
        <f>G39*82/F39</f>
        <v>42.108108108108105</v>
      </c>
      <c r="O39">
        <f>H39*82/F39</f>
        <v>76.459459459459453</v>
      </c>
      <c r="P39">
        <f>I39*82/F39</f>
        <v>250.43243243243242</v>
      </c>
      <c r="Q39">
        <f>J39*82/F39</f>
        <v>52.081081081081081</v>
      </c>
      <c r="R39">
        <f>K39*82/F39</f>
        <v>31.027027027027028</v>
      </c>
      <c r="S39">
        <f>L39*82/F39</f>
        <v>2628.4324324324325</v>
      </c>
      <c r="U39" s="10">
        <f>SUM(V39:X39)</f>
        <v>11.518888397509834</v>
      </c>
      <c r="V39">
        <f>N39/MAX(N:N)*OFF_R</f>
        <v>5.3647058823529408</v>
      </c>
      <c r="W39">
        <f>O39/MAX(O:O)*PUN_R</f>
        <v>1.0931966449207828</v>
      </c>
      <c r="X39">
        <f>SUM(Z39:AC39)</f>
        <v>5.0609858702361095</v>
      </c>
      <c r="Y39">
        <f>X39/DEF_R*10</f>
        <v>8.4349764503935152</v>
      </c>
      <c r="Z39">
        <f>(0.7*(HIT_F*DEF_R))+(P39/(MAX(P:P))*(0.3*(HIT_F*DEF_R)))</f>
        <v>1.4585829072315557</v>
      </c>
      <c r="AA39">
        <f>(0.7*(BkS_F*DEF_R))+(Q39/(MAX(Q:Q))*(0.3*(BkS_F*DEF_R)))</f>
        <v>0.79730388925510864</v>
      </c>
      <c r="AB39">
        <f>(0.7*(TkA_F*DEF_R))+(R39/(MAX(R:R))*(0.3*(TkA_F*DEF_R)))</f>
        <v>1.5522263513513512</v>
      </c>
      <c r="AC39">
        <f>(0.7*(SH_F*DEF_R))+(S39/(MAX(S:S))*(0.3*(SH_F*DEF_R)))</f>
        <v>1.2528727223980942</v>
      </c>
    </row>
    <row r="40" spans="1:29" x14ac:dyDescent="0.25">
      <c r="A40" s="9">
        <v>38</v>
      </c>
      <c r="B40" s="43" t="s">
        <v>281</v>
      </c>
      <c r="C40" s="44" t="s">
        <v>37</v>
      </c>
      <c r="D40" s="44" t="s">
        <v>396</v>
      </c>
      <c r="E40" s="44" t="s">
        <v>3</v>
      </c>
      <c r="F40" s="45">
        <v>76</v>
      </c>
      <c r="G40" s="45">
        <v>48</v>
      </c>
      <c r="H40" s="45">
        <v>18</v>
      </c>
      <c r="I40" s="45">
        <v>54</v>
      </c>
      <c r="J40" s="45">
        <v>20</v>
      </c>
      <c r="K40" s="45">
        <v>32</v>
      </c>
      <c r="L40" s="45">
        <v>134</v>
      </c>
      <c r="M40" s="51">
        <v>1325</v>
      </c>
      <c r="N40">
        <f>G40*82/F40</f>
        <v>51.789473684210527</v>
      </c>
      <c r="O40">
        <f>H40*82/F40</f>
        <v>19.421052631578949</v>
      </c>
      <c r="P40">
        <f>I40*82/F40</f>
        <v>58.263157894736842</v>
      </c>
      <c r="Q40">
        <f>J40*82/F40</f>
        <v>21.578947368421051</v>
      </c>
      <c r="R40">
        <f>K40*82/F40</f>
        <v>34.526315789473685</v>
      </c>
      <c r="S40">
        <f>L40*82/F40</f>
        <v>144.57894736842104</v>
      </c>
      <c r="U40" s="10">
        <f>SUM(V40:X40)</f>
        <v>11.431708275154261</v>
      </c>
      <c r="V40">
        <f>N40/MAX(N:N)*OFF_R</f>
        <v>6.5981424148606811</v>
      </c>
      <c r="W40">
        <f>O40/MAX(O:O)*PUN_R</f>
        <v>0.27767695099818512</v>
      </c>
      <c r="X40">
        <f>SUM(Z40:AC40)</f>
        <v>4.5558889092953931</v>
      </c>
      <c r="Y40">
        <f>X40/DEF_R*10</f>
        <v>7.5931481821589886</v>
      </c>
      <c r="Z40">
        <f>(0.7*(HIT_F*DEF_R))+(P40/(MAX(P:P))*(0.3*(HIT_F*DEF_R)))</f>
        <v>1.1450568990042673</v>
      </c>
      <c r="AA40">
        <f>(0.7*(BkS_F*DEF_R))+(Q40/(MAX(Q:Q))*(0.3*(BkS_F*DEF_R)))</f>
        <v>0.69931964056482654</v>
      </c>
      <c r="AB40">
        <f>(0.7*(TkA_F*DEF_R))+(R40/(MAX(R:R))*(0.3*(TkA_F*DEF_R)))</f>
        <v>1.5709736842105262</v>
      </c>
      <c r="AC40">
        <f>(0.7*(SH_F*DEF_R))+(S40/(MAX(S:S))*(0.3*(SH_F*DEF_R)))</f>
        <v>1.1405386855157733</v>
      </c>
    </row>
    <row r="41" spans="1:29" x14ac:dyDescent="0.25">
      <c r="A41" s="9">
        <v>39</v>
      </c>
      <c r="B41" s="43" t="s">
        <v>90</v>
      </c>
      <c r="C41" s="44" t="s">
        <v>34</v>
      </c>
      <c r="D41" s="44" t="s">
        <v>396</v>
      </c>
      <c r="E41" s="44" t="s">
        <v>3</v>
      </c>
      <c r="F41" s="45">
        <v>70</v>
      </c>
      <c r="G41" s="45">
        <v>41</v>
      </c>
      <c r="H41" s="45">
        <v>35</v>
      </c>
      <c r="I41" s="45">
        <v>84</v>
      </c>
      <c r="J41" s="45">
        <v>18</v>
      </c>
      <c r="K41" s="45">
        <v>40</v>
      </c>
      <c r="L41" s="45">
        <v>262</v>
      </c>
      <c r="M41" s="51">
        <v>1239</v>
      </c>
      <c r="N41">
        <f>G41*82/F41</f>
        <v>48.028571428571432</v>
      </c>
      <c r="O41">
        <f>H41*82/F41</f>
        <v>41</v>
      </c>
      <c r="P41">
        <f>I41*82/F41</f>
        <v>98.4</v>
      </c>
      <c r="Q41">
        <f>J41*82/F41</f>
        <v>21.085714285714285</v>
      </c>
      <c r="R41">
        <f>K41*82/F41</f>
        <v>46.857142857142854</v>
      </c>
      <c r="S41">
        <f>L41*82/F41</f>
        <v>306.91428571428571</v>
      </c>
      <c r="U41" s="10">
        <f>SUM(V41:X41)</f>
        <v>11.398390356071118</v>
      </c>
      <c r="V41">
        <f>N41/MAX(N:N)*OFF_R</f>
        <v>6.1189915966386561</v>
      </c>
      <c r="W41">
        <f>O41/MAX(O:O)*PUN_R</f>
        <v>0.5862068965517242</v>
      </c>
      <c r="X41">
        <f>SUM(Z41:AC41)</f>
        <v>4.6931918628807381</v>
      </c>
      <c r="Y41">
        <f>X41/DEF_R*10</f>
        <v>7.8219864381345641</v>
      </c>
      <c r="Z41">
        <f>(0.7*(HIT_F*DEF_R))+(P41/(MAX(P:P))*(0.3*(HIT_F*DEF_R)))</f>
        <v>1.2105405405405403</v>
      </c>
      <c r="AA41">
        <f>(0.7*(BkS_F*DEF_R))+(Q41/(MAX(Q:Q))*(0.3*(BkS_F*DEF_R)))</f>
        <v>0.69773519163763054</v>
      </c>
      <c r="AB41">
        <f>(0.7*(TkA_F*DEF_R))+(R41/(MAX(R:R))*(0.3*(TkA_F*DEF_R)))</f>
        <v>1.6370357142857141</v>
      </c>
      <c r="AC41">
        <f>(0.7*(SH_F*DEF_R))+(S41/(MAX(S:S))*(0.3*(SH_F*DEF_R)))</f>
        <v>1.1478804164168528</v>
      </c>
    </row>
    <row r="42" spans="1:29" x14ac:dyDescent="0.25">
      <c r="A42" s="9">
        <v>40</v>
      </c>
      <c r="B42" s="43" t="s">
        <v>69</v>
      </c>
      <c r="C42" s="44" t="s">
        <v>31</v>
      </c>
      <c r="D42" s="44" t="s">
        <v>396</v>
      </c>
      <c r="E42" s="44" t="s">
        <v>3</v>
      </c>
      <c r="F42" s="45">
        <v>82</v>
      </c>
      <c r="G42" s="45">
        <v>51</v>
      </c>
      <c r="H42" s="45">
        <v>16</v>
      </c>
      <c r="I42" s="45">
        <v>26</v>
      </c>
      <c r="J42" s="45">
        <v>37</v>
      </c>
      <c r="K42" s="45">
        <v>38</v>
      </c>
      <c r="L42" s="45">
        <v>71</v>
      </c>
      <c r="M42" s="51">
        <v>1375</v>
      </c>
      <c r="N42">
        <f>G42*82/F42</f>
        <v>51</v>
      </c>
      <c r="O42">
        <f>H42*82/F42</f>
        <v>16</v>
      </c>
      <c r="P42">
        <f>I42*82/F42</f>
        <v>26</v>
      </c>
      <c r="Q42">
        <f>J42*82/F42</f>
        <v>37</v>
      </c>
      <c r="R42">
        <f>K42*82/F42</f>
        <v>38</v>
      </c>
      <c r="S42">
        <f>L42*82/F42</f>
        <v>71</v>
      </c>
      <c r="U42" s="10">
        <f>SUM(V42:X42)</f>
        <v>11.294396580656821</v>
      </c>
      <c r="V42">
        <f>N42/MAX(N:N)*OFF_R</f>
        <v>6.4975609756097548</v>
      </c>
      <c r="W42">
        <f>O42/MAX(O:O)*PUN_R</f>
        <v>0.2287636669470143</v>
      </c>
      <c r="X42">
        <f>SUM(Z42:AC42)</f>
        <v>4.5680719381000525</v>
      </c>
      <c r="Y42">
        <f>X42/DEF_R*10</f>
        <v>7.6134532301667548</v>
      </c>
      <c r="Z42">
        <f>(0.7*(HIT_F*DEF_R))+(P42/(MAX(P:P))*(0.3*(HIT_F*DEF_R)))</f>
        <v>1.0924192485168094</v>
      </c>
      <c r="AA42">
        <f>(0.7*(BkS_F*DEF_R))+(Q42/(MAX(Q:Q))*(0.3*(BkS_F*DEF_R)))</f>
        <v>0.74885782272456858</v>
      </c>
      <c r="AB42">
        <f>(0.7*(TkA_F*DEF_R))+(R42/(MAX(R:R))*(0.3*(TkA_F*DEF_R)))</f>
        <v>1.5895838414634145</v>
      </c>
      <c r="AC42">
        <f>(0.7*(SH_F*DEF_R))+(S42/(MAX(S:S))*(0.3*(SH_F*DEF_R)))</f>
        <v>1.1372110253952596</v>
      </c>
    </row>
    <row r="43" spans="1:29" x14ac:dyDescent="0.25">
      <c r="A43" s="9">
        <v>41</v>
      </c>
      <c r="B43" s="46" t="s">
        <v>339</v>
      </c>
      <c r="C43" s="47" t="s">
        <v>43</v>
      </c>
      <c r="D43" s="47" t="s">
        <v>396</v>
      </c>
      <c r="E43" s="47" t="s">
        <v>3</v>
      </c>
      <c r="F43" s="48">
        <v>82</v>
      </c>
      <c r="G43" s="48">
        <v>49</v>
      </c>
      <c r="H43" s="48">
        <v>26</v>
      </c>
      <c r="I43" s="48">
        <v>51</v>
      </c>
      <c r="J43" s="48">
        <v>14</v>
      </c>
      <c r="K43" s="48">
        <v>40</v>
      </c>
      <c r="L43" s="48">
        <v>1074</v>
      </c>
      <c r="M43" s="52">
        <v>1377</v>
      </c>
      <c r="N43">
        <f>G43*82/F43</f>
        <v>49</v>
      </c>
      <c r="O43">
        <f>H43*82/F43</f>
        <v>26</v>
      </c>
      <c r="P43">
        <f>I43*82/F43</f>
        <v>51</v>
      </c>
      <c r="Q43">
        <f>J43*82/F43</f>
        <v>14</v>
      </c>
      <c r="R43">
        <f>K43*82/F43</f>
        <v>40</v>
      </c>
      <c r="S43">
        <f>L43*82/F43</f>
        <v>1074</v>
      </c>
      <c r="U43" s="10">
        <f>SUM(V43:X43)</f>
        <v>11.205547032129862</v>
      </c>
      <c r="V43">
        <f>N43/MAX(N:N)*OFF_R</f>
        <v>6.2427546628407464</v>
      </c>
      <c r="W43">
        <f>O43/MAX(O:O)*PUN_R</f>
        <v>0.37174095878889823</v>
      </c>
      <c r="X43">
        <f>SUM(Z43:AC43)</f>
        <v>4.591051410500218</v>
      </c>
      <c r="Y43">
        <f>X43/DEF_R*10</f>
        <v>7.6517523508336973</v>
      </c>
      <c r="Z43">
        <f>(0.7*(HIT_F*DEF_R))+(P43/(MAX(P:P))*(0.3*(HIT_F*DEF_R)))</f>
        <v>1.1332069874752799</v>
      </c>
      <c r="AA43">
        <f>(0.7*(BkS_F*DEF_R))+(Q43/(MAX(Q:Q))*(0.3*(BkS_F*DEF_R)))</f>
        <v>0.67497323022010702</v>
      </c>
      <c r="AB43">
        <f>(0.7*(TkA_F*DEF_R))+(R43/(MAX(R:R))*(0.3*(TkA_F*DEF_R)))</f>
        <v>1.6002987804878048</v>
      </c>
      <c r="AC43">
        <f>(0.7*(SH_F*DEF_R))+(S43/(MAX(S:S))*(0.3*(SH_F*DEF_R)))</f>
        <v>1.1825724123170265</v>
      </c>
    </row>
    <row r="44" spans="1:29" x14ac:dyDescent="0.25">
      <c r="A44" s="9">
        <v>42</v>
      </c>
      <c r="B44" s="46" t="s">
        <v>622</v>
      </c>
      <c r="C44" s="47" t="s">
        <v>395</v>
      </c>
      <c r="D44" s="47" t="s">
        <v>396</v>
      </c>
      <c r="E44" s="47" t="s">
        <v>3</v>
      </c>
      <c r="F44" s="48">
        <v>82</v>
      </c>
      <c r="G44" s="48">
        <v>44</v>
      </c>
      <c r="H44" s="48">
        <v>58</v>
      </c>
      <c r="I44" s="48">
        <v>147</v>
      </c>
      <c r="J44" s="48">
        <v>45</v>
      </c>
      <c r="K44" s="48">
        <v>30</v>
      </c>
      <c r="L44" s="48">
        <v>21</v>
      </c>
      <c r="M44" s="52">
        <v>1208</v>
      </c>
      <c r="N44">
        <f>G44*82/F44</f>
        <v>44</v>
      </c>
      <c r="O44">
        <f>H44*82/F44</f>
        <v>58</v>
      </c>
      <c r="P44">
        <f>I44*82/F44</f>
        <v>147</v>
      </c>
      <c r="Q44">
        <f>J44*82/F44</f>
        <v>45</v>
      </c>
      <c r="R44">
        <f>K44*82/F44</f>
        <v>30</v>
      </c>
      <c r="S44">
        <f>L44*82/F44</f>
        <v>21</v>
      </c>
      <c r="U44" s="10">
        <f>SUM(V44:X44)</f>
        <v>11.181069715370221</v>
      </c>
      <c r="V44">
        <f>N44/MAX(N:N)*OFF_R</f>
        <v>5.6057388809182207</v>
      </c>
      <c r="W44">
        <f>O44/MAX(O:O)*PUN_R</f>
        <v>0.8292682926829269</v>
      </c>
      <c r="X44">
        <f>SUM(Z44:AC44)</f>
        <v>4.7460625417690743</v>
      </c>
      <c r="Y44">
        <f>X44/DEF_R*10</f>
        <v>7.910104236281791</v>
      </c>
      <c r="Z44">
        <f>(0.7*(HIT_F*DEF_R))+(P44/(MAX(P:P))*(0.3*(HIT_F*DEF_R)))</f>
        <v>1.2898319050758074</v>
      </c>
      <c r="AA44">
        <f>(0.7*(BkS_F*DEF_R))+(Q44/(MAX(Q:Q))*(0.3*(BkS_F*DEF_R)))</f>
        <v>0.77455681142177268</v>
      </c>
      <c r="AB44">
        <f>(0.7*(TkA_F*DEF_R))+(R44/(MAX(R:R))*(0.3*(TkA_F*DEF_R)))</f>
        <v>1.5467240853658535</v>
      </c>
      <c r="AC44">
        <f>(0.7*(SH_F*DEF_R))+(S44/(MAX(S:S))*(0.3*(SH_F*DEF_R)))</f>
        <v>1.1349497399056401</v>
      </c>
    </row>
    <row r="45" spans="1:29" x14ac:dyDescent="0.25">
      <c r="A45" s="9">
        <v>43</v>
      </c>
      <c r="B45" s="43" t="s">
        <v>239</v>
      </c>
      <c r="C45" s="44" t="s">
        <v>43</v>
      </c>
      <c r="D45" s="44" t="s">
        <v>396</v>
      </c>
      <c r="E45" s="44" t="s">
        <v>3</v>
      </c>
      <c r="F45" s="45">
        <v>82</v>
      </c>
      <c r="G45" s="45">
        <v>46</v>
      </c>
      <c r="H45" s="45">
        <v>56</v>
      </c>
      <c r="I45" s="45">
        <v>21</v>
      </c>
      <c r="J45" s="45">
        <v>4</v>
      </c>
      <c r="K45" s="45">
        <v>40</v>
      </c>
      <c r="L45" s="45">
        <v>76</v>
      </c>
      <c r="M45" s="51">
        <v>1394</v>
      </c>
      <c r="N45">
        <f>G45*82/F45</f>
        <v>46</v>
      </c>
      <c r="O45">
        <f>H45*82/F45</f>
        <v>56</v>
      </c>
      <c r="P45">
        <f>I45*82/F45</f>
        <v>21</v>
      </c>
      <c r="Q45">
        <f>J45*82/F45</f>
        <v>4</v>
      </c>
      <c r="R45">
        <f>K45*82/F45</f>
        <v>40</v>
      </c>
      <c r="S45">
        <f>L45*82/F45</f>
        <v>76</v>
      </c>
      <c r="U45" s="10">
        <f>SUM(V45:X45)</f>
        <v>11.126065157507526</v>
      </c>
      <c r="V45">
        <f>N45/MAX(N:N)*OFF_R</f>
        <v>5.8605451936872308</v>
      </c>
      <c r="W45">
        <f>O45/MAX(O:O)*PUN_R</f>
        <v>0.80067283431455005</v>
      </c>
      <c r="X45">
        <f>SUM(Z45:AC45)</f>
        <v>4.4648471295057437</v>
      </c>
      <c r="Y45">
        <f>X45/DEF_R*10</f>
        <v>7.4414118825095734</v>
      </c>
      <c r="Z45">
        <f>(0.7*(HIT_F*DEF_R))+(P45/(MAX(P:P))*(0.3*(HIT_F*DEF_R)))</f>
        <v>1.0842617007251152</v>
      </c>
      <c r="AA45">
        <f>(0.7*(BkS_F*DEF_R))+(Q45/(MAX(Q:Q))*(0.3*(BkS_F*DEF_R)))</f>
        <v>0.64284949434860195</v>
      </c>
      <c r="AB45">
        <f>(0.7*(TkA_F*DEF_R))+(R45/(MAX(R:R))*(0.3*(TkA_F*DEF_R)))</f>
        <v>1.6002987804878048</v>
      </c>
      <c r="AC45">
        <f>(0.7*(SH_F*DEF_R))+(S45/(MAX(S:S))*(0.3*(SH_F*DEF_R)))</f>
        <v>1.1374371539442216</v>
      </c>
    </row>
    <row r="46" spans="1:29" x14ac:dyDescent="0.25">
      <c r="A46" s="9">
        <v>44</v>
      </c>
      <c r="B46" s="43" t="s">
        <v>66</v>
      </c>
      <c r="C46" s="44" t="s">
        <v>43</v>
      </c>
      <c r="D46" s="44" t="s">
        <v>396</v>
      </c>
      <c r="E46" s="44" t="s">
        <v>3</v>
      </c>
      <c r="F46" s="45">
        <v>78</v>
      </c>
      <c r="G46" s="45">
        <v>47</v>
      </c>
      <c r="H46" s="45">
        <v>4</v>
      </c>
      <c r="I46" s="45">
        <v>44</v>
      </c>
      <c r="J46" s="45">
        <v>38</v>
      </c>
      <c r="K46" s="45">
        <v>22</v>
      </c>
      <c r="L46" s="45">
        <v>4243</v>
      </c>
      <c r="M46" s="51">
        <v>1110</v>
      </c>
      <c r="N46">
        <f>G46*82/F46</f>
        <v>49.410256410256409</v>
      </c>
      <c r="O46">
        <f>H46*82/F46</f>
        <v>4.2051282051282053</v>
      </c>
      <c r="P46">
        <f>I46*82/F46</f>
        <v>46.256410256410255</v>
      </c>
      <c r="Q46">
        <f>J46*82/F46</f>
        <v>39.948717948717949</v>
      </c>
      <c r="R46">
        <f>K46*82/F46</f>
        <v>23.128205128205128</v>
      </c>
      <c r="S46">
        <f>L46*82/F46</f>
        <v>4460.5897435897432</v>
      </c>
      <c r="U46" s="10">
        <f>SUM(V46:X46)</f>
        <v>11.084586381635519</v>
      </c>
      <c r="V46">
        <f>N46/MAX(N:N)*OFF_R</f>
        <v>6.2950226244343881</v>
      </c>
      <c r="W46">
        <f>O46/MAX(O:O)*PUN_R</f>
        <v>6.0123784261715302E-2</v>
      </c>
      <c r="X46">
        <f>SUM(Z46:AC46)</f>
        <v>4.7294399729394163</v>
      </c>
      <c r="Y46">
        <f>X46/DEF_R*10</f>
        <v>7.8823999548990278</v>
      </c>
      <c r="Z46">
        <f>(0.7*(HIT_F*DEF_R))+(P46/(MAX(P:P))*(0.3*(HIT_F*DEF_R)))</f>
        <v>1.1254677754677753</v>
      </c>
      <c r="AA46">
        <f>(0.7*(BkS_F*DEF_R))+(Q46/(MAX(Q:Q))*(0.3*(BkS_F*DEF_R)))</f>
        <v>0.75833020637898674</v>
      </c>
      <c r="AB46">
        <f>(0.7*(TkA_F*DEF_R))+(R46/(MAX(R:R))*(0.3*(TkA_F*DEF_R)))</f>
        <v>1.5099086538461537</v>
      </c>
      <c r="AC46">
        <f>(0.7*(SH_F*DEF_R))+(S46/(MAX(S:S))*(0.3*(SH_F*DEF_R)))</f>
        <v>1.3357333372465001</v>
      </c>
    </row>
    <row r="47" spans="1:29" x14ac:dyDescent="0.25">
      <c r="A47" s="9">
        <v>45</v>
      </c>
      <c r="B47" s="43" t="s">
        <v>959</v>
      </c>
      <c r="C47" s="44" t="s">
        <v>395</v>
      </c>
      <c r="D47" s="44" t="s">
        <v>396</v>
      </c>
      <c r="E47" s="44" t="s">
        <v>3</v>
      </c>
      <c r="F47" s="45">
        <v>69</v>
      </c>
      <c r="G47" s="45">
        <v>37</v>
      </c>
      <c r="H47" s="45">
        <v>46</v>
      </c>
      <c r="I47" s="45">
        <v>5</v>
      </c>
      <c r="J47" s="45">
        <v>28</v>
      </c>
      <c r="K47" s="45">
        <v>38</v>
      </c>
      <c r="L47" s="45">
        <v>94</v>
      </c>
      <c r="M47" s="51">
        <v>1016</v>
      </c>
      <c r="N47">
        <f>G47*82/F47</f>
        <v>43.971014492753625</v>
      </c>
      <c r="O47">
        <f>H47*82/F47</f>
        <v>54.666666666666664</v>
      </c>
      <c r="P47">
        <f>I47*82/F47</f>
        <v>5.9420289855072461</v>
      </c>
      <c r="Q47">
        <f>J47*82/F47</f>
        <v>33.275362318840578</v>
      </c>
      <c r="R47">
        <f>K47*82/F47</f>
        <v>45.159420289855071</v>
      </c>
      <c r="S47">
        <f>L47*82/F47</f>
        <v>111.71014492753623</v>
      </c>
      <c r="U47" s="10">
        <f>SUM(V47:X47)</f>
        <v>10.947234991296277</v>
      </c>
      <c r="V47">
        <f>N47/MAX(N:N)*OFF_R</f>
        <v>5.6020460358056265</v>
      </c>
      <c r="W47">
        <f>O47/MAX(O:O)*PUN_R</f>
        <v>0.7816091954022989</v>
      </c>
      <c r="X47">
        <f>SUM(Z47:AC47)</f>
        <v>4.5635797600883503</v>
      </c>
      <c r="Y47">
        <f>X47/DEF_R*10</f>
        <v>7.6059662668139172</v>
      </c>
      <c r="Z47">
        <f>(0.7*(HIT_F*DEF_R))+(P47/(MAX(P:P))*(0.3*(HIT_F*DEF_R)))</f>
        <v>1.0596944770857812</v>
      </c>
      <c r="AA47">
        <f>(0.7*(BkS_F*DEF_R))+(Q47/(MAX(Q:Q))*(0.3*(BkS_F*DEF_R)))</f>
        <v>0.7368928950159066</v>
      </c>
      <c r="AB47">
        <f>(0.7*(TkA_F*DEF_R))+(R47/(MAX(R:R))*(0.3*(TkA_F*DEF_R)))</f>
        <v>1.6279402173913042</v>
      </c>
      <c r="AC47">
        <f>(0.7*(SH_F*DEF_R))+(S47/(MAX(S:S))*(0.3*(SH_F*DEF_R)))</f>
        <v>1.1390521705953585</v>
      </c>
    </row>
    <row r="48" spans="1:29" x14ac:dyDescent="0.25">
      <c r="A48" s="9">
        <v>46</v>
      </c>
      <c r="B48" s="43" t="s">
        <v>284</v>
      </c>
      <c r="C48" s="44" t="s">
        <v>43</v>
      </c>
      <c r="D48" s="44" t="s">
        <v>396</v>
      </c>
      <c r="E48" s="44" t="s">
        <v>3</v>
      </c>
      <c r="F48" s="45">
        <v>79</v>
      </c>
      <c r="G48" s="45">
        <v>47</v>
      </c>
      <c r="H48" s="45">
        <v>8</v>
      </c>
      <c r="I48" s="45">
        <v>21</v>
      </c>
      <c r="J48" s="45">
        <v>40</v>
      </c>
      <c r="K48" s="45">
        <v>25</v>
      </c>
      <c r="L48" s="45">
        <v>239</v>
      </c>
      <c r="M48" s="51">
        <v>1360</v>
      </c>
      <c r="N48">
        <f>G48*82/F48</f>
        <v>48.784810126582279</v>
      </c>
      <c r="O48">
        <f>H48*82/F48</f>
        <v>8.3037974683544302</v>
      </c>
      <c r="P48">
        <f>I48*82/F48</f>
        <v>21.797468354430379</v>
      </c>
      <c r="Q48">
        <f>J48*82/F48</f>
        <v>41.518987341772153</v>
      </c>
      <c r="R48">
        <f>K48*82/F48</f>
        <v>25.949367088607595</v>
      </c>
      <c r="S48">
        <f>L48*82/F48</f>
        <v>248.07594936708861</v>
      </c>
      <c r="U48" s="10">
        <f>SUM(V48:X48)</f>
        <v>10.853243871348536</v>
      </c>
      <c r="V48">
        <f>N48/MAX(N:N)*OFF_R</f>
        <v>6.2153387937453459</v>
      </c>
      <c r="W48">
        <f>O48/MAX(O:O)*PUN_R</f>
        <v>0.11872544740288084</v>
      </c>
      <c r="X48">
        <f>SUM(Z48:AC48)</f>
        <v>4.5191796302003082</v>
      </c>
      <c r="Y48">
        <f>X48/DEF_R*10</f>
        <v>7.531966050333847</v>
      </c>
      <c r="Z48">
        <f>(0.7*(HIT_F*DEF_R))+(P48/(MAX(P:P))*(0.3*(HIT_F*DEF_R)))</f>
        <v>1.0855627779678412</v>
      </c>
      <c r="AA48">
        <f>(0.7*(BkS_F*DEF_R))+(Q48/(MAX(Q:Q))*(0.3*(BkS_F*DEF_R)))</f>
        <v>0.76337449830194493</v>
      </c>
      <c r="AB48">
        <f>(0.7*(TkA_F*DEF_R))+(R48/(MAX(R:R))*(0.3*(TkA_F*DEF_R)))</f>
        <v>1.5250229430379747</v>
      </c>
      <c r="AC48">
        <f>(0.7*(SH_F*DEF_R))+(S48/(MAX(S:S))*(0.3*(SH_F*DEF_R)))</f>
        <v>1.1452194108925475</v>
      </c>
    </row>
    <row r="49" spans="1:29" x14ac:dyDescent="0.25">
      <c r="A49" s="9">
        <v>47</v>
      </c>
      <c r="B49" s="43" t="s">
        <v>179</v>
      </c>
      <c r="C49" s="44" t="s">
        <v>43</v>
      </c>
      <c r="D49" s="44" t="s">
        <v>396</v>
      </c>
      <c r="E49" s="44" t="s">
        <v>3</v>
      </c>
      <c r="F49" s="45">
        <v>82</v>
      </c>
      <c r="G49" s="45">
        <v>46</v>
      </c>
      <c r="H49" s="45">
        <v>26</v>
      </c>
      <c r="I49" s="45">
        <v>92</v>
      </c>
      <c r="J49" s="45">
        <v>24</v>
      </c>
      <c r="K49" s="45">
        <v>34</v>
      </c>
      <c r="L49" s="45">
        <v>231</v>
      </c>
      <c r="M49" s="51">
        <v>1417</v>
      </c>
      <c r="N49">
        <f>G49*82/F49</f>
        <v>46</v>
      </c>
      <c r="O49">
        <f>H49*82/F49</f>
        <v>26</v>
      </c>
      <c r="P49">
        <f>I49*82/F49</f>
        <v>92</v>
      </c>
      <c r="Q49">
        <f>J49*82/F49</f>
        <v>24</v>
      </c>
      <c r="R49">
        <f>K49*82/F49</f>
        <v>34</v>
      </c>
      <c r="S49">
        <f>L49*82/F49</f>
        <v>231</v>
      </c>
      <c r="U49" s="10">
        <f>SUM(V49:X49)</f>
        <v>10.852083100311589</v>
      </c>
      <c r="V49">
        <f>N49/MAX(N:N)*OFF_R</f>
        <v>5.8605451936872308</v>
      </c>
      <c r="W49">
        <f>O49/MAX(O:O)*PUN_R</f>
        <v>0.37174095878889823</v>
      </c>
      <c r="X49">
        <f>SUM(Z49:AC49)</f>
        <v>4.619796947835459</v>
      </c>
      <c r="Y49">
        <f>X49/DEF_R*10</f>
        <v>7.699661579725765</v>
      </c>
      <c r="Z49">
        <f>(0.7*(HIT_F*DEF_R))+(P49/(MAX(P:P))*(0.3*(HIT_F*DEF_R)))</f>
        <v>1.2000988793671719</v>
      </c>
      <c r="AA49">
        <f>(0.7*(BkS_F*DEF_R))+(Q49/(MAX(Q:Q))*(0.3*(BkS_F*DEF_R)))</f>
        <v>0.70709696609161199</v>
      </c>
      <c r="AB49">
        <f>(0.7*(TkA_F*DEF_R))+(R49/(MAX(R:R))*(0.3*(TkA_F*DEF_R)))</f>
        <v>1.568153963414634</v>
      </c>
      <c r="AC49">
        <f>(0.7*(SH_F*DEF_R))+(S49/(MAX(S:S))*(0.3*(SH_F*DEF_R)))</f>
        <v>1.1444471389620419</v>
      </c>
    </row>
    <row r="50" spans="1:29" x14ac:dyDescent="0.25">
      <c r="A50" s="9">
        <v>48</v>
      </c>
      <c r="B50" s="43" t="s">
        <v>779</v>
      </c>
      <c r="C50" s="44" t="s">
        <v>395</v>
      </c>
      <c r="D50" s="44" t="s">
        <v>396</v>
      </c>
      <c r="E50" s="44" t="s">
        <v>3</v>
      </c>
      <c r="F50" s="45">
        <v>43</v>
      </c>
      <c r="G50" s="45">
        <v>20</v>
      </c>
      <c r="H50" s="45">
        <v>34</v>
      </c>
      <c r="I50" s="45">
        <v>43</v>
      </c>
      <c r="J50" s="45">
        <v>15</v>
      </c>
      <c r="K50" s="45">
        <v>21</v>
      </c>
      <c r="L50" s="45">
        <v>3836</v>
      </c>
      <c r="M50" s="51">
        <v>690</v>
      </c>
      <c r="N50">
        <f>G50*82/F50</f>
        <v>38.139534883720927</v>
      </c>
      <c r="O50">
        <f>H50*82/F50</f>
        <v>64.837209302325576</v>
      </c>
      <c r="P50">
        <f>I50*82/F50</f>
        <v>82</v>
      </c>
      <c r="Q50">
        <f>J50*82/F50</f>
        <v>28.604651162790699</v>
      </c>
      <c r="R50">
        <f>K50*82/F50</f>
        <v>40.046511627906973</v>
      </c>
      <c r="S50">
        <f>L50*82/F50</f>
        <v>7315.1627906976746</v>
      </c>
      <c r="U50" s="10">
        <f>SUM(V50:X50)</f>
        <v>10.75717599110742</v>
      </c>
      <c r="V50">
        <f>N50/MAX(N:N)*OFF_R</f>
        <v>4.8590971272229817</v>
      </c>
      <c r="W50">
        <f>O50/MAX(O:O)*PUN_R</f>
        <v>0.92702485966319159</v>
      </c>
      <c r="X50">
        <f>SUM(Z50:AC50)</f>
        <v>4.971054004221247</v>
      </c>
      <c r="Y50">
        <f>X50/DEF_R*10</f>
        <v>8.2850900070354108</v>
      </c>
      <c r="Z50">
        <f>(0.7*(HIT_F*DEF_R))+(P50/(MAX(P:P))*(0.3*(HIT_F*DEF_R)))</f>
        <v>1.1837837837837837</v>
      </c>
      <c r="AA50">
        <f>(0.7*(BkS_F*DEF_R))+(Q50/(MAX(Q:Q))*(0.3*(BkS_F*DEF_R)))</f>
        <v>0.72188882586500269</v>
      </c>
      <c r="AB50">
        <f>(0.7*(TkA_F*DEF_R))+(R50/(MAX(R:R))*(0.3*(TkA_F*DEF_R)))</f>
        <v>1.6005479651162791</v>
      </c>
      <c r="AC50">
        <f>(0.7*(SH_F*DEF_R))+(S50/(MAX(S:S))*(0.3*(SH_F*DEF_R)))</f>
        <v>1.4648334294561811</v>
      </c>
    </row>
    <row r="51" spans="1:29" x14ac:dyDescent="0.25">
      <c r="A51" s="9">
        <v>49</v>
      </c>
      <c r="B51" s="46" t="s">
        <v>205</v>
      </c>
      <c r="C51" s="47" t="s">
        <v>43</v>
      </c>
      <c r="D51" s="47" t="s">
        <v>396</v>
      </c>
      <c r="E51" s="47" t="s">
        <v>3</v>
      </c>
      <c r="F51" s="48">
        <v>63</v>
      </c>
      <c r="G51" s="48">
        <v>34</v>
      </c>
      <c r="H51" s="48">
        <v>22</v>
      </c>
      <c r="I51" s="48">
        <v>54</v>
      </c>
      <c r="J51" s="48">
        <v>4</v>
      </c>
      <c r="K51" s="48">
        <v>19</v>
      </c>
      <c r="L51" s="48">
        <v>3981</v>
      </c>
      <c r="M51" s="52">
        <v>1045</v>
      </c>
      <c r="N51">
        <f>G51*82/F51</f>
        <v>44.253968253968253</v>
      </c>
      <c r="O51">
        <f>H51*82/F51</f>
        <v>28.634920634920636</v>
      </c>
      <c r="P51">
        <f>I51*82/F51</f>
        <v>70.285714285714292</v>
      </c>
      <c r="Q51">
        <f>J51*82/F51</f>
        <v>5.2063492063492065</v>
      </c>
      <c r="R51">
        <f>K51*82/F51</f>
        <v>24.730158730158731</v>
      </c>
      <c r="S51">
        <f>L51*82/F51</f>
        <v>5181.6190476190477</v>
      </c>
      <c r="U51" s="10">
        <f>SUM(V51:X51)</f>
        <v>10.745739602622741</v>
      </c>
      <c r="V51">
        <f>N51/MAX(N:N)*OFF_R</f>
        <v>5.6380952380952376</v>
      </c>
      <c r="W51">
        <f>O51/MAX(O:O)*PUN_R</f>
        <v>0.40941434044882324</v>
      </c>
      <c r="X51">
        <f>SUM(Z51:AC51)</f>
        <v>4.6982300240786818</v>
      </c>
      <c r="Y51">
        <f>X51/DEF_R*10</f>
        <v>7.8303833734644703</v>
      </c>
      <c r="Z51">
        <f>(0.7*(HIT_F*DEF_R))+(P51/(MAX(P:P))*(0.3*(HIT_F*DEF_R)))</f>
        <v>1.1646718146718145</v>
      </c>
      <c r="AA51">
        <f>(0.7*(BkS_F*DEF_R))+(Q51/(MAX(Q:Q))*(0.3*(BkS_F*DEF_R)))</f>
        <v>0.64672473867595803</v>
      </c>
      <c r="AB51">
        <f>(0.7*(TkA_F*DEF_R))+(R51/(MAX(R:R))*(0.3*(TkA_F*DEF_R)))</f>
        <v>1.5184910714285713</v>
      </c>
      <c r="AC51">
        <f>(0.7*(SH_F*DEF_R))+(S51/(MAX(S:S))*(0.3*(SH_F*DEF_R)))</f>
        <v>1.368342399302338</v>
      </c>
    </row>
    <row r="52" spans="1:29" x14ac:dyDescent="0.25">
      <c r="A52" s="9">
        <v>50</v>
      </c>
      <c r="B52" s="46" t="s">
        <v>895</v>
      </c>
      <c r="C52" s="47" t="s">
        <v>395</v>
      </c>
      <c r="D52" s="47" t="s">
        <v>396</v>
      </c>
      <c r="E52" s="47" t="s">
        <v>3</v>
      </c>
      <c r="F52" s="48">
        <v>76</v>
      </c>
      <c r="G52" s="48">
        <v>40</v>
      </c>
      <c r="H52" s="48">
        <v>10</v>
      </c>
      <c r="I52" s="48">
        <v>41</v>
      </c>
      <c r="J52" s="48">
        <v>34</v>
      </c>
      <c r="K52" s="48">
        <v>48</v>
      </c>
      <c r="L52" s="48">
        <v>7704</v>
      </c>
      <c r="M52" s="52">
        <v>1071</v>
      </c>
      <c r="N52">
        <f>G52*82/F52</f>
        <v>43.157894736842103</v>
      </c>
      <c r="O52">
        <f>H52*82/F52</f>
        <v>10.789473684210526</v>
      </c>
      <c r="P52">
        <f>I52*82/F52</f>
        <v>44.236842105263158</v>
      </c>
      <c r="Q52">
        <f>J52*82/F52</f>
        <v>36.684210526315788</v>
      </c>
      <c r="R52">
        <f>K52*82/F52</f>
        <v>51.789473684210527</v>
      </c>
      <c r="S52">
        <f>L52*82/F52</f>
        <v>8312.21052631579</v>
      </c>
      <c r="U52" s="10">
        <f>SUM(V52:X52)</f>
        <v>10.696119352158533</v>
      </c>
      <c r="V52">
        <f>N52/MAX(N:N)*OFF_R</f>
        <v>5.4984520123839005</v>
      </c>
      <c r="W52">
        <f>O52/MAX(O:O)*PUN_R</f>
        <v>0.15426497277676951</v>
      </c>
      <c r="X52">
        <f>SUM(Z52:AC52)</f>
        <v>5.0434023669978618</v>
      </c>
      <c r="Y52">
        <f>X52/DEF_R*10</f>
        <v>8.405670611663103</v>
      </c>
      <c r="Z52">
        <f>(0.7*(HIT_F*DEF_R))+(P52/(MAX(P:P))*(0.3*(HIT_F*DEF_R)))</f>
        <v>1.1221728307254621</v>
      </c>
      <c r="AA52">
        <f>(0.7*(BkS_F*DEF_R))+(Q52/(MAX(Q:Q))*(0.3*(BkS_F*DEF_R)))</f>
        <v>0.7478433889602053</v>
      </c>
      <c r="AB52">
        <f>(0.7*(TkA_F*DEF_R))+(R52/(MAX(R:R))*(0.3*(TkA_F*DEF_R)))</f>
        <v>1.6634605263157893</v>
      </c>
      <c r="AC52">
        <f>(0.7*(SH_F*DEF_R))+(S52/(MAX(S:S))*(0.3*(SH_F*DEF_R)))</f>
        <v>1.5099256209964054</v>
      </c>
    </row>
    <row r="53" spans="1:29" x14ac:dyDescent="0.25">
      <c r="A53" s="9">
        <v>51</v>
      </c>
      <c r="B53" s="43" t="s">
        <v>846</v>
      </c>
      <c r="C53" s="44" t="s">
        <v>395</v>
      </c>
      <c r="D53" s="44" t="s">
        <v>396</v>
      </c>
      <c r="E53" s="44" t="s">
        <v>3</v>
      </c>
      <c r="F53" s="45">
        <v>82</v>
      </c>
      <c r="G53" s="45">
        <v>40</v>
      </c>
      <c r="H53" s="45">
        <v>32</v>
      </c>
      <c r="I53" s="45">
        <v>113</v>
      </c>
      <c r="J53" s="45">
        <v>16</v>
      </c>
      <c r="K53" s="45">
        <v>57</v>
      </c>
      <c r="L53" s="45">
        <v>49</v>
      </c>
      <c r="M53" s="51">
        <v>1299</v>
      </c>
      <c r="N53">
        <f>G53*82/F53</f>
        <v>40</v>
      </c>
      <c r="O53">
        <f>H53*82/F53</f>
        <v>32</v>
      </c>
      <c r="P53">
        <f>I53*82/F53</f>
        <v>113</v>
      </c>
      <c r="Q53">
        <f>J53*82/F53</f>
        <v>16</v>
      </c>
      <c r="R53">
        <f>K53*82/F53</f>
        <v>57</v>
      </c>
      <c r="S53">
        <f>L53*82/F53</f>
        <v>49</v>
      </c>
      <c r="U53" s="10">
        <f>SUM(V53:X53)</f>
        <v>10.297003968735872</v>
      </c>
      <c r="V53">
        <f>N53/MAX(N:N)*OFF_R</f>
        <v>5.0961262553802005</v>
      </c>
      <c r="W53">
        <f>O53/MAX(O:O)*PUN_R</f>
        <v>0.45752733389402861</v>
      </c>
      <c r="X53">
        <f>SUM(Z53:AC53)</f>
        <v>4.7433503794616438</v>
      </c>
      <c r="Y53">
        <f>X53/DEF_R*10</f>
        <v>7.9055839657694058</v>
      </c>
      <c r="Z53">
        <f>(0.7*(HIT_F*DEF_R))+(P53/(MAX(P:P))*(0.3*(HIT_F*DEF_R)))</f>
        <v>1.2343605800922872</v>
      </c>
      <c r="AA53">
        <f>(0.7*(BkS_F*DEF_R))+(Q53/(MAX(Q:Q))*(0.3*(BkS_F*DEF_R)))</f>
        <v>0.68139797739440799</v>
      </c>
      <c r="AB53">
        <f>(0.7*(TkA_F*DEF_R))+(R53/(MAX(R:R))*(0.3*(TkA_F*DEF_R)))</f>
        <v>1.691375762195122</v>
      </c>
      <c r="AC53">
        <f>(0.7*(SH_F*DEF_R))+(S53/(MAX(S:S))*(0.3*(SH_F*DEF_R)))</f>
        <v>1.136216059779827</v>
      </c>
    </row>
    <row r="54" spans="1:29" x14ac:dyDescent="0.25">
      <c r="A54" s="9">
        <v>52</v>
      </c>
      <c r="B54" s="46" t="s">
        <v>177</v>
      </c>
      <c r="C54" s="47" t="s">
        <v>31</v>
      </c>
      <c r="D54" s="47" t="s">
        <v>396</v>
      </c>
      <c r="E54" s="47" t="s">
        <v>3</v>
      </c>
      <c r="F54" s="48">
        <v>80</v>
      </c>
      <c r="G54" s="48">
        <v>37</v>
      </c>
      <c r="H54" s="48">
        <v>17</v>
      </c>
      <c r="I54" s="48">
        <v>75</v>
      </c>
      <c r="J54" s="48">
        <v>34</v>
      </c>
      <c r="K54" s="48">
        <v>49</v>
      </c>
      <c r="L54" s="48">
        <v>8246</v>
      </c>
      <c r="M54" s="52">
        <v>1468</v>
      </c>
      <c r="N54">
        <f>G54*82/F54</f>
        <v>37.924999999999997</v>
      </c>
      <c r="O54">
        <f>H54*82/F54</f>
        <v>17.425000000000001</v>
      </c>
      <c r="P54">
        <f>I54*82/F54</f>
        <v>76.875</v>
      </c>
      <c r="Q54">
        <f>J54*82/F54</f>
        <v>34.85</v>
      </c>
      <c r="R54">
        <f>K54*82/F54</f>
        <v>50.225000000000001</v>
      </c>
      <c r="S54">
        <f>L54*82/F54</f>
        <v>8452.15</v>
      </c>
      <c r="U54" s="10">
        <f>SUM(V54:X54)</f>
        <v>10.169609542998074</v>
      </c>
      <c r="V54">
        <f>N54/MAX(N:N)*OFF_R</f>
        <v>4.8317647058823523</v>
      </c>
      <c r="W54">
        <f>O54/MAX(O:O)*PUN_R</f>
        <v>0.24913793103448278</v>
      </c>
      <c r="X54">
        <f>SUM(Z54:AC54)</f>
        <v>5.0887069060812395</v>
      </c>
      <c r="Y54">
        <f>X54/DEF_R*10</f>
        <v>8.4811781768020662</v>
      </c>
      <c r="Z54">
        <f>(0.7*(HIT_F*DEF_R))+(P54/(MAX(P:P))*(0.3*(HIT_F*DEF_R)))</f>
        <v>1.1754222972972972</v>
      </c>
      <c r="AA54">
        <f>(0.7*(BkS_F*DEF_R))+(Q54/(MAX(Q:Q))*(0.3*(BkS_F*DEF_R)))</f>
        <v>0.741951219512195</v>
      </c>
      <c r="AB54">
        <f>(0.7*(TkA_F*DEF_R))+(R54/(MAX(R:R))*(0.3*(TkA_F*DEF_R)))</f>
        <v>1.65507890625</v>
      </c>
      <c r="AC54">
        <f>(0.7*(SH_F*DEF_R))+(S54/(MAX(S:S))*(0.3*(SH_F*DEF_R)))</f>
        <v>1.5162544830217473</v>
      </c>
    </row>
    <row r="55" spans="1:29" x14ac:dyDescent="0.25">
      <c r="A55" s="9">
        <v>53</v>
      </c>
      <c r="B55" s="43" t="s">
        <v>748</v>
      </c>
      <c r="C55" s="44" t="s">
        <v>395</v>
      </c>
      <c r="D55" s="44" t="s">
        <v>396</v>
      </c>
      <c r="E55" s="44" t="s">
        <v>3</v>
      </c>
      <c r="F55" s="45">
        <v>57</v>
      </c>
      <c r="G55" s="45">
        <v>28</v>
      </c>
      <c r="H55" s="45">
        <v>8</v>
      </c>
      <c r="I55" s="45">
        <v>101</v>
      </c>
      <c r="J55" s="45">
        <v>29</v>
      </c>
      <c r="K55" s="45">
        <v>18</v>
      </c>
      <c r="L55" s="45">
        <v>2497</v>
      </c>
      <c r="M55" s="51">
        <v>777</v>
      </c>
      <c r="N55">
        <f>G55*82/F55</f>
        <v>40.280701754385966</v>
      </c>
      <c r="O55">
        <f>H55*82/F55</f>
        <v>11.508771929824562</v>
      </c>
      <c r="P55">
        <f>I55*82/F55</f>
        <v>145.2982456140351</v>
      </c>
      <c r="Q55">
        <f>J55*82/F55</f>
        <v>41.719298245614034</v>
      </c>
      <c r="R55">
        <f>K55*82/F55</f>
        <v>25.894736842105264</v>
      </c>
      <c r="S55">
        <f>L55*82/F55</f>
        <v>3592.1754385964914</v>
      </c>
      <c r="U55" s="10">
        <f>SUM(V55:X55)</f>
        <v>10.168700244541895</v>
      </c>
      <c r="V55">
        <f>N55/MAX(N:N)*OFF_R</f>
        <v>5.1318885448916403</v>
      </c>
      <c r="W55">
        <f>O55/MAX(O:O)*PUN_R</f>
        <v>0.16454930429522083</v>
      </c>
      <c r="X55">
        <f>SUM(Z55:AC55)</f>
        <v>4.872262395355035</v>
      </c>
      <c r="Y55">
        <f>X55/DEF_R*10</f>
        <v>8.120437325591725</v>
      </c>
      <c r="Z55">
        <f>(0.7*(HIT_F*DEF_R))+(P55/(MAX(P:P))*(0.3*(HIT_F*DEF_R)))</f>
        <v>1.2870554765291606</v>
      </c>
      <c r="AA55">
        <f>(0.7*(BkS_F*DEF_R))+(Q55/(MAX(Q:Q))*(0.3*(BkS_F*DEF_R)))</f>
        <v>0.76401797175866482</v>
      </c>
      <c r="AB55">
        <f>(0.7*(TkA_F*DEF_R))+(R55/(MAX(R:R))*(0.3*(TkA_F*DEF_R)))</f>
        <v>1.5247302631578947</v>
      </c>
      <c r="AC55">
        <f>(0.7*(SH_F*DEF_R))+(S55/(MAX(S:S))*(0.3*(SH_F*DEF_R)))</f>
        <v>1.2964586839093153</v>
      </c>
    </row>
    <row r="56" spans="1:29" x14ac:dyDescent="0.25">
      <c r="A56" s="9">
        <v>54</v>
      </c>
      <c r="B56" s="46" t="s">
        <v>956</v>
      </c>
      <c r="C56" s="47" t="s">
        <v>395</v>
      </c>
      <c r="D56" s="47" t="s">
        <v>396</v>
      </c>
      <c r="E56" s="47" t="s">
        <v>3</v>
      </c>
      <c r="F56" s="48">
        <v>46</v>
      </c>
      <c r="G56" s="48">
        <v>23</v>
      </c>
      <c r="H56" s="48">
        <v>12</v>
      </c>
      <c r="I56" s="48">
        <v>40</v>
      </c>
      <c r="J56" s="48">
        <v>22</v>
      </c>
      <c r="K56" s="48">
        <v>19</v>
      </c>
      <c r="L56" s="48">
        <v>43</v>
      </c>
      <c r="M56" s="52">
        <v>642</v>
      </c>
      <c r="N56">
        <f>G56*82/F56</f>
        <v>41</v>
      </c>
      <c r="O56">
        <f>H56*82/F56</f>
        <v>21.391304347826086</v>
      </c>
      <c r="P56">
        <f>I56*82/F56</f>
        <v>71.304347826086953</v>
      </c>
      <c r="Q56">
        <f>J56*82/F56</f>
        <v>39.217391304347828</v>
      </c>
      <c r="R56">
        <f>K56*82/F56</f>
        <v>33.869565217391305</v>
      </c>
      <c r="S56">
        <f>L56*82/F56</f>
        <v>76.652173913043484</v>
      </c>
      <c r="U56" s="10">
        <f>SUM(V56:X56)</f>
        <v>10.15661293725471</v>
      </c>
      <c r="V56">
        <f>N56/MAX(N:N)*OFF_R</f>
        <v>5.223529411764706</v>
      </c>
      <c r="W56">
        <f>O56/MAX(O:O)*PUN_R</f>
        <v>0.30584707646176912</v>
      </c>
      <c r="X56">
        <f>SUM(Z56:AC56)</f>
        <v>4.6272364490282349</v>
      </c>
      <c r="Y56">
        <f>X56/DEF_R*10</f>
        <v>7.7120607483803916</v>
      </c>
      <c r="Z56">
        <f>(0.7*(HIT_F*DEF_R))+(P56/(MAX(P:P))*(0.3*(HIT_F*DEF_R)))</f>
        <v>1.166333725029377</v>
      </c>
      <c r="AA56">
        <f>(0.7*(BkS_F*DEF_R))+(Q56/(MAX(Q:Q))*(0.3*(BkS_F*DEF_R)))</f>
        <v>0.75598091198303274</v>
      </c>
      <c r="AB56">
        <f>(0.7*(TkA_F*DEF_R))+(R56/(MAX(R:R))*(0.3*(TkA_F*DEF_R)))</f>
        <v>1.5674551630434781</v>
      </c>
      <c r="AC56">
        <f>(0.7*(SH_F*DEF_R))+(S56/(MAX(S:S))*(0.3*(SH_F*DEF_R)))</f>
        <v>1.1374666489723471</v>
      </c>
    </row>
    <row r="57" spans="1:29" x14ac:dyDescent="0.25">
      <c r="A57" s="9">
        <v>55</v>
      </c>
      <c r="B57" s="43" t="s">
        <v>169</v>
      </c>
      <c r="C57" s="44" t="s">
        <v>43</v>
      </c>
      <c r="D57" s="44" t="s">
        <v>396</v>
      </c>
      <c r="E57" s="44" t="s">
        <v>3</v>
      </c>
      <c r="F57" s="45">
        <v>64</v>
      </c>
      <c r="G57" s="45">
        <v>29</v>
      </c>
      <c r="H57" s="45">
        <v>39</v>
      </c>
      <c r="I57" s="45">
        <v>69</v>
      </c>
      <c r="J57" s="45">
        <v>15</v>
      </c>
      <c r="K57" s="45">
        <v>33</v>
      </c>
      <c r="L57" s="45">
        <v>135</v>
      </c>
      <c r="M57" s="51">
        <v>966</v>
      </c>
      <c r="N57">
        <f>G57*82/F57</f>
        <v>37.15625</v>
      </c>
      <c r="O57">
        <f>H57*82/F57</f>
        <v>49.96875</v>
      </c>
      <c r="P57">
        <f>I57*82/F57</f>
        <v>88.40625</v>
      </c>
      <c r="Q57">
        <f>J57*82/F57</f>
        <v>19.21875</v>
      </c>
      <c r="R57">
        <f>K57*82/F57</f>
        <v>42.28125</v>
      </c>
      <c r="S57">
        <f>L57*82/F57</f>
        <v>172.96875</v>
      </c>
      <c r="U57" s="10">
        <f>SUM(V57:X57)</f>
        <v>10.088579773657271</v>
      </c>
      <c r="V57">
        <f>N57/MAX(N:N)*OFF_R</f>
        <v>4.7338235294117643</v>
      </c>
      <c r="W57">
        <f>O57/MAX(O:O)*PUN_R</f>
        <v>0.71443965517241381</v>
      </c>
      <c r="X57">
        <f>SUM(Z57:AC57)</f>
        <v>4.6403165890730929</v>
      </c>
      <c r="Y57">
        <f>X57/DEF_R*10</f>
        <v>7.7338609817884887</v>
      </c>
      <c r="Z57">
        <f>(0.7*(HIT_F*DEF_R))+(P57/(MAX(P:P))*(0.3*(HIT_F*DEF_R)))</f>
        <v>1.1942356418918916</v>
      </c>
      <c r="AA57">
        <f>(0.7*(BkS_F*DEF_R))+(Q57/(MAX(Q:Q))*(0.3*(BkS_F*DEF_R)))</f>
        <v>0.6917378048780487</v>
      </c>
      <c r="AB57">
        <f>(0.7*(TkA_F*DEF_R))+(R57/(MAX(R:R))*(0.3*(TkA_F*DEF_R)))</f>
        <v>1.6125205078125</v>
      </c>
      <c r="AC57">
        <f>(0.7*(SH_F*DEF_R))+(S57/(MAX(S:S))*(0.3*(SH_F*DEF_R)))</f>
        <v>1.1418226344906524</v>
      </c>
    </row>
    <row r="58" spans="1:29" x14ac:dyDescent="0.25">
      <c r="A58" s="9">
        <v>56</v>
      </c>
      <c r="B58" s="43" t="s">
        <v>423</v>
      </c>
      <c r="C58" s="44" t="s">
        <v>43</v>
      </c>
      <c r="D58" s="44" t="s">
        <v>396</v>
      </c>
      <c r="E58" s="44" t="s">
        <v>3</v>
      </c>
      <c r="F58" s="45">
        <v>76</v>
      </c>
      <c r="G58" s="45">
        <v>31</v>
      </c>
      <c r="H58" s="45">
        <v>70</v>
      </c>
      <c r="I58" s="45">
        <v>121</v>
      </c>
      <c r="J58" s="45">
        <v>30</v>
      </c>
      <c r="K58" s="45">
        <v>36</v>
      </c>
      <c r="L58" s="45">
        <v>413</v>
      </c>
      <c r="M58" s="51">
        <v>970</v>
      </c>
      <c r="N58">
        <f>G58*82/F58</f>
        <v>33.44736842105263</v>
      </c>
      <c r="O58">
        <f>H58*82/F58</f>
        <v>75.526315789473685</v>
      </c>
      <c r="P58">
        <f>I58*82/F58</f>
        <v>130.55263157894737</v>
      </c>
      <c r="Q58">
        <f>J58*82/F58</f>
        <v>32.368421052631582</v>
      </c>
      <c r="R58">
        <f>K58*82/F58</f>
        <v>38.842105263157897</v>
      </c>
      <c r="S58">
        <f>L58*82/F58</f>
        <v>445.60526315789474</v>
      </c>
      <c r="U58" s="10">
        <f>SUM(V58:X58)</f>
        <v>10.086380655219871</v>
      </c>
      <c r="V58">
        <f>N58/MAX(N:N)*OFF_R</f>
        <v>4.261300309597523</v>
      </c>
      <c r="W58">
        <f>O58/MAX(O:O)*PUN_R</f>
        <v>1.0798548094373865</v>
      </c>
      <c r="X58">
        <f>SUM(Z58:AC58)</f>
        <v>4.7452255361849618</v>
      </c>
      <c r="Y58">
        <f>X58/DEF_R*10</f>
        <v>7.9087092269749357</v>
      </c>
      <c r="Z58">
        <f>(0.7*(HIT_F*DEF_R))+(P58/(MAX(P:P))*(0.3*(HIT_F*DEF_R)))</f>
        <v>1.2629978662873398</v>
      </c>
      <c r="AA58">
        <f>(0.7*(BkS_F*DEF_R))+(Q58/(MAX(Q:Q))*(0.3*(BkS_F*DEF_R)))</f>
        <v>0.73397946084723997</v>
      </c>
      <c r="AB58">
        <f>(0.7*(TkA_F*DEF_R))+(R58/(MAX(R:R))*(0.3*(TkA_F*DEF_R)))</f>
        <v>1.5940953947368419</v>
      </c>
      <c r="AC58">
        <f>(0.7*(SH_F*DEF_R))+(S58/(MAX(S:S))*(0.3*(SH_F*DEF_R)))</f>
        <v>1.1541528143135402</v>
      </c>
    </row>
    <row r="59" spans="1:29" x14ac:dyDescent="0.25">
      <c r="A59" s="9">
        <v>57</v>
      </c>
      <c r="B59" s="43" t="s">
        <v>448</v>
      </c>
      <c r="C59" s="44" t="s">
        <v>43</v>
      </c>
      <c r="D59" s="44" t="s">
        <v>396</v>
      </c>
      <c r="E59" s="44" t="s">
        <v>3</v>
      </c>
      <c r="F59" s="45">
        <v>21</v>
      </c>
      <c r="G59" s="45">
        <v>10</v>
      </c>
      <c r="H59" s="45">
        <v>12</v>
      </c>
      <c r="I59" s="45">
        <v>4</v>
      </c>
      <c r="J59" s="45">
        <v>2</v>
      </c>
      <c r="K59" s="45">
        <v>9</v>
      </c>
      <c r="L59" s="45">
        <v>0</v>
      </c>
      <c r="M59" s="51">
        <v>346</v>
      </c>
      <c r="N59">
        <f>G59*82/F59</f>
        <v>39.047619047619051</v>
      </c>
      <c r="O59">
        <f>H59*82/F59</f>
        <v>46.857142857142854</v>
      </c>
      <c r="P59">
        <f>I59*82/F59</f>
        <v>15.619047619047619</v>
      </c>
      <c r="Q59">
        <f>J59*82/F59</f>
        <v>7.8095238095238093</v>
      </c>
      <c r="R59">
        <f>K59*82/F59</f>
        <v>35.142857142857146</v>
      </c>
      <c r="S59">
        <f>L59*82/F59</f>
        <v>0</v>
      </c>
      <c r="U59" s="10">
        <f>SUM(V59:X59)</f>
        <v>10.083587174093491</v>
      </c>
      <c r="V59">
        <f>N59/MAX(N:N)*OFF_R</f>
        <v>4.9747899159663866</v>
      </c>
      <c r="W59">
        <f>O59/MAX(O:O)*PUN_R</f>
        <v>0.66995073891625612</v>
      </c>
      <c r="X59">
        <f>SUM(Z59:AC59)</f>
        <v>4.4388465192108484</v>
      </c>
      <c r="Y59">
        <f>X59/DEF_R*10</f>
        <v>7.39807753201808</v>
      </c>
      <c r="Z59">
        <f>(0.7*(HIT_F*DEF_R))+(P59/(MAX(P:P))*(0.3*(HIT_F*DEF_R)))</f>
        <v>1.0754826254826253</v>
      </c>
      <c r="AA59">
        <f>(0.7*(BkS_F*DEF_R))+(Q59/(MAX(Q:Q))*(0.3*(BkS_F*DEF_R)))</f>
        <v>0.65508710801393721</v>
      </c>
      <c r="AB59">
        <f>(0.7*(TkA_F*DEF_R))+(R59/(MAX(R:R))*(0.3*(TkA_F*DEF_R)))</f>
        <v>1.5742767857142856</v>
      </c>
      <c r="AC59">
        <f>(0.7*(SH_F*DEF_R))+(S59/(MAX(S:S))*(0.3*(SH_F*DEF_R)))</f>
        <v>1.1339999999999999</v>
      </c>
    </row>
    <row r="60" spans="1:29" x14ac:dyDescent="0.25">
      <c r="A60" s="9">
        <v>58</v>
      </c>
      <c r="B60" s="43" t="s">
        <v>762</v>
      </c>
      <c r="C60" s="44" t="s">
        <v>395</v>
      </c>
      <c r="D60" s="44" t="s">
        <v>396</v>
      </c>
      <c r="E60" s="44" t="s">
        <v>3</v>
      </c>
      <c r="F60" s="45">
        <v>80</v>
      </c>
      <c r="G60" s="45">
        <v>36</v>
      </c>
      <c r="H60" s="45">
        <v>22</v>
      </c>
      <c r="I60" s="45">
        <v>190</v>
      </c>
      <c r="J60" s="45">
        <v>31</v>
      </c>
      <c r="K60" s="45">
        <v>25</v>
      </c>
      <c r="L60" s="45">
        <v>6230</v>
      </c>
      <c r="M60" s="51">
        <v>1280</v>
      </c>
      <c r="N60">
        <f>G60*82/F60</f>
        <v>36.9</v>
      </c>
      <c r="O60">
        <f>H60*82/F60</f>
        <v>22.55</v>
      </c>
      <c r="P60">
        <f>I60*82/F60</f>
        <v>194.75</v>
      </c>
      <c r="Q60">
        <f>J60*82/F60</f>
        <v>31.774999999999999</v>
      </c>
      <c r="R60">
        <f>K60*82/F60</f>
        <v>25.625</v>
      </c>
      <c r="S60">
        <f>L60*82/F60</f>
        <v>6385.75</v>
      </c>
      <c r="U60" s="10">
        <f>SUM(V60:X60)</f>
        <v>10.06948515346663</v>
      </c>
      <c r="V60">
        <f>N60/MAX(N:N)*OFF_R</f>
        <v>4.7011764705882353</v>
      </c>
      <c r="W60">
        <f>O60/MAX(O:O)*PUN_R</f>
        <v>0.32241379310344831</v>
      </c>
      <c r="X60">
        <f>SUM(Z60:AC60)</f>
        <v>5.0458948897749458</v>
      </c>
      <c r="Y60">
        <f>X60/DEF_R*10</f>
        <v>8.409824816291577</v>
      </c>
      <c r="Z60">
        <f>(0.7*(HIT_F*DEF_R))+(P60/(MAX(P:P))*(0.3*(HIT_F*DEF_R)))</f>
        <v>1.3677364864864863</v>
      </c>
      <c r="AA60">
        <f>(0.7*(BkS_F*DEF_R))+(Q60/(MAX(Q:Q))*(0.3*(BkS_F*DEF_R)))</f>
        <v>0.73207317073170719</v>
      </c>
      <c r="AB60">
        <f>(0.7*(TkA_F*DEF_R))+(R60/(MAX(R:R))*(0.3*(TkA_F*DEF_R)))</f>
        <v>1.5232851562499998</v>
      </c>
      <c r="AC60">
        <f>(0.7*(SH_F*DEF_R))+(S60/(MAX(S:S))*(0.3*(SH_F*DEF_R)))</f>
        <v>1.422800076306753</v>
      </c>
    </row>
    <row r="61" spans="1:29" x14ac:dyDescent="0.25">
      <c r="A61" s="9">
        <v>59</v>
      </c>
      <c r="B61" s="46" t="s">
        <v>329</v>
      </c>
      <c r="C61" s="47" t="s">
        <v>39</v>
      </c>
      <c r="D61" s="47" t="s">
        <v>396</v>
      </c>
      <c r="E61" s="47" t="s">
        <v>3</v>
      </c>
      <c r="F61" s="48">
        <v>26</v>
      </c>
      <c r="G61" s="48">
        <v>13</v>
      </c>
      <c r="H61" s="48">
        <v>6</v>
      </c>
      <c r="I61" s="48">
        <v>14</v>
      </c>
      <c r="J61" s="48">
        <v>9</v>
      </c>
      <c r="K61" s="48">
        <v>8</v>
      </c>
      <c r="L61" s="48">
        <v>4</v>
      </c>
      <c r="M61" s="52">
        <v>366</v>
      </c>
      <c r="N61">
        <f>G61*82/F61</f>
        <v>41</v>
      </c>
      <c r="O61">
        <f>H61*82/F61</f>
        <v>18.923076923076923</v>
      </c>
      <c r="P61">
        <f>I61*82/F61</f>
        <v>44.153846153846153</v>
      </c>
      <c r="Q61">
        <f>J61*82/F61</f>
        <v>28.384615384615383</v>
      </c>
      <c r="R61">
        <f>K61*82/F61</f>
        <v>25.23076923076923</v>
      </c>
      <c r="S61">
        <f>L61*82/F61</f>
        <v>12.615384615384615</v>
      </c>
      <c r="U61" s="10">
        <f>SUM(V61:X61)</f>
        <v>9.9930494683694224</v>
      </c>
      <c r="V61">
        <f>N61/MAX(N:N)*OFF_R</f>
        <v>5.223529411764706</v>
      </c>
      <c r="W61">
        <f>O61/MAX(O:O)*PUN_R</f>
        <v>0.27055702917771884</v>
      </c>
      <c r="X61">
        <f>SUM(Z61:AC61)</f>
        <v>4.4989630274269974</v>
      </c>
      <c r="Y61">
        <f>X61/DEF_R*10</f>
        <v>7.4982717123783296</v>
      </c>
      <c r="Z61">
        <f>(0.7*(HIT_F*DEF_R))+(P61/(MAX(P:P))*(0.3*(HIT_F*DEF_R)))</f>
        <v>1.1220374220374218</v>
      </c>
      <c r="AA61">
        <f>(0.7*(BkS_F*DEF_R))+(Q61/(MAX(Q:Q))*(0.3*(BkS_F*DEF_R)))</f>
        <v>0.72118198874296424</v>
      </c>
      <c r="AB61">
        <f>(0.7*(TkA_F*DEF_R))+(R61/(MAX(R:R))*(0.3*(TkA_F*DEF_R)))</f>
        <v>1.5211730769230769</v>
      </c>
      <c r="AC61">
        <f>(0.7*(SH_F*DEF_R))+(S61/(MAX(S:S))*(0.3*(SH_F*DEF_R)))</f>
        <v>1.1345705397235346</v>
      </c>
    </row>
    <row r="62" spans="1:29" x14ac:dyDescent="0.25">
      <c r="A62" s="9">
        <v>60</v>
      </c>
      <c r="B62" s="46" t="s">
        <v>678</v>
      </c>
      <c r="C62" s="47" t="s">
        <v>395</v>
      </c>
      <c r="D62" s="47" t="s">
        <v>396</v>
      </c>
      <c r="E62" s="47" t="s">
        <v>3</v>
      </c>
      <c r="F62" s="48">
        <v>78</v>
      </c>
      <c r="G62" s="48">
        <v>29</v>
      </c>
      <c r="H62" s="48">
        <v>89</v>
      </c>
      <c r="I62" s="48">
        <v>147</v>
      </c>
      <c r="J62" s="48">
        <v>40</v>
      </c>
      <c r="K62" s="48">
        <v>25</v>
      </c>
      <c r="L62" s="48">
        <v>883</v>
      </c>
      <c r="M62" s="52">
        <v>938</v>
      </c>
      <c r="N62">
        <f>G62*82/F62</f>
        <v>30.487179487179485</v>
      </c>
      <c r="O62">
        <f>H62*82/F62</f>
        <v>93.564102564102569</v>
      </c>
      <c r="P62">
        <f>I62*82/F62</f>
        <v>154.53846153846155</v>
      </c>
      <c r="Q62">
        <f>J62*82/F62</f>
        <v>42.051282051282051</v>
      </c>
      <c r="R62">
        <f>K62*82/F62</f>
        <v>26.282051282051281</v>
      </c>
      <c r="S62">
        <f>L62*82/F62</f>
        <v>928.28205128205127</v>
      </c>
      <c r="U62" s="10">
        <f>SUM(V62:X62)</f>
        <v>9.9919200037674045</v>
      </c>
      <c r="V62">
        <f>N62/MAX(N:N)*OFF_R</f>
        <v>3.8841628959276013</v>
      </c>
      <c r="W62">
        <f>O62/MAX(O:O)*PUN_R</f>
        <v>1.3377541998231655</v>
      </c>
      <c r="X62">
        <f>SUM(Z62:AC62)</f>
        <v>4.7700029080166368</v>
      </c>
      <c r="Y62">
        <f>X62/DEF_R*10</f>
        <v>7.9500048466943953</v>
      </c>
      <c r="Z62">
        <f>(0.7*(HIT_F*DEF_R))+(P62/(MAX(P:P))*(0.3*(HIT_F*DEF_R)))</f>
        <v>1.302130977130977</v>
      </c>
      <c r="AA62">
        <f>(0.7*(BkS_F*DEF_R))+(Q62/(MAX(Q:Q))*(0.3*(BkS_F*DEF_R)))</f>
        <v>0.76508442776735452</v>
      </c>
      <c r="AB62">
        <f>(0.7*(TkA_F*DEF_R))+(R62/(MAX(R:R))*(0.3*(TkA_F*DEF_R)))</f>
        <v>1.5268052884615384</v>
      </c>
      <c r="AC62">
        <f>(0.7*(SH_F*DEF_R))+(S62/(MAX(S:S))*(0.3*(SH_F*DEF_R)))</f>
        <v>1.1759822146567662</v>
      </c>
    </row>
    <row r="63" spans="1:29" x14ac:dyDescent="0.25">
      <c r="A63" s="9">
        <v>61</v>
      </c>
      <c r="B63" s="46" t="s">
        <v>289</v>
      </c>
      <c r="C63" s="47" t="s">
        <v>43</v>
      </c>
      <c r="D63" s="47" t="s">
        <v>396</v>
      </c>
      <c r="E63" s="47" t="s">
        <v>3</v>
      </c>
      <c r="F63" s="48">
        <v>69</v>
      </c>
      <c r="G63" s="48">
        <v>30</v>
      </c>
      <c r="H63" s="48">
        <v>40</v>
      </c>
      <c r="I63" s="48">
        <v>59</v>
      </c>
      <c r="J63" s="48">
        <v>21</v>
      </c>
      <c r="K63" s="48">
        <v>33</v>
      </c>
      <c r="L63" s="48">
        <v>149</v>
      </c>
      <c r="M63" s="52">
        <v>1008</v>
      </c>
      <c r="N63">
        <f>G63*82/F63</f>
        <v>35.652173913043477</v>
      </c>
      <c r="O63">
        <f>H63*82/F63</f>
        <v>47.536231884057969</v>
      </c>
      <c r="P63">
        <f>I63*82/F63</f>
        <v>70.115942028985501</v>
      </c>
      <c r="Q63">
        <f>J63*82/F63</f>
        <v>24.956521739130434</v>
      </c>
      <c r="R63">
        <f>K63*82/F63</f>
        <v>39.217391304347828</v>
      </c>
      <c r="S63">
        <f>L63*82/F63</f>
        <v>177.07246376811594</v>
      </c>
      <c r="U63" s="10">
        <f>SUM(V63:X63)</f>
        <v>9.8345383653997107</v>
      </c>
      <c r="V63">
        <f>N63/MAX(N:N)*OFF_R</f>
        <v>4.5421994884910486</v>
      </c>
      <c r="W63">
        <f>O63/MAX(O:O)*PUN_R</f>
        <v>0.67966016991504252</v>
      </c>
      <c r="X63">
        <f>SUM(Z63:AC63)</f>
        <v>4.6126787069936199</v>
      </c>
      <c r="Y63">
        <f>X63/DEF_R*10</f>
        <v>7.6877978449893671</v>
      </c>
      <c r="Z63">
        <f>(0.7*(HIT_F*DEF_R))+(P63/(MAX(P:P))*(0.3*(HIT_F*DEF_R)))</f>
        <v>1.1643948296122206</v>
      </c>
      <c r="AA63">
        <f>(0.7*(BkS_F*DEF_R))+(Q63/(MAX(Q:Q))*(0.3*(BkS_F*DEF_R)))</f>
        <v>0.71016967126192987</v>
      </c>
      <c r="AB63">
        <f>(0.7*(TkA_F*DEF_R))+(R63/(MAX(R:R))*(0.3*(TkA_F*DEF_R)))</f>
        <v>1.5961059782608695</v>
      </c>
      <c r="AC63">
        <f>(0.7*(SH_F*DEF_R))+(S63/(MAX(S:S))*(0.3*(SH_F*DEF_R)))</f>
        <v>1.1420082278586001</v>
      </c>
    </row>
    <row r="64" spans="1:29" x14ac:dyDescent="0.25">
      <c r="A64" s="9">
        <v>62</v>
      </c>
      <c r="B64" s="46" t="s">
        <v>318</v>
      </c>
      <c r="C64" s="47" t="s">
        <v>37</v>
      </c>
      <c r="D64" s="47" t="s">
        <v>396</v>
      </c>
      <c r="E64" s="47" t="s">
        <v>3</v>
      </c>
      <c r="F64" s="48">
        <v>64</v>
      </c>
      <c r="G64" s="48">
        <v>29</v>
      </c>
      <c r="H64" s="48">
        <v>28</v>
      </c>
      <c r="I64" s="48">
        <v>30</v>
      </c>
      <c r="J64" s="48">
        <v>21</v>
      </c>
      <c r="K64" s="48">
        <v>17</v>
      </c>
      <c r="L64" s="48">
        <v>1989</v>
      </c>
      <c r="M64" s="52">
        <v>862</v>
      </c>
      <c r="N64">
        <f>G64*82/F64</f>
        <v>37.15625</v>
      </c>
      <c r="O64">
        <f>H64*82/F64</f>
        <v>35.875</v>
      </c>
      <c r="P64">
        <f>I64*82/F64</f>
        <v>38.4375</v>
      </c>
      <c r="Q64">
        <f>J64*82/F64</f>
        <v>26.90625</v>
      </c>
      <c r="R64">
        <f>K64*82/F64</f>
        <v>21.78125</v>
      </c>
      <c r="S64">
        <f>L64*82/F64</f>
        <v>2548.40625</v>
      </c>
      <c r="U64" s="10">
        <f>SUM(V64:X64)</f>
        <v>9.8278445036805522</v>
      </c>
      <c r="V64">
        <f>N64/MAX(N:N)*OFF_R</f>
        <v>4.7338235294117643</v>
      </c>
      <c r="W64">
        <f>O64/MAX(O:O)*PUN_R</f>
        <v>0.51293103448275867</v>
      </c>
      <c r="X64">
        <f>SUM(Z64:AC64)</f>
        <v>4.581089939786029</v>
      </c>
      <c r="Y64">
        <f>X64/DEF_R*10</f>
        <v>7.6351498996433822</v>
      </c>
      <c r="Z64">
        <f>(0.7*(HIT_F*DEF_R))+(P64/(MAX(P:P))*(0.3*(HIT_F*DEF_R)))</f>
        <v>1.1127111486486485</v>
      </c>
      <c r="AA64">
        <f>(0.7*(BkS_F*DEF_R))+(Q64/(MAX(Q:Q))*(0.3*(BkS_F*DEF_R)))</f>
        <v>0.71643292682926818</v>
      </c>
      <c r="AB64">
        <f>(0.7*(TkA_F*DEF_R))+(R64/(MAX(R:R))*(0.3*(TkA_F*DEF_R)))</f>
        <v>1.5026923828124998</v>
      </c>
      <c r="AC64">
        <f>(0.7*(SH_F*DEF_R))+(S64/(MAX(S:S))*(0.3*(SH_F*DEF_R)))</f>
        <v>1.2492534814956122</v>
      </c>
    </row>
    <row r="65" spans="1:29" x14ac:dyDescent="0.25">
      <c r="A65" s="9">
        <v>63</v>
      </c>
      <c r="B65" s="46" t="s">
        <v>507</v>
      </c>
      <c r="C65" s="47" t="s">
        <v>395</v>
      </c>
      <c r="D65" s="47" t="s">
        <v>396</v>
      </c>
      <c r="E65" s="47" t="s">
        <v>3</v>
      </c>
      <c r="F65" s="48">
        <v>82</v>
      </c>
      <c r="G65" s="48">
        <v>36</v>
      </c>
      <c r="H65" s="48">
        <v>10</v>
      </c>
      <c r="I65" s="48">
        <v>50</v>
      </c>
      <c r="J65" s="48">
        <v>46</v>
      </c>
      <c r="K65" s="48">
        <v>40</v>
      </c>
      <c r="L65" s="48">
        <v>9819</v>
      </c>
      <c r="M65" s="52">
        <v>1329</v>
      </c>
      <c r="N65">
        <f>G65*82/F65</f>
        <v>36</v>
      </c>
      <c r="O65">
        <f>H65*82/F65</f>
        <v>10</v>
      </c>
      <c r="P65">
        <f>I65*82/F65</f>
        <v>50</v>
      </c>
      <c r="Q65">
        <f>J65*82/F65</f>
        <v>46</v>
      </c>
      <c r="R65">
        <f>K65*82/F65</f>
        <v>40</v>
      </c>
      <c r="S65">
        <f>L65*82/F65</f>
        <v>9819</v>
      </c>
      <c r="U65" s="10">
        <f>SUM(V65:X65)</f>
        <v>9.8172056095492088</v>
      </c>
      <c r="V65">
        <f>N65/MAX(N:N)*OFF_R</f>
        <v>4.5865136298421803</v>
      </c>
      <c r="W65">
        <f>O65/MAX(O:O)*PUN_R</f>
        <v>0.14297729184188393</v>
      </c>
      <c r="X65">
        <f>SUM(Z65:AC65)</f>
        <v>5.0877146878651445</v>
      </c>
      <c r="Y65">
        <f>X65/DEF_R*10</f>
        <v>8.4795244797752414</v>
      </c>
      <c r="Z65">
        <f>(0.7*(HIT_F*DEF_R))+(P65/(MAX(P:P))*(0.3*(HIT_F*DEF_R)))</f>
        <v>1.1315754779169411</v>
      </c>
      <c r="AA65">
        <f>(0.7*(BkS_F*DEF_R))+(Q65/(MAX(Q:Q))*(0.3*(BkS_F*DEF_R)))</f>
        <v>0.77776918500892311</v>
      </c>
      <c r="AB65">
        <f>(0.7*(TkA_F*DEF_R))+(R65/(MAX(R:R))*(0.3*(TkA_F*DEF_R)))</f>
        <v>1.6002987804878048</v>
      </c>
      <c r="AC65">
        <f>(0.7*(SH_F*DEF_R))+(S65/(MAX(S:S))*(0.3*(SH_F*DEF_R)))</f>
        <v>1.5780712444514753</v>
      </c>
    </row>
    <row r="66" spans="1:29" x14ac:dyDescent="0.25">
      <c r="A66" s="9">
        <v>64</v>
      </c>
      <c r="B66" s="46" t="s">
        <v>819</v>
      </c>
      <c r="C66" s="47" t="s">
        <v>395</v>
      </c>
      <c r="D66" s="47" t="s">
        <v>396</v>
      </c>
      <c r="E66" s="47" t="s">
        <v>3</v>
      </c>
      <c r="F66" s="48">
        <v>82</v>
      </c>
      <c r="G66" s="48">
        <v>35</v>
      </c>
      <c r="H66" s="48">
        <v>22</v>
      </c>
      <c r="I66" s="48">
        <v>54</v>
      </c>
      <c r="J66" s="48">
        <v>30</v>
      </c>
      <c r="K66" s="48">
        <v>28</v>
      </c>
      <c r="L66" s="48">
        <v>9077</v>
      </c>
      <c r="M66" s="52">
        <v>1362</v>
      </c>
      <c r="N66">
        <f>G66*82/F66</f>
        <v>35</v>
      </c>
      <c r="O66">
        <f>H66*82/F66</f>
        <v>22</v>
      </c>
      <c r="P66">
        <f>I66*82/F66</f>
        <v>54</v>
      </c>
      <c r="Q66">
        <f>J66*82/F66</f>
        <v>30</v>
      </c>
      <c r="R66">
        <f>K66*82/F66</f>
        <v>28</v>
      </c>
      <c r="S66">
        <f>L66*82/F66</f>
        <v>9077</v>
      </c>
      <c r="U66" s="10">
        <f>SUM(V66:X66)</f>
        <v>9.7186561534016178</v>
      </c>
      <c r="V66">
        <f>N66/MAX(N:N)*OFF_R</f>
        <v>4.4591104734576756</v>
      </c>
      <c r="W66">
        <f>O66/MAX(O:O)*PUN_R</f>
        <v>0.31455004205214465</v>
      </c>
      <c r="X66">
        <f>SUM(Z66:AC66)</f>
        <v>4.9449956378917967</v>
      </c>
      <c r="Y66">
        <f>X66/DEF_R*10</f>
        <v>8.2416593964863285</v>
      </c>
      <c r="Z66">
        <f>(0.7*(HIT_F*DEF_R))+(P66/(MAX(P:P))*(0.3*(HIT_F*DEF_R)))</f>
        <v>1.1381015161502965</v>
      </c>
      <c r="AA66">
        <f>(0.7*(BkS_F*DEF_R))+(Q66/(MAX(Q:Q))*(0.3*(BkS_F*DEF_R)))</f>
        <v>0.72637120761451501</v>
      </c>
      <c r="AB66">
        <f>(0.7*(TkA_F*DEF_R))+(R66/(MAX(R:R))*(0.3*(TkA_F*DEF_R)))</f>
        <v>1.5360091463414633</v>
      </c>
      <c r="AC66">
        <f>(0.7*(SH_F*DEF_R))+(S66/(MAX(S:S))*(0.3*(SH_F*DEF_R)))</f>
        <v>1.5445137677855221</v>
      </c>
    </row>
    <row r="67" spans="1:29" x14ac:dyDescent="0.25">
      <c r="A67" s="9">
        <v>65</v>
      </c>
      <c r="B67" s="46" t="s">
        <v>683</v>
      </c>
      <c r="C67" s="47" t="s">
        <v>395</v>
      </c>
      <c r="D67" s="47" t="s">
        <v>396</v>
      </c>
      <c r="E67" s="47" t="s">
        <v>3</v>
      </c>
      <c r="F67" s="48">
        <v>82</v>
      </c>
      <c r="G67" s="48">
        <v>19</v>
      </c>
      <c r="H67" s="48">
        <v>133</v>
      </c>
      <c r="I67" s="48">
        <v>239</v>
      </c>
      <c r="J67" s="48">
        <v>44</v>
      </c>
      <c r="K67" s="48">
        <v>36</v>
      </c>
      <c r="L67" s="48">
        <v>10173</v>
      </c>
      <c r="M67" s="52">
        <v>1060</v>
      </c>
      <c r="N67">
        <f>G67*82/F67</f>
        <v>19</v>
      </c>
      <c r="O67">
        <f>H67*82/F67</f>
        <v>133</v>
      </c>
      <c r="P67">
        <f>I67*82/F67</f>
        <v>239</v>
      </c>
      <c r="Q67">
        <f>J67*82/F67</f>
        <v>44</v>
      </c>
      <c r="R67">
        <f>K67*82/F67</f>
        <v>36</v>
      </c>
      <c r="S67">
        <f>L67*82/F67</f>
        <v>10173</v>
      </c>
      <c r="U67" s="10">
        <f>SUM(V67:X67)</f>
        <v>9.7064832232372602</v>
      </c>
      <c r="V67">
        <f>N67/MAX(N:N)*OFF_R</f>
        <v>2.4206599713055956</v>
      </c>
      <c r="W67">
        <f>O67/MAX(O:O)*PUN_R</f>
        <v>1.9015979814970565</v>
      </c>
      <c r="X67">
        <f>SUM(Z67:AC67)</f>
        <v>5.384225270434607</v>
      </c>
      <c r="Y67">
        <f>X67/DEF_R*10</f>
        <v>8.9737087840576777</v>
      </c>
      <c r="Z67">
        <f>(0.7*(HIT_F*DEF_R))+(P67/(MAX(P:P))*(0.3*(HIT_F*DEF_R)))</f>
        <v>1.4399307844429794</v>
      </c>
      <c r="AA67">
        <f>(0.7*(BkS_F*DEF_R))+(Q67/(MAX(Q:Q))*(0.3*(BkS_F*DEF_R)))</f>
        <v>0.77134443783462214</v>
      </c>
      <c r="AB67">
        <f>(0.7*(TkA_F*DEF_R))+(R67/(MAX(R:R))*(0.3*(TkA_F*DEF_R)))</f>
        <v>1.5788689024390243</v>
      </c>
      <c r="AC67">
        <f>(0.7*(SH_F*DEF_R))+(S67/(MAX(S:S))*(0.3*(SH_F*DEF_R)))</f>
        <v>1.5940811457179813</v>
      </c>
    </row>
    <row r="68" spans="1:29" x14ac:dyDescent="0.25">
      <c r="A68" s="9">
        <v>66</v>
      </c>
      <c r="B68" s="46" t="s">
        <v>524</v>
      </c>
      <c r="C68" s="47" t="s">
        <v>395</v>
      </c>
      <c r="D68" s="47" t="s">
        <v>396</v>
      </c>
      <c r="E68" s="47" t="s">
        <v>3</v>
      </c>
      <c r="F68" s="48">
        <v>79</v>
      </c>
      <c r="G68" s="48">
        <v>24</v>
      </c>
      <c r="H68" s="48">
        <v>101</v>
      </c>
      <c r="I68" s="48">
        <v>201</v>
      </c>
      <c r="J68" s="48">
        <v>16</v>
      </c>
      <c r="K68" s="48">
        <v>21</v>
      </c>
      <c r="L68" s="48">
        <v>5220</v>
      </c>
      <c r="M68" s="52">
        <v>972</v>
      </c>
      <c r="N68">
        <f>G68*82/F68</f>
        <v>24.911392405063292</v>
      </c>
      <c r="O68">
        <f>H68*82/F68</f>
        <v>104.83544303797468</v>
      </c>
      <c r="P68">
        <f>I68*82/F68</f>
        <v>208.63291139240508</v>
      </c>
      <c r="Q68">
        <f>J68*82/F68</f>
        <v>16.60759493670886</v>
      </c>
      <c r="R68">
        <f>K68*82/F68</f>
        <v>21.797468354430379</v>
      </c>
      <c r="S68">
        <f>L68*82/F68</f>
        <v>5418.2278481012654</v>
      </c>
      <c r="U68" s="10">
        <f>SUM(V68:X68)</f>
        <v>9.6282576566401339</v>
      </c>
      <c r="V68">
        <f>N68/MAX(N:N)*OFF_R</f>
        <v>3.1737900223380491</v>
      </c>
      <c r="W68">
        <f>O68/MAX(O:O)*PUN_R</f>
        <v>1.4989087734613706</v>
      </c>
      <c r="X68">
        <f>SUM(Z68:AC68)</f>
        <v>4.9555588608407151</v>
      </c>
      <c r="Y68">
        <f>X68/DEF_R*10</f>
        <v>8.2592647680678581</v>
      </c>
      <c r="Z68">
        <f>(0.7*(HIT_F*DEF_R))+(P68/(MAX(P:P))*(0.3*(HIT_F*DEF_R)))</f>
        <v>1.3903865891207661</v>
      </c>
      <c r="AA68">
        <f>(0.7*(BkS_F*DEF_R))+(Q68/(MAX(Q:Q))*(0.3*(BkS_F*DEF_R)))</f>
        <v>0.68334979932077788</v>
      </c>
      <c r="AB68">
        <f>(0.7*(TkA_F*DEF_R))+(R68/(MAX(R:R))*(0.3*(TkA_F*DEF_R)))</f>
        <v>1.5027792721518987</v>
      </c>
      <c r="AC68">
        <f>(0.7*(SH_F*DEF_R))+(S68/(MAX(S:S))*(0.3*(SH_F*DEF_R)))</f>
        <v>1.3790432002472723</v>
      </c>
    </row>
    <row r="69" spans="1:29" x14ac:dyDescent="0.25">
      <c r="A69" s="9">
        <v>67</v>
      </c>
      <c r="B69" s="46" t="s">
        <v>992</v>
      </c>
      <c r="C69" s="47" t="s">
        <v>395</v>
      </c>
      <c r="D69" s="47" t="s">
        <v>396</v>
      </c>
      <c r="E69" s="47" t="s">
        <v>3</v>
      </c>
      <c r="F69" s="48">
        <v>67</v>
      </c>
      <c r="G69" s="48">
        <v>28</v>
      </c>
      <c r="H69" s="48">
        <v>35</v>
      </c>
      <c r="I69" s="48">
        <v>60</v>
      </c>
      <c r="J69" s="48">
        <v>9</v>
      </c>
      <c r="K69" s="48">
        <v>21</v>
      </c>
      <c r="L69" s="48">
        <v>154</v>
      </c>
      <c r="M69" s="52">
        <v>985</v>
      </c>
      <c r="N69">
        <f>G69*82/F69</f>
        <v>34.268656716417908</v>
      </c>
      <c r="O69">
        <f>H69*82/F69</f>
        <v>42.835820895522389</v>
      </c>
      <c r="P69">
        <f>I69*82/F69</f>
        <v>73.432835820895519</v>
      </c>
      <c r="Q69">
        <f>J69*82/F69</f>
        <v>11.014925373134329</v>
      </c>
      <c r="R69">
        <f>K69*82/F69</f>
        <v>25.701492537313431</v>
      </c>
      <c r="S69">
        <f>L69*82/F69</f>
        <v>188.47761194029852</v>
      </c>
      <c r="U69" s="10">
        <f>SUM(V69:X69)</f>
        <v>9.4797994226126345</v>
      </c>
      <c r="V69">
        <f>N69/MAX(N:N)*OFF_R</f>
        <v>4.3659350307287088</v>
      </c>
      <c r="W69">
        <f>O69/MAX(O:O)*PUN_R</f>
        <v>0.6124549665465775</v>
      </c>
      <c r="X69">
        <f>SUM(Z69:AC69)</f>
        <v>4.5014094253373482</v>
      </c>
      <c r="Y69">
        <f>X69/DEF_R*10</f>
        <v>7.5023490422289143</v>
      </c>
      <c r="Z69">
        <f>(0.7*(HIT_F*DEF_R))+(P69/(MAX(P:P))*(0.3*(HIT_F*DEF_R)))</f>
        <v>1.1698063735377167</v>
      </c>
      <c r="AA69">
        <f>(0.7*(BkS_F*DEF_R))+(Q69/(MAX(Q:Q))*(0.3*(BkS_F*DEF_R)))</f>
        <v>0.66538405533309053</v>
      </c>
      <c r="AB69">
        <f>(0.7*(TkA_F*DEF_R))+(R69/(MAX(R:R))*(0.3*(TkA_F*DEF_R)))</f>
        <v>1.523694962686567</v>
      </c>
      <c r="AC69">
        <f>(0.7*(SH_F*DEF_R))+(S69/(MAX(S:S))*(0.3*(SH_F*DEF_R)))</f>
        <v>1.1425240337799745</v>
      </c>
    </row>
    <row r="70" spans="1:29" x14ac:dyDescent="0.25">
      <c r="A70" s="9">
        <v>68</v>
      </c>
      <c r="B70" s="46" t="s">
        <v>103</v>
      </c>
      <c r="C70" s="47" t="s">
        <v>31</v>
      </c>
      <c r="D70" s="47" t="s">
        <v>396</v>
      </c>
      <c r="E70" s="47" t="s">
        <v>3</v>
      </c>
      <c r="F70" s="48">
        <v>62</v>
      </c>
      <c r="G70" s="48">
        <v>25</v>
      </c>
      <c r="H70" s="48">
        <v>24</v>
      </c>
      <c r="I70" s="48">
        <v>109</v>
      </c>
      <c r="J70" s="48">
        <v>36</v>
      </c>
      <c r="K70" s="48">
        <v>27</v>
      </c>
      <c r="L70" s="48">
        <v>66</v>
      </c>
      <c r="M70" s="52">
        <v>963</v>
      </c>
      <c r="N70">
        <f>G70*82/F70</f>
        <v>33.064516129032256</v>
      </c>
      <c r="O70">
        <f>H70*82/F70</f>
        <v>31.741935483870968</v>
      </c>
      <c r="P70">
        <f>I70*82/F70</f>
        <v>144.16129032258064</v>
      </c>
      <c r="Q70">
        <f>J70*82/F70</f>
        <v>47.612903225806448</v>
      </c>
      <c r="R70">
        <f>K70*82/F70</f>
        <v>35.70967741935484</v>
      </c>
      <c r="S70">
        <f>L70*82/F70</f>
        <v>87.290322580645167</v>
      </c>
      <c r="U70" s="10">
        <f>SUM(V70:X70)</f>
        <v>9.4497735471905671</v>
      </c>
      <c r="V70">
        <f>N70/MAX(N:N)*OFF_R</f>
        <v>4.2125237191650848</v>
      </c>
      <c r="W70">
        <f>O70/MAX(O:O)*PUN_R</f>
        <v>0.4538375973303671</v>
      </c>
      <c r="X70">
        <f>SUM(Z70:AC70)</f>
        <v>4.7834122306951148</v>
      </c>
      <c r="Y70">
        <f>X70/DEF_R*10</f>
        <v>7.9723537178251913</v>
      </c>
      <c r="Z70">
        <f>(0.7*(HIT_F*DEF_R))+(P70/(MAX(P:P))*(0.3*(HIT_F*DEF_R)))</f>
        <v>1.2852005231037487</v>
      </c>
      <c r="AA70">
        <f>(0.7*(BkS_F*DEF_R))+(Q70/(MAX(Q:Q))*(0.3*(BkS_F*DEF_R)))</f>
        <v>0.78295043273013354</v>
      </c>
      <c r="AB70">
        <f>(0.7*(TkA_F*DEF_R))+(R70/(MAX(R:R))*(0.3*(TkA_F*DEF_R)))</f>
        <v>1.577313508064516</v>
      </c>
      <c r="AC70">
        <f>(0.7*(SH_F*DEF_R))+(S70/(MAX(S:S))*(0.3*(SH_F*DEF_R)))</f>
        <v>1.1379477667967162</v>
      </c>
    </row>
    <row r="71" spans="1:29" x14ac:dyDescent="0.25">
      <c r="A71" s="9">
        <v>69</v>
      </c>
      <c r="B71" s="43" t="s">
        <v>61</v>
      </c>
      <c r="C71" s="44" t="s">
        <v>37</v>
      </c>
      <c r="D71" s="44" t="s">
        <v>396</v>
      </c>
      <c r="E71" s="44" t="s">
        <v>3</v>
      </c>
      <c r="F71" s="45">
        <v>64</v>
      </c>
      <c r="G71" s="45">
        <v>21</v>
      </c>
      <c r="H71" s="45">
        <v>50</v>
      </c>
      <c r="I71" s="45">
        <v>144</v>
      </c>
      <c r="J71" s="45">
        <v>27</v>
      </c>
      <c r="K71" s="45">
        <v>15</v>
      </c>
      <c r="L71" s="45">
        <v>4665</v>
      </c>
      <c r="M71" s="51">
        <v>1066</v>
      </c>
      <c r="N71">
        <f>G71*82/F71</f>
        <v>26.90625</v>
      </c>
      <c r="O71">
        <f>H71*82/F71</f>
        <v>64.0625</v>
      </c>
      <c r="P71">
        <f>I71*82/F71</f>
        <v>184.5</v>
      </c>
      <c r="Q71">
        <f>J71*82/F71</f>
        <v>34.59375</v>
      </c>
      <c r="R71">
        <f>K71*82/F71</f>
        <v>19.21875</v>
      </c>
      <c r="S71">
        <f>L71*82/F71</f>
        <v>5977.03125</v>
      </c>
      <c r="U71" s="10">
        <f>SUM(V71:X71)</f>
        <v>9.3293103625467033</v>
      </c>
      <c r="V71">
        <f>N71/MAX(N:N)*OFF_R</f>
        <v>3.427941176470588</v>
      </c>
      <c r="W71">
        <f>O71/MAX(O:O)*PUN_R</f>
        <v>0.91594827586206906</v>
      </c>
      <c r="X71">
        <f>SUM(Z71:AC71)</f>
        <v>4.9854209102140459</v>
      </c>
      <c r="Y71">
        <f>X71/DEF_R*10</f>
        <v>8.3090348503567437</v>
      </c>
      <c r="Z71">
        <f>(0.7*(HIT_F*DEF_R))+(P71/(MAX(P:P))*(0.3*(HIT_F*DEF_R)))</f>
        <v>1.3510135135135133</v>
      </c>
      <c r="AA71">
        <f>(0.7*(BkS_F*DEF_R))+(Q71/(MAX(Q:Q))*(0.3*(BkS_F*DEF_R)))</f>
        <v>0.74112804878048766</v>
      </c>
      <c r="AB71">
        <f>(0.7*(TkA_F*DEF_R))+(R71/(MAX(R:R))*(0.3*(TkA_F*DEF_R)))</f>
        <v>1.4889638671874998</v>
      </c>
      <c r="AC71">
        <f>(0.7*(SH_F*DEF_R))+(S71/(MAX(S:S))*(0.3*(SH_F*DEF_R)))</f>
        <v>1.4043154807325449</v>
      </c>
    </row>
    <row r="72" spans="1:29" x14ac:dyDescent="0.25">
      <c r="A72" s="9">
        <v>70</v>
      </c>
      <c r="B72" s="46" t="s">
        <v>938</v>
      </c>
      <c r="C72" s="47" t="s">
        <v>395</v>
      </c>
      <c r="D72" s="47" t="s">
        <v>396</v>
      </c>
      <c r="E72" s="47" t="s">
        <v>3</v>
      </c>
      <c r="F72" s="48">
        <v>78</v>
      </c>
      <c r="G72" s="48">
        <v>29</v>
      </c>
      <c r="H72" s="48">
        <v>30</v>
      </c>
      <c r="I72" s="48">
        <v>61</v>
      </c>
      <c r="J72" s="48">
        <v>56</v>
      </c>
      <c r="K72" s="48">
        <v>34</v>
      </c>
      <c r="L72" s="48">
        <v>6398</v>
      </c>
      <c r="M72" s="52">
        <v>1244</v>
      </c>
      <c r="N72">
        <f>G72*82/F72</f>
        <v>30.487179487179485</v>
      </c>
      <c r="O72">
        <f>H72*82/F72</f>
        <v>31.53846153846154</v>
      </c>
      <c r="P72">
        <f>I72*82/F72</f>
        <v>64.128205128205124</v>
      </c>
      <c r="Q72">
        <f>J72*82/F72</f>
        <v>58.871794871794869</v>
      </c>
      <c r="R72">
        <f>K72*82/F72</f>
        <v>35.743589743589745</v>
      </c>
      <c r="S72">
        <f>L72*82/F72</f>
        <v>6726.1025641025644</v>
      </c>
      <c r="U72" s="10">
        <f>SUM(V72:X72)</f>
        <v>9.3245232112961851</v>
      </c>
      <c r="V72">
        <f>N72/MAX(N:N)*OFF_R</f>
        <v>3.8841628959276013</v>
      </c>
      <c r="W72">
        <f>O72/MAX(O:O)*PUN_R</f>
        <v>0.45092838196286478</v>
      </c>
      <c r="X72">
        <f>SUM(Z72:AC72)</f>
        <v>4.9894319334057196</v>
      </c>
      <c r="Y72">
        <f>X72/DEF_R*10</f>
        <v>8.3157198890095323</v>
      </c>
      <c r="Z72">
        <f>(0.7*(HIT_F*DEF_R))+(P72/(MAX(P:P))*(0.3*(HIT_F*DEF_R)))</f>
        <v>1.1546257796257795</v>
      </c>
      <c r="AA72">
        <f>(0.7*(BkS_F*DEF_R))+(Q72/(MAX(Q:Q))*(0.3*(BkS_F*DEF_R)))</f>
        <v>0.81911819887429638</v>
      </c>
      <c r="AB72">
        <f>(0.7*(TkA_F*DEF_R))+(R72/(MAX(R:R))*(0.3*(TkA_F*DEF_R)))</f>
        <v>1.5774951923076923</v>
      </c>
      <c r="AC72">
        <f>(0.7*(SH_F*DEF_R))+(S72/(MAX(S:S))*(0.3*(SH_F*DEF_R)))</f>
        <v>1.4381927625979514</v>
      </c>
    </row>
    <row r="73" spans="1:29" x14ac:dyDescent="0.25">
      <c r="A73" s="9">
        <v>71</v>
      </c>
      <c r="B73" s="46" t="s">
        <v>89</v>
      </c>
      <c r="C73" s="47" t="s">
        <v>43</v>
      </c>
      <c r="D73" s="47" t="s">
        <v>396</v>
      </c>
      <c r="E73" s="47" t="s">
        <v>3</v>
      </c>
      <c r="F73" s="48">
        <v>48</v>
      </c>
      <c r="G73" s="48">
        <v>18</v>
      </c>
      <c r="H73" s="48">
        <v>31</v>
      </c>
      <c r="I73" s="48">
        <v>24</v>
      </c>
      <c r="J73" s="48">
        <v>24</v>
      </c>
      <c r="K73" s="48">
        <v>16</v>
      </c>
      <c r="L73" s="48">
        <v>787</v>
      </c>
      <c r="M73" s="52">
        <v>765</v>
      </c>
      <c r="N73">
        <f>G73*82/F73</f>
        <v>30.75</v>
      </c>
      <c r="O73">
        <f>H73*82/F73</f>
        <v>52.958333333333336</v>
      </c>
      <c r="P73">
        <f>I73*82/F73</f>
        <v>41</v>
      </c>
      <c r="Q73">
        <f>J73*82/F73</f>
        <v>41</v>
      </c>
      <c r="R73">
        <f>K73*82/F73</f>
        <v>27.333333333333332</v>
      </c>
      <c r="S73">
        <f>L73*82/F73</f>
        <v>1344.4583333333333</v>
      </c>
      <c r="U73" s="10">
        <f>SUM(V73:X73)</f>
        <v>9.2806717582458624</v>
      </c>
      <c r="V73">
        <f>N73/MAX(N:N)*OFF_R</f>
        <v>3.9176470588235297</v>
      </c>
      <c r="W73">
        <f>O73/MAX(O:O)*PUN_R</f>
        <v>0.75718390804597713</v>
      </c>
      <c r="X73">
        <f>SUM(Z73:AC73)</f>
        <v>4.6058407913763553</v>
      </c>
      <c r="Y73">
        <f>X73/DEF_R*10</f>
        <v>7.6764013189605915</v>
      </c>
      <c r="Z73">
        <f>(0.7*(HIT_F*DEF_R))+(P73/(MAX(P:P))*(0.3*(HIT_F*DEF_R)))</f>
        <v>1.1168918918918918</v>
      </c>
      <c r="AA73">
        <f>(0.7*(BkS_F*DEF_R))+(Q73/(MAX(Q:Q))*(0.3*(BkS_F*DEF_R)))</f>
        <v>0.76170731707317063</v>
      </c>
      <c r="AB73">
        <f>(0.7*(TkA_F*DEF_R))+(R73/(MAX(R:R))*(0.3*(TkA_F*DEF_R)))</f>
        <v>1.5324374999999999</v>
      </c>
      <c r="AC73">
        <f>(0.7*(SH_F*DEF_R))+(S73/(MAX(S:S))*(0.3*(SH_F*DEF_R)))</f>
        <v>1.1948040824112933</v>
      </c>
    </row>
    <row r="74" spans="1:29" x14ac:dyDescent="0.25">
      <c r="A74" s="9">
        <v>72</v>
      </c>
      <c r="B74" s="46" t="s">
        <v>628</v>
      </c>
      <c r="C74" s="47" t="s">
        <v>395</v>
      </c>
      <c r="D74" s="47" t="s">
        <v>396</v>
      </c>
      <c r="E74" s="47" t="s">
        <v>3</v>
      </c>
      <c r="F74" s="48">
        <v>74</v>
      </c>
      <c r="G74" s="48">
        <v>27</v>
      </c>
      <c r="H74" s="48">
        <v>48</v>
      </c>
      <c r="I74" s="48">
        <v>101</v>
      </c>
      <c r="J74" s="48">
        <v>22</v>
      </c>
      <c r="K74" s="48">
        <v>26</v>
      </c>
      <c r="L74" s="48">
        <v>1</v>
      </c>
      <c r="M74" s="52">
        <v>1114</v>
      </c>
      <c r="N74">
        <f>G74*82/F74</f>
        <v>29.918918918918919</v>
      </c>
      <c r="O74">
        <f>H74*82/F74</f>
        <v>53.189189189189186</v>
      </c>
      <c r="P74">
        <f>I74*82/F74</f>
        <v>111.91891891891892</v>
      </c>
      <c r="Q74">
        <f>J74*82/F74</f>
        <v>24.378378378378379</v>
      </c>
      <c r="R74">
        <f>K74*82/F74</f>
        <v>28.810810810810811</v>
      </c>
      <c r="S74">
        <f>L74*82/F74</f>
        <v>1.1081081081081081</v>
      </c>
      <c r="U74" s="10">
        <f>SUM(V74:X74)</f>
        <v>9.1875617287276246</v>
      </c>
      <c r="V74">
        <f>N74/MAX(N:N)*OFF_R</f>
        <v>3.8117647058823527</v>
      </c>
      <c r="W74">
        <f>O74/MAX(O:O)*PUN_R</f>
        <v>0.76048462255358806</v>
      </c>
      <c r="X74">
        <f>SUM(Z74:AC74)</f>
        <v>4.6153124002916837</v>
      </c>
      <c r="Y74">
        <f>X74/DEF_R*10</f>
        <v>7.6921873338194722</v>
      </c>
      <c r="Z74">
        <f>(0.7*(HIT_F*DEF_R))+(P74/(MAX(P:P))*(0.3*(HIT_F*DEF_R)))</f>
        <v>1.2325967859751641</v>
      </c>
      <c r="AA74">
        <f>(0.7*(BkS_F*DEF_R))+(Q74/(MAX(Q:Q))*(0.3*(BkS_F*DEF_R)))</f>
        <v>0.70831245880026361</v>
      </c>
      <c r="AB74">
        <f>(0.7*(TkA_F*DEF_R))+(R74/(MAX(R:R))*(0.3*(TkA_F*DEF_R)))</f>
        <v>1.5403530405405403</v>
      </c>
      <c r="AC74">
        <f>(0.7*(SH_F*DEF_R))+(S74/(MAX(S:S))*(0.3*(SH_F*DEF_R)))</f>
        <v>1.1340501149757158</v>
      </c>
    </row>
    <row r="75" spans="1:29" x14ac:dyDescent="0.25">
      <c r="A75" s="9">
        <v>73</v>
      </c>
      <c r="B75" s="46" t="s">
        <v>76</v>
      </c>
      <c r="C75" s="47" t="s">
        <v>31</v>
      </c>
      <c r="D75" s="47" t="s">
        <v>396</v>
      </c>
      <c r="E75" s="47" t="s">
        <v>3</v>
      </c>
      <c r="F75" s="48">
        <v>80</v>
      </c>
      <c r="G75" s="48">
        <v>27</v>
      </c>
      <c r="H75" s="48">
        <v>70</v>
      </c>
      <c r="I75" s="48">
        <v>116</v>
      </c>
      <c r="J75" s="48">
        <v>21</v>
      </c>
      <c r="K75" s="48">
        <v>24</v>
      </c>
      <c r="L75" s="48">
        <v>110</v>
      </c>
      <c r="M75" s="52">
        <v>1210</v>
      </c>
      <c r="N75">
        <f>G75*82/F75</f>
        <v>27.675000000000001</v>
      </c>
      <c r="O75">
        <f>H75*82/F75</f>
        <v>71.75</v>
      </c>
      <c r="P75">
        <f>I75*82/F75</f>
        <v>118.9</v>
      </c>
      <c r="Q75">
        <f>J75*82/F75</f>
        <v>21.524999999999999</v>
      </c>
      <c r="R75">
        <f>K75*82/F75</f>
        <v>24.6</v>
      </c>
      <c r="S75">
        <f>L75*82/F75</f>
        <v>112.75</v>
      </c>
      <c r="U75" s="10">
        <f>SUM(V75:X75)</f>
        <v>9.1517701986356865</v>
      </c>
      <c r="V75">
        <f>N75/MAX(N:N)*OFF_R</f>
        <v>3.5258823529411765</v>
      </c>
      <c r="W75">
        <f>O75/MAX(O:O)*PUN_R</f>
        <v>1.0258620689655173</v>
      </c>
      <c r="X75">
        <f>SUM(Z75:AC75)</f>
        <v>4.6000257767289927</v>
      </c>
      <c r="Y75">
        <f>X75/DEF_R*10</f>
        <v>7.6667096278816551</v>
      </c>
      <c r="Z75">
        <f>(0.7*(HIT_F*DEF_R))+(P75/(MAX(P:P))*(0.3*(HIT_F*DEF_R)))</f>
        <v>1.2439864864864862</v>
      </c>
      <c r="AA75">
        <f>(0.7*(BkS_F*DEF_R))+(Q75/(MAX(Q:Q))*(0.3*(BkS_F*DEF_R)))</f>
        <v>0.69914634146341448</v>
      </c>
      <c r="AB75">
        <f>(0.7*(TkA_F*DEF_R))+(R75/(MAX(R:R))*(0.3*(TkA_F*DEF_R)))</f>
        <v>1.5177937499999998</v>
      </c>
      <c r="AC75">
        <f>(0.7*(SH_F*DEF_R))+(S75/(MAX(S:S))*(0.3*(SH_F*DEF_R)))</f>
        <v>1.1390991987790919</v>
      </c>
    </row>
    <row r="76" spans="1:29" x14ac:dyDescent="0.25">
      <c r="A76" s="9">
        <v>74</v>
      </c>
      <c r="B76" s="43" t="s">
        <v>101</v>
      </c>
      <c r="C76" s="44" t="s">
        <v>43</v>
      </c>
      <c r="D76" s="44" t="s">
        <v>396</v>
      </c>
      <c r="E76" s="44" t="s">
        <v>3</v>
      </c>
      <c r="F76" s="45">
        <v>74</v>
      </c>
      <c r="G76" s="45">
        <v>25</v>
      </c>
      <c r="H76" s="45">
        <v>31</v>
      </c>
      <c r="I76" s="45">
        <v>171</v>
      </c>
      <c r="J76" s="45">
        <v>39</v>
      </c>
      <c r="K76" s="45">
        <v>22</v>
      </c>
      <c r="L76" s="45">
        <v>6894</v>
      </c>
      <c r="M76" s="51">
        <v>1200</v>
      </c>
      <c r="N76">
        <f>G76*82/F76</f>
        <v>27.702702702702702</v>
      </c>
      <c r="O76">
        <f>H76*82/F76</f>
        <v>34.351351351351354</v>
      </c>
      <c r="P76">
        <f>I76*82/F76</f>
        <v>189.48648648648648</v>
      </c>
      <c r="Q76">
        <f>J76*82/F76</f>
        <v>43.216216216216218</v>
      </c>
      <c r="R76">
        <f>K76*82/F76</f>
        <v>24.378378378378379</v>
      </c>
      <c r="S76">
        <f>L76*82/F76</f>
        <v>7639.2972972972975</v>
      </c>
      <c r="U76" s="10">
        <f>SUM(V76:X76)</f>
        <v>9.1446327903309843</v>
      </c>
      <c r="V76">
        <f>N76/MAX(N:N)*OFF_R</f>
        <v>3.5294117647058818</v>
      </c>
      <c r="W76">
        <f>O76/MAX(O:O)*PUN_R</f>
        <v>0.49114631873252568</v>
      </c>
      <c r="X76">
        <f>SUM(Z76:AC76)</f>
        <v>5.1240747068925758</v>
      </c>
      <c r="Y76">
        <f>X76/DEF_R*10</f>
        <v>8.5401245114876261</v>
      </c>
      <c r="Z76">
        <f>(0.7*(HIT_F*DEF_R))+(P76/(MAX(P:P))*(0.3*(HIT_F*DEF_R)))</f>
        <v>1.3591490138787434</v>
      </c>
      <c r="AA76">
        <f>(0.7*(BkS_F*DEF_R))+(Q76/(MAX(Q:Q))*(0.3*(BkS_F*DEF_R)))</f>
        <v>0.76882663150955821</v>
      </c>
      <c r="AB76">
        <f>(0.7*(TkA_F*DEF_R))+(R76/(MAX(R:R))*(0.3*(TkA_F*DEF_R)))</f>
        <v>1.5166064189189188</v>
      </c>
      <c r="AC76">
        <f>(0.7*(SH_F*DEF_R))+(S76/(MAX(S:S))*(0.3*(SH_F*DEF_R)))</f>
        <v>1.4794926425853552</v>
      </c>
    </row>
    <row r="77" spans="1:29" x14ac:dyDescent="0.25">
      <c r="A77" s="9">
        <v>75</v>
      </c>
      <c r="B77" s="43" t="s">
        <v>703</v>
      </c>
      <c r="C77" s="44" t="s">
        <v>395</v>
      </c>
      <c r="D77" s="44" t="s">
        <v>396</v>
      </c>
      <c r="E77" s="44" t="s">
        <v>3</v>
      </c>
      <c r="F77" s="45">
        <v>57</v>
      </c>
      <c r="G77" s="45">
        <v>19</v>
      </c>
      <c r="H77" s="45">
        <v>20</v>
      </c>
      <c r="I77" s="45">
        <v>68</v>
      </c>
      <c r="J77" s="45">
        <v>30</v>
      </c>
      <c r="K77" s="45">
        <v>42</v>
      </c>
      <c r="L77" s="45">
        <v>6297</v>
      </c>
      <c r="M77" s="51">
        <v>863</v>
      </c>
      <c r="N77">
        <f>G77*82/F77</f>
        <v>27.333333333333332</v>
      </c>
      <c r="O77">
        <f>H77*82/F77</f>
        <v>28.771929824561404</v>
      </c>
      <c r="P77">
        <f>I77*82/F77</f>
        <v>97.824561403508767</v>
      </c>
      <c r="Q77">
        <f>J77*82/F77</f>
        <v>43.157894736842103</v>
      </c>
      <c r="R77">
        <f>K77*82/F77</f>
        <v>60.421052631578945</v>
      </c>
      <c r="S77">
        <f>L77*82/F77</f>
        <v>9058.8421052631584</v>
      </c>
      <c r="U77" s="10">
        <f>SUM(V77:X77)</f>
        <v>9.1253637014904374</v>
      </c>
      <c r="V77">
        <f>N77/MAX(N:N)*OFF_R</f>
        <v>3.4823529411764702</v>
      </c>
      <c r="W77">
        <f>O77/MAX(O:O)*PUN_R</f>
        <v>0.41137326073805208</v>
      </c>
      <c r="X77">
        <f>SUM(Z77:AC77)</f>
        <v>5.231637499575915</v>
      </c>
      <c r="Y77">
        <f>X77/DEF_R*10</f>
        <v>8.7193958326265246</v>
      </c>
      <c r="Z77">
        <f>(0.7*(HIT_F*DEF_R))+(P77/(MAX(P:P))*(0.3*(HIT_F*DEF_R)))</f>
        <v>1.2096017069701279</v>
      </c>
      <c r="AA77">
        <f>(0.7*(BkS_F*DEF_R))+(Q77/(MAX(Q:Q))*(0.3*(BkS_F*DEF_R)))</f>
        <v>0.7686392811296533</v>
      </c>
      <c r="AB77">
        <f>(0.7*(TkA_F*DEF_R))+(R77/(MAX(R:R))*(0.3*(TkA_F*DEF_R)))</f>
        <v>1.709703947368421</v>
      </c>
      <c r="AC77">
        <f>(0.7*(SH_F*DEF_R))+(S77/(MAX(S:S))*(0.3*(SH_F*DEF_R)))</f>
        <v>1.5436925641077128</v>
      </c>
    </row>
    <row r="78" spans="1:29" x14ac:dyDescent="0.25">
      <c r="A78" s="9">
        <v>76</v>
      </c>
      <c r="B78" s="43" t="s">
        <v>716</v>
      </c>
      <c r="C78" s="44" t="s">
        <v>395</v>
      </c>
      <c r="D78" s="44" t="s">
        <v>396</v>
      </c>
      <c r="E78" s="44" t="s">
        <v>3</v>
      </c>
      <c r="F78" s="45">
        <v>66</v>
      </c>
      <c r="G78" s="45">
        <v>20</v>
      </c>
      <c r="H78" s="45">
        <v>28</v>
      </c>
      <c r="I78" s="45">
        <v>222</v>
      </c>
      <c r="J78" s="45">
        <v>25</v>
      </c>
      <c r="K78" s="45">
        <v>30</v>
      </c>
      <c r="L78" s="45">
        <v>8236</v>
      </c>
      <c r="M78" s="51">
        <v>924</v>
      </c>
      <c r="N78">
        <f>G78*82/F78</f>
        <v>24.848484848484848</v>
      </c>
      <c r="O78">
        <f>H78*82/F78</f>
        <v>34.787878787878789</v>
      </c>
      <c r="P78">
        <f>I78*82/F78</f>
        <v>275.81818181818181</v>
      </c>
      <c r="Q78">
        <f>J78*82/F78</f>
        <v>31.060606060606062</v>
      </c>
      <c r="R78">
        <f>K78*82/F78</f>
        <v>37.272727272727273</v>
      </c>
      <c r="S78">
        <f>L78*82/F78</f>
        <v>10232.60606060606</v>
      </c>
      <c r="U78" s="10">
        <f>SUM(V78:X78)</f>
        <v>9.0754057134977764</v>
      </c>
      <c r="V78">
        <f>N78/MAX(N:N)*OFF_R</f>
        <v>3.1657754010695185</v>
      </c>
      <c r="W78">
        <f>O78/MAX(O:O)*PUN_R</f>
        <v>0.49738766980146293</v>
      </c>
      <c r="X78">
        <f>SUM(Z78:AC78)</f>
        <v>5.4122426426267953</v>
      </c>
      <c r="Y78">
        <f>X78/DEF_R*10</f>
        <v>9.0204044043779916</v>
      </c>
      <c r="Z78">
        <f>(0.7*(HIT_F*DEF_R))+(P78/(MAX(P:P))*(0.3*(HIT_F*DEF_R)))</f>
        <v>1.4999999999999998</v>
      </c>
      <c r="AA78">
        <f>(0.7*(BkS_F*DEF_R))+(Q78/(MAX(Q:Q))*(0.3*(BkS_F*DEF_R)))</f>
        <v>0.72977827050997768</v>
      </c>
      <c r="AB78">
        <f>(0.7*(TkA_F*DEF_R))+(R78/(MAX(R:R))*(0.3*(TkA_F*DEF_R)))</f>
        <v>1.5856874999999999</v>
      </c>
      <c r="AC78">
        <f>(0.7*(SH_F*DEF_R))+(S78/(MAX(S:S))*(0.3*(SH_F*DEF_R)))</f>
        <v>1.5967768721168185</v>
      </c>
    </row>
    <row r="79" spans="1:29" x14ac:dyDescent="0.25">
      <c r="A79" s="9">
        <v>77</v>
      </c>
      <c r="B79" s="43" t="s">
        <v>141</v>
      </c>
      <c r="C79" s="44" t="s">
        <v>43</v>
      </c>
      <c r="D79" s="44" t="s">
        <v>396</v>
      </c>
      <c r="E79" s="44" t="s">
        <v>3</v>
      </c>
      <c r="F79" s="45">
        <v>78</v>
      </c>
      <c r="G79" s="45">
        <v>29</v>
      </c>
      <c r="H79" s="45">
        <v>30</v>
      </c>
      <c r="I79" s="45">
        <v>93</v>
      </c>
      <c r="J79" s="45">
        <v>16</v>
      </c>
      <c r="K79" s="45">
        <v>34</v>
      </c>
      <c r="L79" s="45">
        <v>76</v>
      </c>
      <c r="M79" s="51">
        <v>1078</v>
      </c>
      <c r="N79">
        <f>G79*82/F79</f>
        <v>30.487179487179485</v>
      </c>
      <c r="O79">
        <f>H79*82/F79</f>
        <v>31.53846153846154</v>
      </c>
      <c r="P79">
        <f>I79*82/F79</f>
        <v>97.769230769230774</v>
      </c>
      <c r="Q79">
        <f>J79*82/F79</f>
        <v>16.820512820512821</v>
      </c>
      <c r="R79">
        <f>K79*82/F79</f>
        <v>35.743589743589745</v>
      </c>
      <c r="S79">
        <f>L79*82/F79</f>
        <v>79.897435897435898</v>
      </c>
      <c r="U79" s="10">
        <f>SUM(V79:X79)</f>
        <v>8.9437450940655872</v>
      </c>
      <c r="V79">
        <f>N79/MAX(N:N)*OFF_R</f>
        <v>3.8841628959276013</v>
      </c>
      <c r="W79">
        <f>O79/MAX(O:O)*PUN_R</f>
        <v>0.45092838196286478</v>
      </c>
      <c r="X79">
        <f>SUM(Z79:AC79)</f>
        <v>4.6086538161751216</v>
      </c>
      <c r="Y79">
        <f>X79/DEF_R*10</f>
        <v>7.6810896936252027</v>
      </c>
      <c r="Z79">
        <f>(0.7*(HIT_F*DEF_R))+(P79/(MAX(P:P))*(0.3*(HIT_F*DEF_R)))</f>
        <v>1.2095114345114344</v>
      </c>
      <c r="AA79">
        <f>(0.7*(BkS_F*DEF_R))+(Q79/(MAX(Q:Q))*(0.3*(BkS_F*DEF_R)))</f>
        <v>0.68403377110694175</v>
      </c>
      <c r="AB79">
        <f>(0.7*(TkA_F*DEF_R))+(R79/(MAX(R:R))*(0.3*(TkA_F*DEF_R)))</f>
        <v>1.5774951923076923</v>
      </c>
      <c r="AC79">
        <f>(0.7*(SH_F*DEF_R))+(S79/(MAX(S:S))*(0.3*(SH_F*DEF_R)))</f>
        <v>1.1376134182490534</v>
      </c>
    </row>
    <row r="80" spans="1:29" x14ac:dyDescent="0.25">
      <c r="A80" s="9">
        <v>78</v>
      </c>
      <c r="B80" s="46" t="s">
        <v>88</v>
      </c>
      <c r="C80" s="47" t="s">
        <v>31</v>
      </c>
      <c r="D80" s="47" t="s">
        <v>396</v>
      </c>
      <c r="E80" s="47" t="s">
        <v>3</v>
      </c>
      <c r="F80" s="48">
        <v>65</v>
      </c>
      <c r="G80" s="48">
        <v>24</v>
      </c>
      <c r="H80" s="48">
        <v>8</v>
      </c>
      <c r="I80" s="48">
        <v>11</v>
      </c>
      <c r="J80" s="48">
        <v>26</v>
      </c>
      <c r="K80" s="48">
        <v>37</v>
      </c>
      <c r="L80" s="48">
        <v>5555</v>
      </c>
      <c r="M80" s="52">
        <v>1214</v>
      </c>
      <c r="N80">
        <f>G80*82/F80</f>
        <v>30.276923076923076</v>
      </c>
      <c r="O80">
        <f>H80*82/F80</f>
        <v>10.092307692307692</v>
      </c>
      <c r="P80">
        <f>I80*82/F80</f>
        <v>13.876923076923077</v>
      </c>
      <c r="Q80">
        <f>J80*82/F80</f>
        <v>32.799999999999997</v>
      </c>
      <c r="R80">
        <f>K80*82/F80</f>
        <v>46.676923076923075</v>
      </c>
      <c r="S80">
        <f>L80*82/F80</f>
        <v>7007.8461538461543</v>
      </c>
      <c r="U80" s="10">
        <f>SUM(V80:X80)</f>
        <v>8.8966838428690984</v>
      </c>
      <c r="V80">
        <f>N80/MAX(N:N)*OFF_R</f>
        <v>3.8573755656108597</v>
      </c>
      <c r="W80">
        <f>O80/MAX(O:O)*PUN_R</f>
        <v>0.14429708222811671</v>
      </c>
      <c r="X80">
        <f>SUM(Z80:AC80)</f>
        <v>4.8950111950301221</v>
      </c>
      <c r="Y80">
        <f>X80/DEF_R*10</f>
        <v>8.1583519917168701</v>
      </c>
      <c r="Z80">
        <f>(0.7*(HIT_F*DEF_R))+(P80/(MAX(P:P))*(0.3*(HIT_F*DEF_R)))</f>
        <v>1.0726403326403324</v>
      </c>
      <c r="AA80">
        <f>(0.7*(BkS_F*DEF_R))+(Q80/(MAX(Q:Q))*(0.3*(BkS_F*DEF_R)))</f>
        <v>0.73536585365853646</v>
      </c>
      <c r="AB80">
        <f>(0.7*(TkA_F*DEF_R))+(R80/(MAX(R:R))*(0.3*(TkA_F*DEF_R)))</f>
        <v>1.6360701923076921</v>
      </c>
      <c r="AC80">
        <f>(0.7*(SH_F*DEF_R))+(S80/(MAX(S:S))*(0.3*(SH_F*DEF_R)))</f>
        <v>1.4509348164235611</v>
      </c>
    </row>
    <row r="81" spans="1:29" x14ac:dyDescent="0.25">
      <c r="A81" s="9">
        <v>79</v>
      </c>
      <c r="B81" s="43" t="s">
        <v>162</v>
      </c>
      <c r="C81" s="44" t="s">
        <v>37</v>
      </c>
      <c r="D81" s="44" t="s">
        <v>396</v>
      </c>
      <c r="E81" s="44" t="s">
        <v>3</v>
      </c>
      <c r="F81" s="45">
        <v>66</v>
      </c>
      <c r="G81" s="45">
        <v>23</v>
      </c>
      <c r="H81" s="45">
        <v>40</v>
      </c>
      <c r="I81" s="45">
        <v>89</v>
      </c>
      <c r="J81" s="45">
        <v>12</v>
      </c>
      <c r="K81" s="45">
        <v>16</v>
      </c>
      <c r="L81" s="45">
        <v>63</v>
      </c>
      <c r="M81" s="51">
        <v>706</v>
      </c>
      <c r="N81">
        <f>G81*82/F81</f>
        <v>28.575757575757574</v>
      </c>
      <c r="O81">
        <f>H81*82/F81</f>
        <v>49.696969696969695</v>
      </c>
      <c r="P81">
        <f>I81*82/F81</f>
        <v>110.57575757575758</v>
      </c>
      <c r="Q81">
        <f>J81*82/F81</f>
        <v>14.909090909090908</v>
      </c>
      <c r="R81">
        <f>K81*82/F81</f>
        <v>19.878787878787879</v>
      </c>
      <c r="S81">
        <f>L81*82/F81</f>
        <v>78.272727272727266</v>
      </c>
      <c r="U81" s="10">
        <f>SUM(V81:X81)</f>
        <v>8.8895344401305252</v>
      </c>
      <c r="V81">
        <f>N81/MAX(N:N)*OFF_R</f>
        <v>3.6406417112299461</v>
      </c>
      <c r="W81">
        <f>O81/MAX(O:O)*PUN_R</f>
        <v>0.71055381400208983</v>
      </c>
      <c r="X81">
        <f>SUM(Z81:AC81)</f>
        <v>4.538338914898489</v>
      </c>
      <c r="Y81">
        <f>X81/DEF_R*10</f>
        <v>7.563898191497481</v>
      </c>
      <c r="Z81">
        <f>(0.7*(HIT_F*DEF_R))+(P81/(MAX(P:P))*(0.3*(HIT_F*DEF_R)))</f>
        <v>1.2304054054054052</v>
      </c>
      <c r="AA81">
        <f>(0.7*(BkS_F*DEF_R))+(Q81/(MAX(Q:Q))*(0.3*(BkS_F*DEF_R)))</f>
        <v>0.67789356984478921</v>
      </c>
      <c r="AB81">
        <f>(0.7*(TkA_F*DEF_R))+(R81/(MAX(R:R))*(0.3*(TkA_F*DEF_R)))</f>
        <v>1.4924999999999999</v>
      </c>
      <c r="AC81">
        <f>(0.7*(SH_F*DEF_R))+(S81/(MAX(S:S))*(0.3*(SH_F*DEF_R)))</f>
        <v>1.137539939648295</v>
      </c>
    </row>
    <row r="82" spans="1:29" x14ac:dyDescent="0.25">
      <c r="A82" s="9">
        <v>80</v>
      </c>
      <c r="B82" s="43" t="s">
        <v>860</v>
      </c>
      <c r="C82" s="44" t="s">
        <v>395</v>
      </c>
      <c r="D82" s="44" t="s">
        <v>396</v>
      </c>
      <c r="E82" s="44" t="s">
        <v>3</v>
      </c>
      <c r="F82" s="45">
        <v>26</v>
      </c>
      <c r="G82" s="45">
        <v>5</v>
      </c>
      <c r="H82" s="45">
        <v>44</v>
      </c>
      <c r="I82" s="45">
        <v>56</v>
      </c>
      <c r="J82" s="45">
        <v>14</v>
      </c>
      <c r="K82" s="45">
        <v>8</v>
      </c>
      <c r="L82" s="45">
        <v>116</v>
      </c>
      <c r="M82" s="51">
        <v>238</v>
      </c>
      <c r="N82">
        <f>G82*82/F82</f>
        <v>15.76923076923077</v>
      </c>
      <c r="O82">
        <f>H82*82/F82</f>
        <v>138.76923076923077</v>
      </c>
      <c r="P82">
        <f>I82*82/F82</f>
        <v>176.61538461538461</v>
      </c>
      <c r="Q82">
        <f>J82*82/F82</f>
        <v>44.153846153846153</v>
      </c>
      <c r="R82">
        <f>K82*82/F82</f>
        <v>25.23076923076923</v>
      </c>
      <c r="S82">
        <f>L82*82/F82</f>
        <v>365.84615384615387</v>
      </c>
      <c r="U82" s="10">
        <f>SUM(V82:X82)</f>
        <v>8.7748417206032556</v>
      </c>
      <c r="V82">
        <f>N82/MAX(N:N)*OFF_R</f>
        <v>2.0090497737556561</v>
      </c>
      <c r="W82">
        <f>O82/MAX(O:O)*PUN_R</f>
        <v>1.9840848806366049</v>
      </c>
      <c r="X82">
        <f>SUM(Z82:AC82)</f>
        <v>4.7817070662109948</v>
      </c>
      <c r="Y82">
        <f>X82/DEF_R*10</f>
        <v>7.9695117770183241</v>
      </c>
      <c r="Z82">
        <f>(0.7*(HIT_F*DEF_R))+(P82/(MAX(P:P))*(0.3*(HIT_F*DEF_R)))</f>
        <v>1.3381496881496879</v>
      </c>
      <c r="AA82">
        <f>(0.7*(BkS_F*DEF_R))+(Q82/(MAX(Q:Q))*(0.3*(BkS_F*DEF_R)))</f>
        <v>0.7718386491557222</v>
      </c>
      <c r="AB82">
        <f>(0.7*(TkA_F*DEF_R))+(R82/(MAX(R:R))*(0.3*(TkA_F*DEF_R)))</f>
        <v>1.5211730769230769</v>
      </c>
      <c r="AC82">
        <f>(0.7*(SH_F*DEF_R))+(S82/(MAX(S:S))*(0.3*(SH_F*DEF_R)))</f>
        <v>1.1505456519825081</v>
      </c>
    </row>
    <row r="83" spans="1:29" x14ac:dyDescent="0.25">
      <c r="A83" s="9">
        <v>81</v>
      </c>
      <c r="B83" s="46" t="s">
        <v>837</v>
      </c>
      <c r="C83" s="47" t="s">
        <v>395</v>
      </c>
      <c r="D83" s="47" t="s">
        <v>396</v>
      </c>
      <c r="E83" s="47" t="s">
        <v>3</v>
      </c>
      <c r="F83" s="48">
        <v>58</v>
      </c>
      <c r="G83" s="48">
        <v>21</v>
      </c>
      <c r="H83" s="48">
        <v>24</v>
      </c>
      <c r="I83" s="48">
        <v>62</v>
      </c>
      <c r="J83" s="48">
        <v>3</v>
      </c>
      <c r="K83" s="48">
        <v>13</v>
      </c>
      <c r="L83" s="48">
        <v>702</v>
      </c>
      <c r="M83" s="52">
        <v>789</v>
      </c>
      <c r="N83">
        <f>G83*82/F83</f>
        <v>29.689655172413794</v>
      </c>
      <c r="O83">
        <f>H83*82/F83</f>
        <v>33.931034482758619</v>
      </c>
      <c r="P83">
        <f>I83*82/F83</f>
        <v>87.65517241379311</v>
      </c>
      <c r="Q83">
        <f>J83*82/F83</f>
        <v>4.2413793103448274</v>
      </c>
      <c r="R83">
        <f>K83*82/F83</f>
        <v>18.379310344827587</v>
      </c>
      <c r="S83">
        <f>L83*82/F83</f>
        <v>992.48275862068965</v>
      </c>
      <c r="U83" s="10">
        <f>SUM(V83:X83)</f>
        <v>8.7676800014503993</v>
      </c>
      <c r="V83">
        <f>N83/MAX(N:N)*OFF_R</f>
        <v>3.782555780933063</v>
      </c>
      <c r="W83">
        <f>O83/MAX(O:O)*PUN_R</f>
        <v>0.48513674197384066</v>
      </c>
      <c r="X83">
        <f>SUM(Z83:AC83)</f>
        <v>4.4999874785434955</v>
      </c>
      <c r="Y83">
        <f>X83/DEF_R*10</f>
        <v>7.4999791309058264</v>
      </c>
      <c r="Z83">
        <f>(0.7*(HIT_F*DEF_R))+(P83/(MAX(P:P))*(0.3*(HIT_F*DEF_R)))</f>
        <v>1.1930102516309411</v>
      </c>
      <c r="AA83">
        <f>(0.7*(BkS_F*DEF_R))+(Q83/(MAX(Q:Q))*(0.3*(BkS_F*DEF_R)))</f>
        <v>0.64362489486963825</v>
      </c>
      <c r="AB83">
        <f>(0.7*(TkA_F*DEF_R))+(R83/(MAX(R:R))*(0.3*(TkA_F*DEF_R)))</f>
        <v>1.4844665948275861</v>
      </c>
      <c r="AC83">
        <f>(0.7*(SH_F*DEF_R))+(S83/(MAX(S:S))*(0.3*(SH_F*DEF_R)))</f>
        <v>1.1788857372153296</v>
      </c>
    </row>
    <row r="84" spans="1:29" x14ac:dyDescent="0.25">
      <c r="A84" s="9">
        <v>82</v>
      </c>
      <c r="B84" s="46" t="s">
        <v>789</v>
      </c>
      <c r="C84" s="47" t="s">
        <v>395</v>
      </c>
      <c r="D84" s="47" t="s">
        <v>396</v>
      </c>
      <c r="E84" s="47" t="s">
        <v>3</v>
      </c>
      <c r="F84" s="48">
        <v>55</v>
      </c>
      <c r="G84" s="48">
        <v>20</v>
      </c>
      <c r="H84" s="48">
        <v>22</v>
      </c>
      <c r="I84" s="48">
        <v>19</v>
      </c>
      <c r="J84" s="48">
        <v>14</v>
      </c>
      <c r="K84" s="48">
        <v>16</v>
      </c>
      <c r="L84" s="48">
        <v>631</v>
      </c>
      <c r="M84" s="52">
        <v>752</v>
      </c>
      <c r="N84">
        <f>G84*82/F84</f>
        <v>29.818181818181817</v>
      </c>
      <c r="O84">
        <f>H84*82/F84</f>
        <v>32.799999999999997</v>
      </c>
      <c r="P84">
        <f>I84*82/F84</f>
        <v>28.327272727272728</v>
      </c>
      <c r="Q84">
        <f>J84*82/F84</f>
        <v>20.872727272727271</v>
      </c>
      <c r="R84">
        <f>K84*82/F84</f>
        <v>23.854545454545455</v>
      </c>
      <c r="S84">
        <f>L84*82/F84</f>
        <v>940.76363636363635</v>
      </c>
      <c r="U84" s="10">
        <f>SUM(V84:X84)</f>
        <v>8.751509915725137</v>
      </c>
      <c r="V84">
        <f>N84/MAX(N:N)*OFF_R</f>
        <v>3.7989304812834219</v>
      </c>
      <c r="W84">
        <f>O84/MAX(O:O)*PUN_R</f>
        <v>0.4689655172413793</v>
      </c>
      <c r="X84">
        <f>SUM(Z84:AC84)</f>
        <v>4.4836139172003353</v>
      </c>
      <c r="Y84">
        <f>X84/DEF_R*10</f>
        <v>7.4726898620005588</v>
      </c>
      <c r="Z84">
        <f>(0.7*(HIT_F*DEF_R))+(P84/(MAX(P:P))*(0.3*(HIT_F*DEF_R)))</f>
        <v>1.0962162162162161</v>
      </c>
      <c r="AA84">
        <f>(0.7*(BkS_F*DEF_R))+(Q84/(MAX(Q:Q))*(0.3*(BkS_F*DEF_R)))</f>
        <v>0.69705099778270496</v>
      </c>
      <c r="AB84">
        <f>(0.7*(TkA_F*DEF_R))+(R84/(MAX(R:R))*(0.3*(TkA_F*DEF_R)))</f>
        <v>1.5137999999999998</v>
      </c>
      <c r="AC84">
        <f>(0.7*(SH_F*DEF_R))+(S84/(MAX(S:S))*(0.3*(SH_F*DEF_R)))</f>
        <v>1.176546703201415</v>
      </c>
    </row>
    <row r="85" spans="1:29" x14ac:dyDescent="0.25">
      <c r="A85" s="9">
        <v>83</v>
      </c>
      <c r="B85" s="46" t="s">
        <v>540</v>
      </c>
      <c r="C85" s="47" t="s">
        <v>395</v>
      </c>
      <c r="D85" s="47" t="s">
        <v>396</v>
      </c>
      <c r="E85" s="47" t="s">
        <v>3</v>
      </c>
      <c r="F85" s="48">
        <v>56</v>
      </c>
      <c r="G85" s="48">
        <v>21</v>
      </c>
      <c r="H85" s="48">
        <v>18</v>
      </c>
      <c r="I85" s="48">
        <v>21</v>
      </c>
      <c r="J85" s="48">
        <v>15</v>
      </c>
      <c r="K85" s="48">
        <v>7</v>
      </c>
      <c r="L85" s="48">
        <v>244</v>
      </c>
      <c r="M85" s="52">
        <v>828</v>
      </c>
      <c r="N85">
        <f>G85*82/F85</f>
        <v>30.75</v>
      </c>
      <c r="O85">
        <f>H85*82/F85</f>
        <v>26.357142857142858</v>
      </c>
      <c r="P85">
        <f>I85*82/F85</f>
        <v>30.75</v>
      </c>
      <c r="Q85">
        <f>J85*82/F85</f>
        <v>21.964285714285715</v>
      </c>
      <c r="R85">
        <f>K85*82/F85</f>
        <v>10.25</v>
      </c>
      <c r="S85">
        <f>L85*82/F85</f>
        <v>357.28571428571428</v>
      </c>
      <c r="U85" s="10">
        <f>SUM(V85:X85)</f>
        <v>8.686293322199294</v>
      </c>
      <c r="V85">
        <f>N85/MAX(N:N)*OFF_R</f>
        <v>3.9176470588235297</v>
      </c>
      <c r="W85">
        <f>O85/MAX(O:O)*PUN_R</f>
        <v>0.37684729064039413</v>
      </c>
      <c r="X85">
        <f>SUM(Z85:AC85)</f>
        <v>4.3917989727353692</v>
      </c>
      <c r="Y85">
        <f>X85/DEF_R*10</f>
        <v>7.3196649545589487</v>
      </c>
      <c r="Z85">
        <f>(0.7*(HIT_F*DEF_R))+(P85/(MAX(P:P))*(0.3*(HIT_F*DEF_R)))</f>
        <v>1.1001689189189188</v>
      </c>
      <c r="AA85">
        <f>(0.7*(BkS_F*DEF_R))+(Q85/(MAX(Q:Q))*(0.3*(BkS_F*DEF_R)))</f>
        <v>0.70055749128919853</v>
      </c>
      <c r="AB85">
        <f>(0.7*(TkA_F*DEF_R))+(R85/(MAX(R:R))*(0.3*(TkA_F*DEF_R)))</f>
        <v>1.4409140624999999</v>
      </c>
      <c r="AC85">
        <f>(0.7*(SH_F*DEF_R))+(S85/(MAX(S:S))*(0.3*(SH_F*DEF_R)))</f>
        <v>1.1501585000272523</v>
      </c>
    </row>
    <row r="86" spans="1:29" x14ac:dyDescent="0.25">
      <c r="A86" s="9">
        <v>84</v>
      </c>
      <c r="B86" s="43" t="s">
        <v>79</v>
      </c>
      <c r="C86" s="44" t="s">
        <v>34</v>
      </c>
      <c r="D86" s="44" t="s">
        <v>396</v>
      </c>
      <c r="E86" s="44" t="s">
        <v>3</v>
      </c>
      <c r="F86" s="45">
        <v>79</v>
      </c>
      <c r="G86" s="45">
        <v>21</v>
      </c>
      <c r="H86" s="45">
        <v>94</v>
      </c>
      <c r="I86" s="45">
        <v>85</v>
      </c>
      <c r="J86" s="45">
        <v>19</v>
      </c>
      <c r="K86" s="45">
        <v>15</v>
      </c>
      <c r="L86" s="45">
        <v>13</v>
      </c>
      <c r="M86" s="51">
        <v>821</v>
      </c>
      <c r="N86">
        <f>G86*82/F86</f>
        <v>21.797468354430379</v>
      </c>
      <c r="O86">
        <f>H86*82/F86</f>
        <v>97.569620253164558</v>
      </c>
      <c r="P86">
        <f>I86*82/F86</f>
        <v>88.22784810126582</v>
      </c>
      <c r="Q86">
        <f>J86*82/F86</f>
        <v>19.721518987341771</v>
      </c>
      <c r="R86">
        <f>K86*82/F86</f>
        <v>15.569620253164556</v>
      </c>
      <c r="S86">
        <f>L86*82/F86</f>
        <v>13.49367088607595</v>
      </c>
      <c r="U86" s="10">
        <f>SUM(V86:X86)</f>
        <v>8.6634117673782605</v>
      </c>
      <c r="V86">
        <f>N86/MAX(N:N)*OFF_R</f>
        <v>2.7770662695457928</v>
      </c>
      <c r="W86">
        <f>O86/MAX(O:O)*PUN_R</f>
        <v>1.39502400698385</v>
      </c>
      <c r="X86">
        <f>SUM(Z86:AC86)</f>
        <v>4.491321490848617</v>
      </c>
      <c r="Y86">
        <f>X86/DEF_R*10</f>
        <v>7.4855358180810283</v>
      </c>
      <c r="Z86">
        <f>(0.7*(HIT_F*DEF_R))+(P86/(MAX(P:P))*(0.3*(HIT_F*DEF_R)))</f>
        <v>1.1939445774888811</v>
      </c>
      <c r="AA86">
        <f>(0.7*(BkS_F*DEF_R))+(Q86/(MAX(Q:Q))*(0.3*(BkS_F*DEF_R)))</f>
        <v>0.69335288669342376</v>
      </c>
      <c r="AB86">
        <f>(0.7*(TkA_F*DEF_R))+(R86/(MAX(R:R))*(0.3*(TkA_F*DEF_R)))</f>
        <v>1.4694137658227846</v>
      </c>
      <c r="AC86">
        <f>(0.7*(SH_F*DEF_R))+(S86/(MAX(S:S))*(0.3*(SH_F*DEF_R)))</f>
        <v>1.1346102608435276</v>
      </c>
    </row>
    <row r="87" spans="1:29" x14ac:dyDescent="0.25">
      <c r="A87" s="9">
        <v>85</v>
      </c>
      <c r="B87" s="46" t="s">
        <v>968</v>
      </c>
      <c r="C87" s="47" t="s">
        <v>395</v>
      </c>
      <c r="D87" s="47" t="s">
        <v>396</v>
      </c>
      <c r="E87" s="47" t="s">
        <v>3</v>
      </c>
      <c r="F87" s="48">
        <v>31</v>
      </c>
      <c r="G87" s="48">
        <v>11</v>
      </c>
      <c r="H87" s="48">
        <v>6</v>
      </c>
      <c r="I87" s="48">
        <v>70</v>
      </c>
      <c r="J87" s="48">
        <v>13</v>
      </c>
      <c r="K87" s="48">
        <v>3</v>
      </c>
      <c r="L87" s="48">
        <v>262</v>
      </c>
      <c r="M87" s="52">
        <v>308</v>
      </c>
      <c r="N87">
        <f>G87*82/F87</f>
        <v>29.096774193548388</v>
      </c>
      <c r="O87">
        <f>H87*82/F87</f>
        <v>15.870967741935484</v>
      </c>
      <c r="P87">
        <f>I87*82/F87</f>
        <v>185.16129032258064</v>
      </c>
      <c r="Q87">
        <f>J87*82/F87</f>
        <v>34.387096774193552</v>
      </c>
      <c r="R87">
        <f>K87*82/F87</f>
        <v>7.935483870967742</v>
      </c>
      <c r="S87">
        <f>L87*82/F87</f>
        <v>693.0322580645161</v>
      </c>
      <c r="U87" s="10">
        <f>SUM(V87:X87)</f>
        <v>8.6203532766255222</v>
      </c>
      <c r="V87">
        <f>N87/MAX(N:N)*OFF_R</f>
        <v>3.7070208728652752</v>
      </c>
      <c r="W87">
        <f>O87/MAX(O:O)*PUN_R</f>
        <v>0.22691879866518355</v>
      </c>
      <c r="X87">
        <f>SUM(Z87:AC87)</f>
        <v>4.6864136050950638</v>
      </c>
      <c r="Y87">
        <f>X87/DEF_R*10</f>
        <v>7.8106893418251069</v>
      </c>
      <c r="Z87">
        <f>(0.7*(HIT_F*DEF_R))+(P87/(MAX(P:P))*(0.3*(HIT_F*DEF_R)))</f>
        <v>1.3520924149956406</v>
      </c>
      <c r="AA87">
        <f>(0.7*(BkS_F*DEF_R))+(Q87/(MAX(Q:Q))*(0.3*(BkS_F*DEF_R)))</f>
        <v>0.74046420141620761</v>
      </c>
      <c r="AB87">
        <f>(0.7*(TkA_F*DEF_R))+(R87/(MAX(R:R))*(0.3*(TkA_F*DEF_R)))</f>
        <v>1.4285141129032257</v>
      </c>
      <c r="AC87">
        <f>(0.7*(SH_F*DEF_R))+(S87/(MAX(S:S))*(0.3*(SH_F*DEF_R)))</f>
        <v>1.1653428757799902</v>
      </c>
    </row>
    <row r="88" spans="1:29" x14ac:dyDescent="0.25">
      <c r="A88" s="9">
        <v>86</v>
      </c>
      <c r="B88" s="43" t="s">
        <v>254</v>
      </c>
      <c r="C88" s="44" t="s">
        <v>31</v>
      </c>
      <c r="D88" s="44" t="s">
        <v>396</v>
      </c>
      <c r="E88" s="44" t="s">
        <v>3</v>
      </c>
      <c r="F88" s="45">
        <v>68</v>
      </c>
      <c r="G88" s="45">
        <v>21</v>
      </c>
      <c r="H88" s="45">
        <v>16</v>
      </c>
      <c r="I88" s="45">
        <v>99</v>
      </c>
      <c r="J88" s="45">
        <v>44</v>
      </c>
      <c r="K88" s="45">
        <v>29</v>
      </c>
      <c r="L88" s="45">
        <v>6427</v>
      </c>
      <c r="M88" s="51">
        <v>938</v>
      </c>
      <c r="N88">
        <f>G88*82/F88</f>
        <v>25.323529411764707</v>
      </c>
      <c r="O88">
        <f>H88*82/F88</f>
        <v>19.294117647058822</v>
      </c>
      <c r="P88">
        <f>I88*82/F88</f>
        <v>119.38235294117646</v>
      </c>
      <c r="Q88">
        <f>J88*82/F88</f>
        <v>53.058823529411768</v>
      </c>
      <c r="R88">
        <f>K88*82/F88</f>
        <v>34.970588235294116</v>
      </c>
      <c r="S88">
        <f>L88*82/F88</f>
        <v>7750.2058823529414</v>
      </c>
      <c r="U88" s="10">
        <f>SUM(V88:X88)</f>
        <v>8.6052402823725433</v>
      </c>
      <c r="V88">
        <f>N88/MAX(N:N)*OFF_R</f>
        <v>3.2262975778546714</v>
      </c>
      <c r="W88">
        <f>O88/MAX(O:O)*PUN_R</f>
        <v>0.27586206896551724</v>
      </c>
      <c r="X88">
        <f>SUM(Z88:AC88)</f>
        <v>5.103080635552355</v>
      </c>
      <c r="Y88">
        <f>X88/DEF_R*10</f>
        <v>8.5051343925872587</v>
      </c>
      <c r="Z88">
        <f>(0.7*(HIT_F*DEF_R))+(P88/(MAX(P:P))*(0.3*(HIT_F*DEF_R)))</f>
        <v>1.2447734499205085</v>
      </c>
      <c r="AA88">
        <f>(0.7*(BkS_F*DEF_R))+(Q88/(MAX(Q:Q))*(0.3*(BkS_F*DEF_R)))</f>
        <v>0.80044476327116199</v>
      </c>
      <c r="AB88">
        <f>(0.7*(TkA_F*DEF_R))+(R88/(MAX(R:R))*(0.3*(TkA_F*DEF_R)))</f>
        <v>1.5733538602941175</v>
      </c>
      <c r="AC88">
        <f>(0.7*(SH_F*DEF_R))+(S88/(MAX(S:S))*(0.3*(SH_F*DEF_R)))</f>
        <v>1.4845085620665663</v>
      </c>
    </row>
    <row r="89" spans="1:29" x14ac:dyDescent="0.25">
      <c r="A89" s="9">
        <v>87</v>
      </c>
      <c r="B89" s="43" t="s">
        <v>572</v>
      </c>
      <c r="C89" s="44" t="s">
        <v>395</v>
      </c>
      <c r="D89" s="44" t="s">
        <v>396</v>
      </c>
      <c r="E89" s="44" t="s">
        <v>3</v>
      </c>
      <c r="F89" s="45">
        <v>65</v>
      </c>
      <c r="G89" s="45">
        <v>18</v>
      </c>
      <c r="H89" s="45">
        <v>56</v>
      </c>
      <c r="I89" s="45">
        <v>75</v>
      </c>
      <c r="J89" s="45">
        <v>26</v>
      </c>
      <c r="K89" s="45">
        <v>24</v>
      </c>
      <c r="L89" s="45">
        <v>666</v>
      </c>
      <c r="M89" s="51">
        <v>906</v>
      </c>
      <c r="N89">
        <f>G89*82/F89</f>
        <v>22.707692307692309</v>
      </c>
      <c r="O89">
        <f>H89*82/F89</f>
        <v>70.646153846153851</v>
      </c>
      <c r="P89">
        <f>I89*82/F89</f>
        <v>94.615384615384613</v>
      </c>
      <c r="Q89">
        <f>J89*82/F89</f>
        <v>32.799999999999997</v>
      </c>
      <c r="R89">
        <f>K89*82/F89</f>
        <v>30.276923076923076</v>
      </c>
      <c r="S89">
        <f>L89*82/F89</f>
        <v>840.18461538461543</v>
      </c>
      <c r="U89" s="10">
        <f>SUM(V89:X89)</f>
        <v>8.5630486457245105</v>
      </c>
      <c r="V89">
        <f>N89/MAX(N:N)*OFF_R</f>
        <v>2.893031674208145</v>
      </c>
      <c r="W89">
        <f>O89/MAX(O:O)*PUN_R</f>
        <v>1.010079575596817</v>
      </c>
      <c r="X89">
        <f>SUM(Z89:AC89)</f>
        <v>4.659937395919548</v>
      </c>
      <c r="Y89">
        <f>X89/DEF_R*10</f>
        <v>7.7665623265325801</v>
      </c>
      <c r="Z89">
        <f>(0.7*(HIT_F*DEF_R))+(P89/(MAX(P:P))*(0.3*(HIT_F*DEF_R)))</f>
        <v>1.2043659043659041</v>
      </c>
      <c r="AA89">
        <f>(0.7*(BkS_F*DEF_R))+(Q89/(MAX(Q:Q))*(0.3*(BkS_F*DEF_R)))</f>
        <v>0.73536585365853646</v>
      </c>
      <c r="AB89">
        <f>(0.7*(TkA_F*DEF_R))+(R89/(MAX(R:R))*(0.3*(TkA_F*DEF_R)))</f>
        <v>1.5482076923076922</v>
      </c>
      <c r="AC89">
        <f>(0.7*(SH_F*DEF_R))+(S89/(MAX(S:S))*(0.3*(SH_F*DEF_R)))</f>
        <v>1.1719979455874152</v>
      </c>
    </row>
    <row r="90" spans="1:29" x14ac:dyDescent="0.25">
      <c r="A90" s="9">
        <v>88</v>
      </c>
      <c r="B90" s="43" t="s">
        <v>772</v>
      </c>
      <c r="C90" s="44" t="s">
        <v>395</v>
      </c>
      <c r="D90" s="44" t="s">
        <v>396</v>
      </c>
      <c r="E90" s="44" t="s">
        <v>3</v>
      </c>
      <c r="F90" s="45">
        <v>81</v>
      </c>
      <c r="G90" s="45">
        <v>24</v>
      </c>
      <c r="H90" s="45">
        <v>46</v>
      </c>
      <c r="I90" s="45">
        <v>74</v>
      </c>
      <c r="J90" s="45">
        <v>18</v>
      </c>
      <c r="K90" s="45">
        <v>32</v>
      </c>
      <c r="L90" s="45">
        <v>4518</v>
      </c>
      <c r="M90" s="51">
        <v>1084</v>
      </c>
      <c r="N90">
        <f>G90*82/F90</f>
        <v>24.296296296296298</v>
      </c>
      <c r="O90">
        <f>H90*82/F90</f>
        <v>46.567901234567898</v>
      </c>
      <c r="P90">
        <f>I90*82/F90</f>
        <v>74.913580246913583</v>
      </c>
      <c r="Q90">
        <f>J90*82/F90</f>
        <v>18.222222222222221</v>
      </c>
      <c r="R90">
        <f>K90*82/F90</f>
        <v>32.395061728395063</v>
      </c>
      <c r="S90">
        <f>L90*82/F90</f>
        <v>4573.7777777777774</v>
      </c>
      <c r="U90" s="10">
        <f>SUM(V90:X90)</f>
        <v>8.5224067867054814</v>
      </c>
      <c r="V90">
        <f>N90/MAX(N:N)*OFF_R</f>
        <v>3.0954248366013069</v>
      </c>
      <c r="W90">
        <f>O90/MAX(O:O)*PUN_R</f>
        <v>0.66581524052788421</v>
      </c>
      <c r="X90">
        <f>SUM(Z90:AC90)</f>
        <v>4.7611667095762904</v>
      </c>
      <c r="Y90">
        <f>X90/DEF_R*10</f>
        <v>7.9352778492938167</v>
      </c>
      <c r="Z90">
        <f>(0.7*(HIT_F*DEF_R))+(P90/(MAX(P:P))*(0.3*(HIT_F*DEF_R)))</f>
        <v>1.1722222222222221</v>
      </c>
      <c r="AA90">
        <f>(0.7*(BkS_F*DEF_R))+(Q90/(MAX(Q:Q))*(0.3*(BkS_F*DEF_R)))</f>
        <v>0.68853658536585349</v>
      </c>
      <c r="AB90">
        <f>(0.7*(TkA_F*DEF_R))+(R90/(MAX(R:R))*(0.3*(TkA_F*DEF_R)))</f>
        <v>1.5595555555555554</v>
      </c>
      <c r="AC90">
        <f>(0.7*(SH_F*DEF_R))+(S90/(MAX(S:S))*(0.3*(SH_F*DEF_R)))</f>
        <v>1.3408523464326592</v>
      </c>
    </row>
    <row r="91" spans="1:29" x14ac:dyDescent="0.25">
      <c r="A91" s="9">
        <v>89</v>
      </c>
      <c r="B91" s="43" t="s">
        <v>434</v>
      </c>
      <c r="C91" s="44" t="s">
        <v>31</v>
      </c>
      <c r="D91" s="44" t="s">
        <v>396</v>
      </c>
      <c r="E91" s="44" t="s">
        <v>3</v>
      </c>
      <c r="F91" s="45">
        <v>78</v>
      </c>
      <c r="G91" s="45">
        <v>24</v>
      </c>
      <c r="H91" s="45">
        <v>38</v>
      </c>
      <c r="I91" s="45">
        <v>153</v>
      </c>
      <c r="J91" s="45">
        <v>23</v>
      </c>
      <c r="K91" s="45">
        <v>15</v>
      </c>
      <c r="L91" s="45">
        <v>32</v>
      </c>
      <c r="M91" s="51">
        <v>1006</v>
      </c>
      <c r="N91">
        <f>G91*82/F91</f>
        <v>25.23076923076923</v>
      </c>
      <c r="O91">
        <f>H91*82/F91</f>
        <v>39.948717948717949</v>
      </c>
      <c r="P91">
        <f>I91*82/F91</f>
        <v>160.84615384615384</v>
      </c>
      <c r="Q91">
        <f>J91*82/F91</f>
        <v>24.179487179487179</v>
      </c>
      <c r="R91">
        <f>K91*82/F91</f>
        <v>15.76923076923077</v>
      </c>
      <c r="S91">
        <f>L91*82/F91</f>
        <v>33.641025641025642</v>
      </c>
      <c r="U91" s="10">
        <f>SUM(V91:X91)</f>
        <v>8.4117557842232937</v>
      </c>
      <c r="V91">
        <f>N91/MAX(N:N)*OFF_R</f>
        <v>3.2144796380090499</v>
      </c>
      <c r="W91">
        <f>O91/MAX(O:O)*PUN_R</f>
        <v>0.57117595048629533</v>
      </c>
      <c r="X91">
        <f>SUM(Z91:AC91)</f>
        <v>4.6261001957279486</v>
      </c>
      <c r="Y91">
        <f>X91/DEF_R*10</f>
        <v>7.7101669928799144</v>
      </c>
      <c r="Z91">
        <f>(0.7*(HIT_F*DEF_R))+(P91/(MAX(P:P))*(0.3*(HIT_F*DEF_R)))</f>
        <v>1.3124220374220372</v>
      </c>
      <c r="AA91">
        <f>(0.7*(BkS_F*DEF_R))+(Q91/(MAX(Q:Q))*(0.3*(BkS_F*DEF_R)))</f>
        <v>0.70767354596622878</v>
      </c>
      <c r="AB91">
        <f>(0.7*(TkA_F*DEF_R))+(R91/(MAX(R:R))*(0.3*(TkA_F*DEF_R)))</f>
        <v>1.470483173076923</v>
      </c>
      <c r="AC91">
        <f>(0.7*(SH_F*DEF_R))+(S91/(MAX(S:S))*(0.3*(SH_F*DEF_R)))</f>
        <v>1.1355214392627593</v>
      </c>
    </row>
    <row r="92" spans="1:29" x14ac:dyDescent="0.25">
      <c r="A92" s="9">
        <v>90</v>
      </c>
      <c r="B92" s="43" t="s">
        <v>630</v>
      </c>
      <c r="C92" s="44" t="s">
        <v>395</v>
      </c>
      <c r="D92" s="44" t="s">
        <v>396</v>
      </c>
      <c r="E92" s="44" t="s">
        <v>3</v>
      </c>
      <c r="F92" s="45">
        <v>57</v>
      </c>
      <c r="G92" s="45">
        <v>16</v>
      </c>
      <c r="H92" s="45">
        <v>18</v>
      </c>
      <c r="I92" s="45">
        <v>112</v>
      </c>
      <c r="J92" s="45">
        <v>42</v>
      </c>
      <c r="K92" s="45">
        <v>6</v>
      </c>
      <c r="L92" s="45">
        <v>6094</v>
      </c>
      <c r="M92" s="51">
        <v>607</v>
      </c>
      <c r="N92">
        <f>G92*82/F92</f>
        <v>23.017543859649123</v>
      </c>
      <c r="O92">
        <f>H92*82/F92</f>
        <v>25.894736842105264</v>
      </c>
      <c r="P92">
        <f>I92*82/F92</f>
        <v>161.12280701754386</v>
      </c>
      <c r="Q92">
        <f>J92*82/F92</f>
        <v>60.421052631578945</v>
      </c>
      <c r="R92">
        <f>K92*82/F92</f>
        <v>8.6315789473684212</v>
      </c>
      <c r="S92">
        <f>L92*82/F92</f>
        <v>8766.8070175438588</v>
      </c>
      <c r="U92" s="10">
        <f>SUM(V92:X92)</f>
        <v>8.4024405589333035</v>
      </c>
      <c r="V92">
        <f>N92/MAX(N:N)*OFF_R</f>
        <v>2.9325077399380808</v>
      </c>
      <c r="W92">
        <f>O92/MAX(O:O)*PUN_R</f>
        <v>0.37023593466424687</v>
      </c>
      <c r="X92">
        <f>SUM(Z92:AC92)</f>
        <v>5.0996968843309762</v>
      </c>
      <c r="Y92">
        <f>X92/DEF_R*10</f>
        <v>8.4994948072182943</v>
      </c>
      <c r="Z92">
        <f>(0.7*(HIT_F*DEF_R))+(P92/(MAX(P:P))*(0.3*(HIT_F*DEF_R)))</f>
        <v>1.3128733997155049</v>
      </c>
      <c r="AA92">
        <f>(0.7*(BkS_F*DEF_R))+(Q92/(MAX(Q:Q))*(0.3*(BkS_F*DEF_R)))</f>
        <v>0.82409499358151461</v>
      </c>
      <c r="AB92">
        <f>(0.7*(TkA_F*DEF_R))+(R92/(MAX(R:R))*(0.3*(TkA_F*DEF_R)))</f>
        <v>1.4322434210526316</v>
      </c>
      <c r="AC92">
        <f>(0.7*(SH_F*DEF_R))+(S92/(MAX(S:S))*(0.3*(SH_F*DEF_R)))</f>
        <v>1.5304850699813248</v>
      </c>
    </row>
    <row r="93" spans="1:29" x14ac:dyDescent="0.25">
      <c r="A93" s="9">
        <v>91</v>
      </c>
      <c r="B93" s="43" t="s">
        <v>473</v>
      </c>
      <c r="C93" s="44" t="s">
        <v>395</v>
      </c>
      <c r="D93" s="44" t="s">
        <v>396</v>
      </c>
      <c r="E93" s="44" t="s">
        <v>3</v>
      </c>
      <c r="F93" s="45">
        <v>73</v>
      </c>
      <c r="G93" s="45">
        <v>18</v>
      </c>
      <c r="H93" s="45">
        <v>45</v>
      </c>
      <c r="I93" s="45">
        <v>99</v>
      </c>
      <c r="J93" s="45">
        <v>21</v>
      </c>
      <c r="K93" s="45">
        <v>16</v>
      </c>
      <c r="L93" s="45">
        <v>7761</v>
      </c>
      <c r="M93" s="51">
        <v>802</v>
      </c>
      <c r="N93">
        <f>G93*82/F93</f>
        <v>20.219178082191782</v>
      </c>
      <c r="O93">
        <f>H93*82/F93</f>
        <v>50.547945205479451</v>
      </c>
      <c r="P93">
        <f>I93*82/F93</f>
        <v>111.20547945205479</v>
      </c>
      <c r="Q93">
        <f>J93*82/F93</f>
        <v>23.589041095890412</v>
      </c>
      <c r="R93">
        <f>K93*82/F93</f>
        <v>17.972602739726028</v>
      </c>
      <c r="S93">
        <f>L93*82/F93</f>
        <v>8717.8356164383567</v>
      </c>
      <c r="U93" s="10">
        <f>SUM(V93:X93)</f>
        <v>8.2464755286047762</v>
      </c>
      <c r="V93">
        <f>N93/MAX(N:N)*OFF_R</f>
        <v>2.5759871071716356</v>
      </c>
      <c r="W93">
        <f>O93/MAX(O:O)*PUN_R</f>
        <v>0.72272083136513932</v>
      </c>
      <c r="X93">
        <f>SUM(Z93:AC93)</f>
        <v>4.9477675900680023</v>
      </c>
      <c r="Y93">
        <f>X93/DEF_R*10</f>
        <v>8.2462793167800044</v>
      </c>
      <c r="Z93">
        <f>(0.7*(HIT_F*DEF_R))+(P93/(MAX(P:P))*(0.3*(HIT_F*DEF_R)))</f>
        <v>1.2314328026656791</v>
      </c>
      <c r="AA93">
        <f>(0.7*(BkS_F*DEF_R))+(Q93/(MAX(Q:Q))*(0.3*(BkS_F*DEF_R)))</f>
        <v>0.70577681256264602</v>
      </c>
      <c r="AB93">
        <f>(0.7*(TkA_F*DEF_R))+(R93/(MAX(R:R))*(0.3*(TkA_F*DEF_R)))</f>
        <v>1.4822876712328765</v>
      </c>
      <c r="AC93">
        <f>(0.7*(SH_F*DEF_R))+(S93/(MAX(S:S))*(0.3*(SH_F*DEF_R)))</f>
        <v>1.5282703036068006</v>
      </c>
    </row>
    <row r="94" spans="1:29" x14ac:dyDescent="0.25">
      <c r="A94" s="9">
        <v>92</v>
      </c>
      <c r="B94" s="46" t="s">
        <v>430</v>
      </c>
      <c r="C94" s="47" t="s">
        <v>39</v>
      </c>
      <c r="D94" s="47" t="s">
        <v>396</v>
      </c>
      <c r="E94" s="47" t="s">
        <v>3</v>
      </c>
      <c r="F94" s="48">
        <v>54</v>
      </c>
      <c r="G94" s="48">
        <v>16</v>
      </c>
      <c r="H94" s="48">
        <v>18</v>
      </c>
      <c r="I94" s="48">
        <v>44</v>
      </c>
      <c r="J94" s="48">
        <v>14</v>
      </c>
      <c r="K94" s="48">
        <v>39</v>
      </c>
      <c r="L94" s="48">
        <v>419</v>
      </c>
      <c r="M94" s="52">
        <v>730</v>
      </c>
      <c r="N94">
        <f>G94*82/F94</f>
        <v>24.296296296296298</v>
      </c>
      <c r="O94">
        <f>H94*82/F94</f>
        <v>27.333333333333332</v>
      </c>
      <c r="P94">
        <f>I94*82/F94</f>
        <v>66.81481481481481</v>
      </c>
      <c r="Q94">
        <f>J94*82/F94</f>
        <v>21.25925925925926</v>
      </c>
      <c r="R94">
        <f>K94*82/F94</f>
        <v>59.222222222222221</v>
      </c>
      <c r="S94">
        <f>L94*82/F94</f>
        <v>636.25925925925924</v>
      </c>
      <c r="U94" s="10">
        <f>SUM(V94:X94)</f>
        <v>8.2095876528502743</v>
      </c>
      <c r="V94">
        <f>N94/MAX(N:N)*OFF_R</f>
        <v>3.0954248366013069</v>
      </c>
      <c r="W94">
        <f>O94/MAX(O:O)*PUN_R</f>
        <v>0.39080459770114945</v>
      </c>
      <c r="X94">
        <f>SUM(Z94:AC94)</f>
        <v>4.7233582185478182</v>
      </c>
      <c r="Y94">
        <f>X94/DEF_R*10</f>
        <v>7.8722636975796965</v>
      </c>
      <c r="Z94">
        <f>(0.7*(HIT_F*DEF_R))+(P94/(MAX(P:P))*(0.3*(HIT_F*DEF_R)))</f>
        <v>1.1590090090090088</v>
      </c>
      <c r="AA94">
        <f>(0.7*(BkS_F*DEF_R))+(Q94/(MAX(Q:Q))*(0.3*(BkS_F*DEF_R)))</f>
        <v>0.69829268292682911</v>
      </c>
      <c r="AB94">
        <f>(0.7*(TkA_F*DEF_R))+(R94/(MAX(R:R))*(0.3*(TkA_F*DEF_R)))</f>
        <v>1.7032812499999999</v>
      </c>
      <c r="AC94">
        <f>(0.7*(SH_F*DEF_R))+(S94/(MAX(S:S))*(0.3*(SH_F*DEF_R)))</f>
        <v>1.1627752766119801</v>
      </c>
    </row>
    <row r="95" spans="1:29" x14ac:dyDescent="0.25">
      <c r="A95" s="9">
        <v>93</v>
      </c>
      <c r="B95" s="46" t="s">
        <v>763</v>
      </c>
      <c r="C95" s="47" t="s">
        <v>395</v>
      </c>
      <c r="D95" s="47" t="s">
        <v>396</v>
      </c>
      <c r="E95" s="47" t="s">
        <v>3</v>
      </c>
      <c r="F95" s="48">
        <v>63</v>
      </c>
      <c r="G95" s="48">
        <v>19</v>
      </c>
      <c r="H95" s="48">
        <v>8</v>
      </c>
      <c r="I95" s="48">
        <v>95</v>
      </c>
      <c r="J95" s="48">
        <v>32</v>
      </c>
      <c r="K95" s="48">
        <v>21</v>
      </c>
      <c r="L95" s="48">
        <v>3377</v>
      </c>
      <c r="M95" s="52">
        <v>869</v>
      </c>
      <c r="N95">
        <f>G95*82/F95</f>
        <v>24.730158730158731</v>
      </c>
      <c r="O95">
        <f>H95*82/F95</f>
        <v>10.412698412698413</v>
      </c>
      <c r="P95">
        <f>I95*82/F95</f>
        <v>123.65079365079364</v>
      </c>
      <c r="Q95">
        <f>J95*82/F95</f>
        <v>41.650793650793652</v>
      </c>
      <c r="R95">
        <f>K95*82/F95</f>
        <v>27.333333333333332</v>
      </c>
      <c r="S95">
        <f>L95*82/F95</f>
        <v>4395.4603174603171</v>
      </c>
      <c r="U95" s="10">
        <f>SUM(V95:X95)</f>
        <v>8.1803388959599772</v>
      </c>
      <c r="V95">
        <f>N95/MAX(N:N)*OFF_R</f>
        <v>3.1507002801120452</v>
      </c>
      <c r="W95">
        <f>O95/MAX(O:O)*PUN_R</f>
        <v>0.14887794198139026</v>
      </c>
      <c r="X95">
        <f>SUM(Z95:AC95)</f>
        <v>4.8807606738665426</v>
      </c>
      <c r="Y95">
        <f>X95/DEF_R*10</f>
        <v>8.1346011231109046</v>
      </c>
      <c r="Z95">
        <f>(0.7*(HIT_F*DEF_R))+(P95/(MAX(P:P))*(0.3*(HIT_F*DEF_R)))</f>
        <v>1.2517374517374515</v>
      </c>
      <c r="AA95">
        <f>(0.7*(BkS_F*DEF_R))+(Q95/(MAX(Q:Q))*(0.3*(BkS_F*DEF_R)))</f>
        <v>0.76379790940766545</v>
      </c>
      <c r="AB95">
        <f>(0.7*(TkA_F*DEF_R))+(R95/(MAX(R:R))*(0.3*(TkA_F*DEF_R)))</f>
        <v>1.5324374999999999</v>
      </c>
      <c r="AC95">
        <f>(0.7*(SH_F*DEF_R))+(S95/(MAX(S:S))*(0.3*(SH_F*DEF_R)))</f>
        <v>1.3327878127214257</v>
      </c>
    </row>
    <row r="96" spans="1:29" x14ac:dyDescent="0.25">
      <c r="A96" s="9">
        <v>94</v>
      </c>
      <c r="B96" s="43" t="s">
        <v>107</v>
      </c>
      <c r="C96" s="44" t="s">
        <v>37</v>
      </c>
      <c r="D96" s="44" t="s">
        <v>396</v>
      </c>
      <c r="E96" s="44" t="s">
        <v>3</v>
      </c>
      <c r="F96" s="45">
        <v>32</v>
      </c>
      <c r="G96" s="45">
        <v>11</v>
      </c>
      <c r="H96" s="45">
        <v>4</v>
      </c>
      <c r="I96" s="45">
        <v>9</v>
      </c>
      <c r="J96" s="45">
        <v>3</v>
      </c>
      <c r="K96" s="45">
        <v>12</v>
      </c>
      <c r="L96" s="45">
        <v>5</v>
      </c>
      <c r="M96" s="51">
        <v>379</v>
      </c>
      <c r="N96">
        <f>G96*82/F96</f>
        <v>28.1875</v>
      </c>
      <c r="O96">
        <f>H96*82/F96</f>
        <v>10.25</v>
      </c>
      <c r="P96">
        <f>I96*82/F96</f>
        <v>23.0625</v>
      </c>
      <c r="Q96">
        <f>J96*82/F96</f>
        <v>7.6875</v>
      </c>
      <c r="R96">
        <f>K96*82/F96</f>
        <v>30.75</v>
      </c>
      <c r="S96">
        <f>L96*82/F96</f>
        <v>12.8125</v>
      </c>
      <c r="U96" s="10">
        <f>SUM(V96:X96)</f>
        <v>8.1653716477732896</v>
      </c>
      <c r="V96">
        <f>N96/MAX(N:N)*OFF_R</f>
        <v>3.591176470588235</v>
      </c>
      <c r="W96">
        <f>O96/MAX(O:O)*PUN_R</f>
        <v>0.14655172413793105</v>
      </c>
      <c r="X96">
        <f>SUM(Z96:AC96)</f>
        <v>4.4276434530471231</v>
      </c>
      <c r="Y96">
        <f>X96/DEF_R*10</f>
        <v>7.3794057550785386</v>
      </c>
      <c r="Z96">
        <f>(0.7*(HIT_F*DEF_R))+(P96/(MAX(P:P))*(0.3*(HIT_F*DEF_R)))</f>
        <v>1.087626689189189</v>
      </c>
      <c r="AA96">
        <f>(0.7*(BkS_F*DEF_R))+(Q96/(MAX(Q:Q))*(0.3*(BkS_F*DEF_R)))</f>
        <v>0.65469512195121937</v>
      </c>
      <c r="AB96">
        <f>(0.7*(TkA_F*DEF_R))+(R96/(MAX(R:R))*(0.3*(TkA_F*DEF_R)))</f>
        <v>1.5507421874999998</v>
      </c>
      <c r="AC96">
        <f>(0.7*(SH_F*DEF_R))+(S96/(MAX(S:S))*(0.3*(SH_F*DEF_R)))</f>
        <v>1.1345794544067149</v>
      </c>
    </row>
    <row r="97" spans="1:29" x14ac:dyDescent="0.25">
      <c r="A97" s="9">
        <v>95</v>
      </c>
      <c r="B97" s="46" t="s">
        <v>920</v>
      </c>
      <c r="C97" s="47" t="s">
        <v>395</v>
      </c>
      <c r="D97" s="47" t="s">
        <v>396</v>
      </c>
      <c r="E97" s="47" t="s">
        <v>3</v>
      </c>
      <c r="F97" s="48">
        <v>80</v>
      </c>
      <c r="G97" s="48">
        <v>13</v>
      </c>
      <c r="H97" s="48">
        <v>104</v>
      </c>
      <c r="I97" s="48">
        <v>239</v>
      </c>
      <c r="J97" s="48">
        <v>26</v>
      </c>
      <c r="K97" s="48">
        <v>11</v>
      </c>
      <c r="L97" s="48">
        <v>8</v>
      </c>
      <c r="M97" s="52">
        <v>711</v>
      </c>
      <c r="N97">
        <f>G97*82/F97</f>
        <v>13.324999999999999</v>
      </c>
      <c r="O97">
        <f>H97*82/F97</f>
        <v>106.6</v>
      </c>
      <c r="P97">
        <f>I97*82/F97</f>
        <v>244.97499999999999</v>
      </c>
      <c r="Q97">
        <f>J97*82/F97</f>
        <v>26.65</v>
      </c>
      <c r="R97">
        <f>K97*82/F97</f>
        <v>11.275</v>
      </c>
      <c r="S97">
        <f>L97*82/F97</f>
        <v>8.1999999999999993</v>
      </c>
      <c r="U97" s="10">
        <f>SUM(V97:X97)</f>
        <v>7.9678501195799241</v>
      </c>
      <c r="V97">
        <f>N97/MAX(N:N)*OFF_R</f>
        <v>1.6976470588235291</v>
      </c>
      <c r="W97">
        <f>O97/MAX(O:O)*PUN_R</f>
        <v>1.5241379310344827</v>
      </c>
      <c r="X97">
        <f>SUM(Z97:AC97)</f>
        <v>4.7460651297219121</v>
      </c>
      <c r="Y97">
        <f>X97/DEF_R*10</f>
        <v>7.9101085495365195</v>
      </c>
      <c r="Z97">
        <f>(0.7*(HIT_F*DEF_R))+(P97/(MAX(P:P))*(0.3*(HIT_F*DEF_R)))</f>
        <v>1.4496790540540538</v>
      </c>
      <c r="AA97">
        <f>(0.7*(BkS_F*DEF_R))+(Q97/(MAX(Q:Q))*(0.3*(BkS_F*DEF_R)))</f>
        <v>0.71560975609756083</v>
      </c>
      <c r="AB97">
        <f>(0.7*(TkA_F*DEF_R))+(R97/(MAX(R:R))*(0.3*(TkA_F*DEF_R)))</f>
        <v>1.4464054687499999</v>
      </c>
      <c r="AC97">
        <f>(0.7*(SH_F*DEF_R))+(S97/(MAX(S:S))*(0.3*(SH_F*DEF_R)))</f>
        <v>1.1343708508202974</v>
      </c>
    </row>
    <row r="98" spans="1:29" x14ac:dyDescent="0.25">
      <c r="A98" s="9">
        <v>96</v>
      </c>
      <c r="B98" s="43" t="s">
        <v>580</v>
      </c>
      <c r="C98" s="44" t="s">
        <v>395</v>
      </c>
      <c r="D98" s="44" t="s">
        <v>396</v>
      </c>
      <c r="E98" s="44" t="s">
        <v>3</v>
      </c>
      <c r="F98" s="45">
        <v>27</v>
      </c>
      <c r="G98" s="45">
        <v>7</v>
      </c>
      <c r="H98" s="45">
        <v>4</v>
      </c>
      <c r="I98" s="45">
        <v>64</v>
      </c>
      <c r="J98" s="45">
        <v>15</v>
      </c>
      <c r="K98" s="45">
        <v>11</v>
      </c>
      <c r="L98" s="45">
        <v>1703</v>
      </c>
      <c r="M98" s="51">
        <v>296</v>
      </c>
      <c r="N98">
        <f>G98*82/F98</f>
        <v>21.25925925925926</v>
      </c>
      <c r="O98">
        <f>H98*82/F98</f>
        <v>12.148148148148149</v>
      </c>
      <c r="P98">
        <f>I98*82/F98</f>
        <v>194.37037037037038</v>
      </c>
      <c r="Q98">
        <f>J98*82/F98</f>
        <v>45.555555555555557</v>
      </c>
      <c r="R98">
        <f>K98*82/F98</f>
        <v>33.407407407407405</v>
      </c>
      <c r="S98">
        <f>L98*82/F98</f>
        <v>5172.0740740740739</v>
      </c>
      <c r="U98" s="10">
        <f>SUM(V98:X98)</f>
        <v>7.9585361326350004</v>
      </c>
      <c r="V98">
        <f>N98/MAX(N:N)*OFF_R</f>
        <v>2.7084967320261435</v>
      </c>
      <c r="W98">
        <f>O98/MAX(O:O)*PUN_R</f>
        <v>0.173690932311622</v>
      </c>
      <c r="X98">
        <f>SUM(Z98:AC98)</f>
        <v>5.0763484682972351</v>
      </c>
      <c r="Y98">
        <f>X98/DEF_R*10</f>
        <v>8.4605807804953912</v>
      </c>
      <c r="Z98">
        <f>(0.7*(HIT_F*DEF_R))+(P98/(MAX(P:P))*(0.3*(HIT_F*DEF_R)))</f>
        <v>1.367117117117117</v>
      </c>
      <c r="AA98">
        <f>(0.7*(BkS_F*DEF_R))+(Q98/(MAX(Q:Q))*(0.3*(BkS_F*DEF_R)))</f>
        <v>0.77634146341463406</v>
      </c>
      <c r="AB98">
        <f>(0.7*(TkA_F*DEF_R))+(R98/(MAX(R:R))*(0.3*(TkA_F*DEF_R)))</f>
        <v>1.5649791666666666</v>
      </c>
      <c r="AC98">
        <f>(0.7*(SH_F*DEF_R))+(S98/(MAX(S:S))*(0.3*(SH_F*DEF_R)))</f>
        <v>1.3679107210988171</v>
      </c>
    </row>
    <row r="99" spans="1:29" x14ac:dyDescent="0.25">
      <c r="A99" s="9">
        <v>97</v>
      </c>
      <c r="B99" s="46" t="s">
        <v>802</v>
      </c>
      <c r="C99" s="47" t="s">
        <v>395</v>
      </c>
      <c r="D99" s="47" t="s">
        <v>396</v>
      </c>
      <c r="E99" s="47" t="s">
        <v>3</v>
      </c>
      <c r="F99" s="48">
        <v>65</v>
      </c>
      <c r="G99" s="48">
        <v>19</v>
      </c>
      <c r="H99" s="48">
        <v>20</v>
      </c>
      <c r="I99" s="48">
        <v>77</v>
      </c>
      <c r="J99" s="48">
        <v>13</v>
      </c>
      <c r="K99" s="48">
        <v>19</v>
      </c>
      <c r="L99" s="48">
        <v>69</v>
      </c>
      <c r="M99" s="52">
        <v>881</v>
      </c>
      <c r="N99">
        <f>G99*82/F99</f>
        <v>23.969230769230769</v>
      </c>
      <c r="O99">
        <f>H99*82/F99</f>
        <v>25.23076923076923</v>
      </c>
      <c r="P99">
        <f>I99*82/F99</f>
        <v>97.138461538461542</v>
      </c>
      <c r="Q99">
        <f>J99*82/F99</f>
        <v>16.399999999999999</v>
      </c>
      <c r="R99">
        <f>K99*82/F99</f>
        <v>23.969230769230769</v>
      </c>
      <c r="S99">
        <f>L99*82/F99</f>
        <v>87.046153846153842</v>
      </c>
      <c r="U99" s="10">
        <f>SUM(V99:X99)</f>
        <v>7.9580147641597971</v>
      </c>
      <c r="V99">
        <f>N99/MAX(N:N)*OFF_R</f>
        <v>3.0537556561085974</v>
      </c>
      <c r="W99">
        <f>O99/MAX(O:O)*PUN_R</f>
        <v>0.36074270557029176</v>
      </c>
      <c r="X99">
        <f>SUM(Z99:AC99)</f>
        <v>4.5435164024809085</v>
      </c>
      <c r="Y99">
        <f>X99/DEF_R*10</f>
        <v>7.5725273374681814</v>
      </c>
      <c r="Z99">
        <f>(0.7*(HIT_F*DEF_R))+(P99/(MAX(P:P))*(0.3*(HIT_F*DEF_R)))</f>
        <v>1.2084823284823283</v>
      </c>
      <c r="AA99">
        <f>(0.7*(BkS_F*DEF_R))+(Q99/(MAX(Q:Q))*(0.3*(BkS_F*DEF_R)))</f>
        <v>0.68268292682926812</v>
      </c>
      <c r="AB99">
        <f>(0.7*(TkA_F*DEF_R))+(R99/(MAX(R:R))*(0.3*(TkA_F*DEF_R)))</f>
        <v>1.514414423076923</v>
      </c>
      <c r="AC99">
        <f>(0.7*(SH_F*DEF_R))+(S99/(MAX(S:S))*(0.3*(SH_F*DEF_R)))</f>
        <v>1.1379367240923897</v>
      </c>
    </row>
    <row r="100" spans="1:29" x14ac:dyDescent="0.25">
      <c r="A100" s="9">
        <v>98</v>
      </c>
      <c r="B100" s="43" t="s">
        <v>437</v>
      </c>
      <c r="C100" s="44" t="s">
        <v>37</v>
      </c>
      <c r="D100" s="44" t="s">
        <v>396</v>
      </c>
      <c r="E100" s="44" t="s">
        <v>3</v>
      </c>
      <c r="F100" s="45">
        <v>31</v>
      </c>
      <c r="G100" s="45">
        <v>5</v>
      </c>
      <c r="H100" s="45">
        <v>41</v>
      </c>
      <c r="I100" s="45">
        <v>75</v>
      </c>
      <c r="J100" s="45">
        <v>11</v>
      </c>
      <c r="K100" s="45">
        <v>7</v>
      </c>
      <c r="L100" s="45">
        <v>18</v>
      </c>
      <c r="M100" s="51">
        <v>307</v>
      </c>
      <c r="N100">
        <f>G100*82/F100</f>
        <v>13.225806451612904</v>
      </c>
      <c r="O100">
        <f>H100*82/F100</f>
        <v>108.45161290322581</v>
      </c>
      <c r="P100">
        <f>I100*82/F100</f>
        <v>198.38709677419354</v>
      </c>
      <c r="Q100">
        <f>J100*82/F100</f>
        <v>29.096774193548388</v>
      </c>
      <c r="R100">
        <f>K100*82/F100</f>
        <v>18.516129032258064</v>
      </c>
      <c r="S100">
        <f>L100*82/F100</f>
        <v>47.612903225806448</v>
      </c>
      <c r="U100" s="10">
        <f>SUM(V100:X100)</f>
        <v>7.9541143561914689</v>
      </c>
      <c r="V100">
        <f>N100/MAX(N:N)*OFF_R</f>
        <v>1.6850094876660342</v>
      </c>
      <c r="W100">
        <f>O100/MAX(O:O)*PUN_R</f>
        <v>1.5506117908787542</v>
      </c>
      <c r="X100">
        <f>SUM(Z100:AC100)</f>
        <v>4.7184930776466807</v>
      </c>
      <c r="Y100">
        <f>X100/DEF_R*10</f>
        <v>7.8641551294111345</v>
      </c>
      <c r="Z100">
        <f>(0.7*(HIT_F*DEF_R))+(P100/(MAX(P:P))*(0.3*(HIT_F*DEF_R)))</f>
        <v>1.3736704446381864</v>
      </c>
      <c r="AA100">
        <f>(0.7*(BkS_F*DEF_R))+(Q100/(MAX(Q:Q))*(0.3*(BkS_F*DEF_R)))</f>
        <v>0.72346970889063722</v>
      </c>
      <c r="AB100">
        <f>(0.7*(TkA_F*DEF_R))+(R100/(MAX(R:R))*(0.3*(TkA_F*DEF_R)))</f>
        <v>1.4851995967741933</v>
      </c>
      <c r="AC100">
        <f>(0.7*(SH_F*DEF_R))+(S100/(MAX(S:S))*(0.3*(SH_F*DEF_R)))</f>
        <v>1.1361533273436633</v>
      </c>
    </row>
    <row r="101" spans="1:29" x14ac:dyDescent="0.25">
      <c r="A101" s="9">
        <v>99</v>
      </c>
      <c r="B101" s="43" t="s">
        <v>353</v>
      </c>
      <c r="C101" s="44" t="s">
        <v>39</v>
      </c>
      <c r="D101" s="44" t="s">
        <v>396</v>
      </c>
      <c r="E101" s="44" t="s">
        <v>3</v>
      </c>
      <c r="F101" s="45">
        <v>28</v>
      </c>
      <c r="G101" s="45">
        <v>8</v>
      </c>
      <c r="H101" s="45">
        <v>10</v>
      </c>
      <c r="I101" s="45">
        <v>11</v>
      </c>
      <c r="J101" s="45">
        <v>10</v>
      </c>
      <c r="K101" s="45">
        <v>12</v>
      </c>
      <c r="L101" s="45">
        <v>16</v>
      </c>
      <c r="M101" s="51">
        <v>315</v>
      </c>
      <c r="N101">
        <f>G101*82/F101</f>
        <v>23.428571428571427</v>
      </c>
      <c r="O101">
        <f>H101*82/F101</f>
        <v>29.285714285714285</v>
      </c>
      <c r="P101">
        <f>I101*82/F101</f>
        <v>32.214285714285715</v>
      </c>
      <c r="Q101">
        <f>J101*82/F101</f>
        <v>29.285714285714285</v>
      </c>
      <c r="R101">
        <f>K101*82/F101</f>
        <v>35.142857142857146</v>
      </c>
      <c r="S101">
        <f>L101*82/F101</f>
        <v>46.857142857142854</v>
      </c>
      <c r="U101" s="10">
        <f>SUM(V101:X101)</f>
        <v>7.9406236647715147</v>
      </c>
      <c r="V101">
        <f>N101/MAX(N:N)*OFF_R</f>
        <v>2.9848739495798315</v>
      </c>
      <c r="W101">
        <f>O101/MAX(O:O)*PUN_R</f>
        <v>0.41871921182266009</v>
      </c>
      <c r="X101">
        <f>SUM(Z101:AC101)</f>
        <v>4.5370305033690226</v>
      </c>
      <c r="Y101">
        <f>X101/DEF_R*10</f>
        <v>7.5617175056150376</v>
      </c>
      <c r="Z101">
        <f>(0.7*(HIT_F*DEF_R))+(P101/(MAX(P:P))*(0.3*(HIT_F*DEF_R)))</f>
        <v>1.1025579150579148</v>
      </c>
      <c r="AA101">
        <f>(0.7*(BkS_F*DEF_R))+(Q101/(MAX(Q:Q))*(0.3*(BkS_F*DEF_R)))</f>
        <v>0.72407665505226471</v>
      </c>
      <c r="AB101">
        <f>(0.7*(TkA_F*DEF_R))+(R101/(MAX(R:R))*(0.3*(TkA_F*DEF_R)))</f>
        <v>1.5742767857142856</v>
      </c>
      <c r="AC101">
        <f>(0.7*(SH_F*DEF_R))+(S101/(MAX(S:S))*(0.3*(SH_F*DEF_R)))</f>
        <v>1.1361191475445576</v>
      </c>
    </row>
    <row r="102" spans="1:29" x14ac:dyDescent="0.25">
      <c r="A102" s="9">
        <v>100</v>
      </c>
      <c r="B102" s="46" t="s">
        <v>887</v>
      </c>
      <c r="C102" s="47" t="s">
        <v>395</v>
      </c>
      <c r="D102" s="47" t="s">
        <v>396</v>
      </c>
      <c r="E102" s="47" t="s">
        <v>3</v>
      </c>
      <c r="F102" s="48">
        <v>53</v>
      </c>
      <c r="G102" s="48">
        <v>15</v>
      </c>
      <c r="H102" s="48">
        <v>18</v>
      </c>
      <c r="I102" s="48">
        <v>42</v>
      </c>
      <c r="J102" s="48">
        <v>14</v>
      </c>
      <c r="K102" s="48">
        <v>23</v>
      </c>
      <c r="L102" s="48">
        <v>26</v>
      </c>
      <c r="M102" s="52">
        <v>625</v>
      </c>
      <c r="N102">
        <f>G102*82/F102</f>
        <v>23.20754716981132</v>
      </c>
      <c r="O102">
        <f>H102*82/F102</f>
        <v>27.849056603773583</v>
      </c>
      <c r="P102">
        <f>I102*82/F102</f>
        <v>64.981132075471692</v>
      </c>
      <c r="Q102">
        <f>J102*82/F102</f>
        <v>21.660377358490567</v>
      </c>
      <c r="R102">
        <f>K102*82/F102</f>
        <v>35.584905660377359</v>
      </c>
      <c r="S102">
        <f>L102*82/F102</f>
        <v>40.226415094339622</v>
      </c>
      <c r="U102" s="10">
        <f>SUM(V102:X102)</f>
        <v>7.9229559082839298</v>
      </c>
      <c r="V102">
        <f>N102/MAX(N:N)*OFF_R</f>
        <v>2.9567147613762486</v>
      </c>
      <c r="W102">
        <f>O102/MAX(O:O)*PUN_R</f>
        <v>0.39817826935588807</v>
      </c>
      <c r="X102">
        <f>SUM(Z102:AC102)</f>
        <v>4.5680628775517933</v>
      </c>
      <c r="Y102">
        <f>X102/DEF_R*10</f>
        <v>7.6134381292529882</v>
      </c>
      <c r="Z102">
        <f>(0.7*(HIT_F*DEF_R))+(P102/(MAX(P:P))*(0.3*(HIT_F*DEF_R)))</f>
        <v>1.1560173380928096</v>
      </c>
      <c r="AA102">
        <f>(0.7*(BkS_F*DEF_R))+(Q102/(MAX(Q:Q))*(0.3*(BkS_F*DEF_R)))</f>
        <v>0.69958122411412782</v>
      </c>
      <c r="AB102">
        <f>(0.7*(TkA_F*DEF_R))+(R102/(MAX(R:R))*(0.3*(TkA_F*DEF_R)))</f>
        <v>1.5766450471698112</v>
      </c>
      <c r="AC102">
        <f>(0.7*(SH_F*DEF_R))+(S102/(MAX(S:S))*(0.3*(SH_F*DEF_R)))</f>
        <v>1.1358192681750447</v>
      </c>
    </row>
    <row r="103" spans="1:29" x14ac:dyDescent="0.25">
      <c r="A103" s="9">
        <v>101</v>
      </c>
      <c r="B103" s="46" t="s">
        <v>530</v>
      </c>
      <c r="C103" s="47" t="s">
        <v>395</v>
      </c>
      <c r="D103" s="47" t="s">
        <v>396</v>
      </c>
      <c r="E103" s="47" t="s">
        <v>3</v>
      </c>
      <c r="F103" s="48">
        <v>64</v>
      </c>
      <c r="G103" s="48">
        <v>15</v>
      </c>
      <c r="H103" s="48">
        <v>39</v>
      </c>
      <c r="I103" s="48">
        <v>135</v>
      </c>
      <c r="J103" s="48">
        <v>24</v>
      </c>
      <c r="K103" s="48">
        <v>13</v>
      </c>
      <c r="L103" s="48">
        <v>31</v>
      </c>
      <c r="M103" s="52">
        <v>824</v>
      </c>
      <c r="N103">
        <f>G103*82/F103</f>
        <v>19.21875</v>
      </c>
      <c r="O103">
        <f>H103*82/F103</f>
        <v>49.96875</v>
      </c>
      <c r="P103">
        <f>I103*82/F103</f>
        <v>172.96875</v>
      </c>
      <c r="Q103">
        <f>J103*82/F103</f>
        <v>30.75</v>
      </c>
      <c r="R103">
        <f>K103*82/F103</f>
        <v>16.65625</v>
      </c>
      <c r="S103">
        <f>L103*82/F103</f>
        <v>39.71875</v>
      </c>
      <c r="U103" s="10">
        <f>SUM(V103:X103)</f>
        <v>7.8349813838842319</v>
      </c>
      <c r="V103">
        <f>N103/MAX(N:N)*OFF_R</f>
        <v>2.4485294117647056</v>
      </c>
      <c r="W103">
        <f>O103/MAX(O:O)*PUN_R</f>
        <v>0.71443965517241381</v>
      </c>
      <c r="X103">
        <f>SUM(Z103:AC103)</f>
        <v>4.6720123169471126</v>
      </c>
      <c r="Y103">
        <f>X103/DEF_R*10</f>
        <v>7.7866871949118543</v>
      </c>
      <c r="Z103">
        <f>(0.7*(HIT_F*DEF_R))+(P103/(MAX(P:P))*(0.3*(HIT_F*DEF_R)))</f>
        <v>1.3322001689189187</v>
      </c>
      <c r="AA103">
        <f>(0.7*(BkS_F*DEF_R))+(Q103/(MAX(Q:Q))*(0.3*(BkS_F*DEF_R)))</f>
        <v>0.72878048780487792</v>
      </c>
      <c r="AB103">
        <f>(0.7*(TkA_F*DEF_R))+(R103/(MAX(R:R))*(0.3*(TkA_F*DEF_R)))</f>
        <v>1.4752353515624999</v>
      </c>
      <c r="AC103">
        <f>(0.7*(SH_F*DEF_R))+(S103/(MAX(S:S))*(0.3*(SH_F*DEF_R)))</f>
        <v>1.1357963086608165</v>
      </c>
    </row>
    <row r="104" spans="1:29" x14ac:dyDescent="0.25">
      <c r="A104" s="9">
        <v>102</v>
      </c>
      <c r="B104" s="46" t="s">
        <v>771</v>
      </c>
      <c r="C104" s="47" t="s">
        <v>395</v>
      </c>
      <c r="D104" s="47" t="s">
        <v>396</v>
      </c>
      <c r="E104" s="47" t="s">
        <v>3</v>
      </c>
      <c r="F104" s="48">
        <v>45</v>
      </c>
      <c r="G104" s="48">
        <v>12</v>
      </c>
      <c r="H104" s="48">
        <v>14</v>
      </c>
      <c r="I104" s="48">
        <v>53</v>
      </c>
      <c r="J104" s="48">
        <v>10</v>
      </c>
      <c r="K104" s="48">
        <v>15</v>
      </c>
      <c r="L104" s="48">
        <v>27</v>
      </c>
      <c r="M104" s="52">
        <v>560</v>
      </c>
      <c r="N104">
        <f>G104*82/F104</f>
        <v>21.866666666666667</v>
      </c>
      <c r="O104">
        <f>H104*82/F104</f>
        <v>25.511111111111113</v>
      </c>
      <c r="P104">
        <f>I104*82/F104</f>
        <v>96.577777777777783</v>
      </c>
      <c r="Q104">
        <f>J104*82/F104</f>
        <v>18.222222222222221</v>
      </c>
      <c r="R104">
        <f>K104*82/F104</f>
        <v>27.333333333333332</v>
      </c>
      <c r="S104">
        <f>L104*82/F104</f>
        <v>49.2</v>
      </c>
      <c r="U104" s="10">
        <f>SUM(V104:X104)</f>
        <v>7.7154000686507889</v>
      </c>
      <c r="V104">
        <f>N104/MAX(N:N)*OFF_R</f>
        <v>2.7858823529411763</v>
      </c>
      <c r="W104">
        <f>O104/MAX(O:O)*PUN_R</f>
        <v>0.3647509578544062</v>
      </c>
      <c r="X104">
        <f>SUM(Z104:AC104)</f>
        <v>4.5647667578552067</v>
      </c>
      <c r="Y104">
        <f>X104/DEF_R*10</f>
        <v>7.6079445964253445</v>
      </c>
      <c r="Z104">
        <f>(0.7*(HIT_F*DEF_R))+(P104/(MAX(P:P))*(0.3*(HIT_F*DEF_R)))</f>
        <v>1.2075675675675674</v>
      </c>
      <c r="AA104">
        <f>(0.7*(BkS_F*DEF_R))+(Q104/(MAX(Q:Q))*(0.3*(BkS_F*DEF_R)))</f>
        <v>0.68853658536585349</v>
      </c>
      <c r="AB104">
        <f>(0.7*(TkA_F*DEF_R))+(R104/(MAX(R:R))*(0.3*(TkA_F*DEF_R)))</f>
        <v>1.5324374999999999</v>
      </c>
      <c r="AC104">
        <f>(0.7*(SH_F*DEF_R))+(S104/(MAX(S:S))*(0.3*(SH_F*DEF_R)))</f>
        <v>1.1362251049217855</v>
      </c>
    </row>
    <row r="105" spans="1:29" x14ac:dyDescent="0.25">
      <c r="A105" s="9">
        <v>103</v>
      </c>
      <c r="B105" s="46" t="s">
        <v>315</v>
      </c>
      <c r="C105" s="47" t="s">
        <v>34</v>
      </c>
      <c r="D105" s="47" t="s">
        <v>396</v>
      </c>
      <c r="E105" s="47" t="s">
        <v>3</v>
      </c>
      <c r="F105" s="48">
        <v>61</v>
      </c>
      <c r="G105" s="48">
        <v>17</v>
      </c>
      <c r="H105" s="48">
        <v>10</v>
      </c>
      <c r="I105" s="48">
        <v>27</v>
      </c>
      <c r="J105" s="48">
        <v>27</v>
      </c>
      <c r="K105" s="48">
        <v>31</v>
      </c>
      <c r="L105" s="48">
        <v>49</v>
      </c>
      <c r="M105" s="52">
        <v>842</v>
      </c>
      <c r="N105">
        <f>G105*82/F105</f>
        <v>22.852459016393443</v>
      </c>
      <c r="O105">
        <f>H105*82/F105</f>
        <v>13.442622950819672</v>
      </c>
      <c r="P105">
        <f>I105*82/F105</f>
        <v>36.295081967213115</v>
      </c>
      <c r="Q105">
        <f>J105*82/F105</f>
        <v>36.295081967213115</v>
      </c>
      <c r="R105">
        <f>K105*82/F105</f>
        <v>41.672131147540981</v>
      </c>
      <c r="S105">
        <f>L105*82/F105</f>
        <v>65.868852459016395</v>
      </c>
      <c r="U105" s="10">
        <f>SUM(V105:X105)</f>
        <v>7.7057196658539944</v>
      </c>
      <c r="V105">
        <f>N105/MAX(N:N)*OFF_R</f>
        <v>2.9114754098360653</v>
      </c>
      <c r="W105">
        <f>O105/MAX(O:O)*PUN_R</f>
        <v>0.19219898247597514</v>
      </c>
      <c r="X105">
        <f>SUM(Z105:AC105)</f>
        <v>4.6020452735419539</v>
      </c>
      <c r="Y105">
        <f>X105/DEF_R*10</f>
        <v>7.6700754559032571</v>
      </c>
      <c r="Z105">
        <f>(0.7*(HIT_F*DEF_R))+(P105/(MAX(P:P))*(0.3*(HIT_F*DEF_R)))</f>
        <v>1.1092157731501993</v>
      </c>
      <c r="AA105">
        <f>(0.7*(BkS_F*DEF_R))+(Q105/(MAX(Q:Q))*(0.3*(BkS_F*DEF_R)))</f>
        <v>0.74659336265493792</v>
      </c>
      <c r="AB105">
        <f>(0.7*(TkA_F*DEF_R))+(R105/(MAX(R:R))*(0.3*(TkA_F*DEF_R)))</f>
        <v>1.6092571721311475</v>
      </c>
      <c r="AC105">
        <f>(0.7*(SH_F*DEF_R))+(S105/(MAX(S:S))*(0.3*(SH_F*DEF_R)))</f>
        <v>1.136978965605669</v>
      </c>
    </row>
    <row r="106" spans="1:29" x14ac:dyDescent="0.25">
      <c r="A106" s="9">
        <v>104</v>
      </c>
      <c r="B106" s="43" t="s">
        <v>757</v>
      </c>
      <c r="C106" s="44" t="s">
        <v>395</v>
      </c>
      <c r="D106" s="44" t="s">
        <v>396</v>
      </c>
      <c r="E106" s="44" t="s">
        <v>3</v>
      </c>
      <c r="F106" s="45">
        <v>44</v>
      </c>
      <c r="G106" s="45">
        <v>10</v>
      </c>
      <c r="H106" s="45">
        <v>24</v>
      </c>
      <c r="I106" s="45">
        <v>50</v>
      </c>
      <c r="J106" s="45">
        <v>10</v>
      </c>
      <c r="K106" s="45">
        <v>11</v>
      </c>
      <c r="L106" s="45">
        <v>1000</v>
      </c>
      <c r="M106" s="51">
        <v>490</v>
      </c>
      <c r="N106">
        <f>G106*82/F106</f>
        <v>18.636363636363637</v>
      </c>
      <c r="O106">
        <f>H106*82/F106</f>
        <v>44.727272727272727</v>
      </c>
      <c r="P106">
        <f>I106*82/F106</f>
        <v>93.181818181818187</v>
      </c>
      <c r="Q106">
        <f>J106*82/F106</f>
        <v>18.636363636363637</v>
      </c>
      <c r="R106">
        <f>K106*82/F106</f>
        <v>20.5</v>
      </c>
      <c r="S106">
        <f>L106*82/F106</f>
        <v>1863.6363636363637</v>
      </c>
      <c r="U106" s="10">
        <f>SUM(V106:X106)</f>
        <v>7.6198363750773961</v>
      </c>
      <c r="V106">
        <f>N106/MAX(N:N)*OFF_R</f>
        <v>2.3743315508021388</v>
      </c>
      <c r="W106">
        <f>O106/MAX(O:O)*PUN_R</f>
        <v>0.63949843260188088</v>
      </c>
      <c r="X106">
        <f>SUM(Z106:AC106)</f>
        <v>4.6060063916733762</v>
      </c>
      <c r="Y106">
        <f>X106/DEF_R*10</f>
        <v>7.676677319455627</v>
      </c>
      <c r="Z106">
        <f>(0.7*(HIT_F*DEF_R))+(P106/(MAX(P:P))*(0.3*(HIT_F*DEF_R)))</f>
        <v>1.2020270270270268</v>
      </c>
      <c r="AA106">
        <f>(0.7*(BkS_F*DEF_R))+(Q106/(MAX(Q:Q))*(0.3*(BkS_F*DEF_R)))</f>
        <v>0.68986696230598654</v>
      </c>
      <c r="AB106">
        <f>(0.7*(TkA_F*DEF_R))+(R106/(MAX(R:R))*(0.3*(TkA_F*DEF_R)))</f>
        <v>1.4958281249999998</v>
      </c>
      <c r="AC106">
        <f>(0.7*(SH_F*DEF_R))+(S106/(MAX(S:S))*(0.3*(SH_F*DEF_R)))</f>
        <v>1.2182842773403626</v>
      </c>
    </row>
    <row r="107" spans="1:29" x14ac:dyDescent="0.25">
      <c r="A107" s="9">
        <v>105</v>
      </c>
      <c r="B107" s="46" t="s">
        <v>922</v>
      </c>
      <c r="C107" s="47" t="s">
        <v>395</v>
      </c>
      <c r="D107" s="47" t="s">
        <v>396</v>
      </c>
      <c r="E107" s="47" t="s">
        <v>3</v>
      </c>
      <c r="F107" s="48">
        <v>54</v>
      </c>
      <c r="G107" s="48">
        <v>12</v>
      </c>
      <c r="H107" s="48">
        <v>16</v>
      </c>
      <c r="I107" s="48">
        <v>49</v>
      </c>
      <c r="J107" s="48">
        <v>30</v>
      </c>
      <c r="K107" s="48">
        <v>10</v>
      </c>
      <c r="L107" s="48">
        <v>4775</v>
      </c>
      <c r="M107" s="52">
        <v>659</v>
      </c>
      <c r="N107">
        <f>G107*82/F107</f>
        <v>18.222222222222221</v>
      </c>
      <c r="O107">
        <f>H107*82/F107</f>
        <v>24.296296296296298</v>
      </c>
      <c r="P107">
        <f>I107*82/F107</f>
        <v>74.407407407407405</v>
      </c>
      <c r="Q107">
        <f>J107*82/F107</f>
        <v>45.555555555555557</v>
      </c>
      <c r="R107">
        <f>K107*82/F107</f>
        <v>15.185185185185185</v>
      </c>
      <c r="S107">
        <f>L107*82/F107</f>
        <v>7250.9259259259261</v>
      </c>
      <c r="U107" s="10">
        <f>SUM(V107:X107)</f>
        <v>7.5459707902039614</v>
      </c>
      <c r="V107">
        <f>N107/MAX(N:N)*OFF_R</f>
        <v>2.3215686274509801</v>
      </c>
      <c r="W107">
        <f>O107/MAX(O:O)*PUN_R</f>
        <v>0.347381864623244</v>
      </c>
      <c r="X107">
        <f>SUM(Z107:AC107)</f>
        <v>4.8770202981297377</v>
      </c>
      <c r="Y107">
        <f>X107/DEF_R*10</f>
        <v>8.1283671635495622</v>
      </c>
      <c r="Z107">
        <f>(0.7*(HIT_F*DEF_R))+(P107/(MAX(P:P))*(0.3*(HIT_F*DEF_R)))</f>
        <v>1.1713963963963963</v>
      </c>
      <c r="AA107">
        <f>(0.7*(BkS_F*DEF_R))+(Q107/(MAX(Q:Q))*(0.3*(BkS_F*DEF_R)))</f>
        <v>0.77634146341463406</v>
      </c>
      <c r="AB107">
        <f>(0.7*(TkA_F*DEF_R))+(R107/(MAX(R:R))*(0.3*(TkA_F*DEF_R)))</f>
        <v>1.4673541666666665</v>
      </c>
      <c r="AC107">
        <f>(0.7*(SH_F*DEF_R))+(S107/(MAX(S:S))*(0.3*(SH_F*DEF_R)))</f>
        <v>1.4619282716520412</v>
      </c>
    </row>
    <row r="108" spans="1:29" x14ac:dyDescent="0.25">
      <c r="A108" s="9">
        <v>106</v>
      </c>
      <c r="B108" s="43" t="s">
        <v>266</v>
      </c>
      <c r="C108" s="44" t="s">
        <v>34</v>
      </c>
      <c r="D108" s="44" t="s">
        <v>396</v>
      </c>
      <c r="E108" s="44" t="s">
        <v>3</v>
      </c>
      <c r="F108" s="45">
        <v>58</v>
      </c>
      <c r="G108" s="45">
        <v>15</v>
      </c>
      <c r="H108" s="45">
        <v>14</v>
      </c>
      <c r="I108" s="45">
        <v>22</v>
      </c>
      <c r="J108" s="45">
        <v>17</v>
      </c>
      <c r="K108" s="45">
        <v>30</v>
      </c>
      <c r="L108" s="45">
        <v>16</v>
      </c>
      <c r="M108" s="51">
        <v>771</v>
      </c>
      <c r="N108">
        <f>G108*82/F108</f>
        <v>21.206896551724139</v>
      </c>
      <c r="O108">
        <f>H108*82/F108</f>
        <v>19.793103448275861</v>
      </c>
      <c r="P108">
        <f>I108*82/F108</f>
        <v>31.103448275862068</v>
      </c>
      <c r="Q108">
        <f>J108*82/F108</f>
        <v>24.03448275862069</v>
      </c>
      <c r="R108">
        <f>K108*82/F108</f>
        <v>42.413793103448278</v>
      </c>
      <c r="S108">
        <f>L108*82/F108</f>
        <v>22.620689655172413</v>
      </c>
      <c r="U108" s="10">
        <f>SUM(V108:X108)</f>
        <v>7.5410289415753118</v>
      </c>
      <c r="V108">
        <f>N108/MAX(N:N)*OFF_R</f>
        <v>2.7018255578093306</v>
      </c>
      <c r="W108">
        <f>O108/MAX(O:O)*PUN_R</f>
        <v>0.28299643281807374</v>
      </c>
      <c r="X108">
        <f>SUM(Z108:AC108)</f>
        <v>4.5562069509479075</v>
      </c>
      <c r="Y108">
        <f>X108/DEF_R*10</f>
        <v>7.5936782515798464</v>
      </c>
      <c r="Z108">
        <f>(0.7*(HIT_F*DEF_R))+(P108/(MAX(P:P))*(0.3*(HIT_F*DEF_R)))</f>
        <v>1.1007455731593661</v>
      </c>
      <c r="AA108">
        <f>(0.7*(BkS_F*DEF_R))+(Q108/(MAX(Q:Q))*(0.3*(BkS_F*DEF_R)))</f>
        <v>0.70720773759461719</v>
      </c>
      <c r="AB108">
        <f>(0.7*(TkA_F*DEF_R))+(R108/(MAX(R:R))*(0.3*(TkA_F*DEF_R)))</f>
        <v>1.6132306034482757</v>
      </c>
      <c r="AC108">
        <f>(0.7*(SH_F*DEF_R))+(S108/(MAX(S:S))*(0.3*(SH_F*DEF_R)))</f>
        <v>1.1350230367456484</v>
      </c>
    </row>
    <row r="109" spans="1:29" x14ac:dyDescent="0.25">
      <c r="A109" s="9">
        <v>107</v>
      </c>
      <c r="B109" s="46" t="s">
        <v>909</v>
      </c>
      <c r="C109" s="47" t="s">
        <v>395</v>
      </c>
      <c r="D109" s="47" t="s">
        <v>396</v>
      </c>
      <c r="E109" s="47" t="s">
        <v>3</v>
      </c>
      <c r="F109" s="48">
        <v>21</v>
      </c>
      <c r="G109" s="48">
        <v>3</v>
      </c>
      <c r="H109" s="48">
        <v>22</v>
      </c>
      <c r="I109" s="48">
        <v>48</v>
      </c>
      <c r="J109" s="48">
        <v>16</v>
      </c>
      <c r="K109" s="48">
        <v>4</v>
      </c>
      <c r="L109" s="48">
        <v>10</v>
      </c>
      <c r="M109" s="52">
        <v>166</v>
      </c>
      <c r="N109">
        <f>G109*82/F109</f>
        <v>11.714285714285714</v>
      </c>
      <c r="O109">
        <f>H109*82/F109</f>
        <v>85.904761904761898</v>
      </c>
      <c r="P109">
        <f>I109*82/F109</f>
        <v>187.42857142857142</v>
      </c>
      <c r="Q109">
        <f>J109*82/F109</f>
        <v>62.476190476190474</v>
      </c>
      <c r="R109">
        <f>K109*82/F109</f>
        <v>15.619047619047619</v>
      </c>
      <c r="S109">
        <f>L109*82/F109</f>
        <v>39.047619047619051</v>
      </c>
      <c r="U109" s="10">
        <f>SUM(V109:X109)</f>
        <v>7.512612893755092</v>
      </c>
      <c r="V109">
        <f>N109/MAX(N:N)*OFF_R</f>
        <v>1.4924369747899158</v>
      </c>
      <c r="W109">
        <f>O109/MAX(O:O)*PUN_R</f>
        <v>1.2282430213464697</v>
      </c>
      <c r="X109">
        <f>SUM(Z109:AC109)</f>
        <v>4.7919328976187066</v>
      </c>
      <c r="Y109">
        <f>X109/DEF_R*10</f>
        <v>7.9865548293645103</v>
      </c>
      <c r="Z109">
        <f>(0.7*(HIT_F*DEF_R))+(P109/(MAX(P:P))*(0.3*(HIT_F*DEF_R)))</f>
        <v>1.3557915057915055</v>
      </c>
      <c r="AA109">
        <f>(0.7*(BkS_F*DEF_R))+(Q109/(MAX(Q:Q))*(0.3*(BkS_F*DEF_R)))</f>
        <v>0.83069686411149812</v>
      </c>
      <c r="AB109">
        <f>(0.7*(TkA_F*DEF_R))+(R109/(MAX(R:R))*(0.3*(TkA_F*DEF_R)))</f>
        <v>1.4696785714285714</v>
      </c>
      <c r="AC109">
        <f>(0.7*(SH_F*DEF_R))+(S109/(MAX(S:S))*(0.3*(SH_F*DEF_R)))</f>
        <v>1.1357659562871314</v>
      </c>
    </row>
    <row r="110" spans="1:29" x14ac:dyDescent="0.25">
      <c r="A110" s="9">
        <v>108</v>
      </c>
      <c r="B110" s="46" t="s">
        <v>427</v>
      </c>
      <c r="C110" s="47" t="s">
        <v>34</v>
      </c>
      <c r="D110" s="47" t="s">
        <v>396</v>
      </c>
      <c r="E110" s="47" t="s">
        <v>3</v>
      </c>
      <c r="F110" s="48">
        <v>21</v>
      </c>
      <c r="G110" s="48">
        <v>6</v>
      </c>
      <c r="H110" s="48">
        <v>2</v>
      </c>
      <c r="I110" s="48">
        <v>6</v>
      </c>
      <c r="J110" s="48">
        <v>7</v>
      </c>
      <c r="K110" s="48">
        <v>4</v>
      </c>
      <c r="L110" s="48">
        <v>0</v>
      </c>
      <c r="M110" s="52">
        <v>233</v>
      </c>
      <c r="N110">
        <f>G110*82/F110</f>
        <v>23.428571428571427</v>
      </c>
      <c r="O110">
        <f>H110*82/F110</f>
        <v>7.8095238095238093</v>
      </c>
      <c r="P110">
        <f>I110*82/F110</f>
        <v>23.428571428571427</v>
      </c>
      <c r="Q110">
        <f>J110*82/F110</f>
        <v>27.333333333333332</v>
      </c>
      <c r="R110">
        <f>K110*82/F110</f>
        <v>15.619047619047619</v>
      </c>
      <c r="S110">
        <f>L110*82/F110</f>
        <v>0</v>
      </c>
      <c r="U110" s="10">
        <f>SUM(V110:X110)</f>
        <v>7.506239793767163</v>
      </c>
      <c r="V110">
        <f>N110/MAX(N:N)*OFF_R</f>
        <v>2.9848739495798315</v>
      </c>
      <c r="W110">
        <f>O110/MAX(O:O)*PUN_R</f>
        <v>0.1116584564860427</v>
      </c>
      <c r="X110">
        <f>SUM(Z110:AC110)</f>
        <v>4.4097073877012889</v>
      </c>
      <c r="Y110">
        <f>X110/DEF_R*10</f>
        <v>7.3495123128354809</v>
      </c>
      <c r="Z110">
        <f>(0.7*(HIT_F*DEF_R))+(P110/(MAX(P:P))*(0.3*(HIT_F*DEF_R)))</f>
        <v>1.088223938223938</v>
      </c>
      <c r="AA110">
        <f>(0.7*(BkS_F*DEF_R))+(Q110/(MAX(Q:Q))*(0.3*(BkS_F*DEF_R)))</f>
        <v>0.71780487804878035</v>
      </c>
      <c r="AB110">
        <f>(0.7*(TkA_F*DEF_R))+(R110/(MAX(R:R))*(0.3*(TkA_F*DEF_R)))</f>
        <v>1.4696785714285714</v>
      </c>
      <c r="AC110">
        <f>(0.7*(SH_F*DEF_R))+(S110/(MAX(S:S))*(0.3*(SH_F*DEF_R)))</f>
        <v>1.1339999999999999</v>
      </c>
    </row>
    <row r="111" spans="1:29" x14ac:dyDescent="0.25">
      <c r="A111" s="9">
        <v>109</v>
      </c>
      <c r="B111" s="46" t="s">
        <v>875</v>
      </c>
      <c r="C111" s="47" t="s">
        <v>395</v>
      </c>
      <c r="D111" s="47" t="s">
        <v>396</v>
      </c>
      <c r="E111" s="47" t="s">
        <v>3</v>
      </c>
      <c r="F111" s="48">
        <v>26</v>
      </c>
      <c r="G111" s="48">
        <v>6</v>
      </c>
      <c r="H111" s="48">
        <v>2</v>
      </c>
      <c r="I111" s="48">
        <v>56</v>
      </c>
      <c r="J111" s="48">
        <v>7</v>
      </c>
      <c r="K111" s="48">
        <v>5</v>
      </c>
      <c r="L111" s="48">
        <v>2031</v>
      </c>
      <c r="M111" s="52">
        <v>291</v>
      </c>
      <c r="N111">
        <f>G111*82/F111</f>
        <v>18.923076923076923</v>
      </c>
      <c r="O111">
        <f>H111*82/F111</f>
        <v>6.3076923076923075</v>
      </c>
      <c r="P111">
        <f>I111*82/F111</f>
        <v>176.61538461538461</v>
      </c>
      <c r="Q111">
        <f>J111*82/F111</f>
        <v>22.076923076923077</v>
      </c>
      <c r="R111">
        <f>K111*82/F111</f>
        <v>15.76923076923077</v>
      </c>
      <c r="S111">
        <f>L111*82/F111</f>
        <v>6405.4615384615381</v>
      </c>
      <c r="U111" s="10">
        <f>SUM(V111:X111)</f>
        <v>7.4342891353286094</v>
      </c>
      <c r="V111">
        <f>N111/MAX(N:N)*OFF_R</f>
        <v>2.4108597285067876</v>
      </c>
      <c r="W111">
        <f>O111/MAX(O:O)*PUN_R</f>
        <v>9.0185676392572939E-2</v>
      </c>
      <c r="X111">
        <f>SUM(Z111:AC111)</f>
        <v>4.9332437304292487</v>
      </c>
      <c r="Y111">
        <f>X111/DEF_R*10</f>
        <v>8.2220728840487478</v>
      </c>
      <c r="Z111">
        <f>(0.7*(HIT_F*DEF_R))+(P111/(MAX(P:P))*(0.3*(HIT_F*DEF_R)))</f>
        <v>1.3381496881496879</v>
      </c>
      <c r="AA111">
        <f>(0.7*(BkS_F*DEF_R))+(Q111/(MAX(Q:Q))*(0.3*(BkS_F*DEF_R)))</f>
        <v>0.7009193245778611</v>
      </c>
      <c r="AB111">
        <f>(0.7*(TkA_F*DEF_R))+(R111/(MAX(R:R))*(0.3*(TkA_F*DEF_R)))</f>
        <v>1.470483173076923</v>
      </c>
      <c r="AC111">
        <f>(0.7*(SH_F*DEF_R))+(S111/(MAX(S:S))*(0.3*(SH_F*DEF_R)))</f>
        <v>1.4236915446247762</v>
      </c>
    </row>
    <row r="112" spans="1:29" x14ac:dyDescent="0.25">
      <c r="A112" s="9">
        <v>110</v>
      </c>
      <c r="B112" s="46" t="s">
        <v>727</v>
      </c>
      <c r="C112" s="47" t="s">
        <v>395</v>
      </c>
      <c r="D112" s="47" t="s">
        <v>396</v>
      </c>
      <c r="E112" s="47" t="s">
        <v>3</v>
      </c>
      <c r="F112" s="48">
        <v>69</v>
      </c>
      <c r="G112" s="48">
        <v>16</v>
      </c>
      <c r="H112" s="48">
        <v>12</v>
      </c>
      <c r="I112" s="48">
        <v>91</v>
      </c>
      <c r="J112" s="48">
        <v>37</v>
      </c>
      <c r="K112" s="48">
        <v>19</v>
      </c>
      <c r="L112" s="48">
        <v>2139</v>
      </c>
      <c r="M112" s="52">
        <v>722</v>
      </c>
      <c r="N112">
        <f>G112*82/F112</f>
        <v>19.014492753623188</v>
      </c>
      <c r="O112">
        <f>H112*82/F112</f>
        <v>14.260869565217391</v>
      </c>
      <c r="P112">
        <f>I112*82/F112</f>
        <v>108.14492753623189</v>
      </c>
      <c r="Q112">
        <f>J112*82/F112</f>
        <v>43.971014492753625</v>
      </c>
      <c r="R112">
        <f>K112*82/F112</f>
        <v>22.579710144927535</v>
      </c>
      <c r="S112">
        <f>L112*82/F112</f>
        <v>2542</v>
      </c>
      <c r="U112" s="10">
        <f>SUM(V112:X112)</f>
        <v>7.3800291163422678</v>
      </c>
      <c r="V112">
        <f>N112/MAX(N:N)*OFF_R</f>
        <v>2.4225063938618923</v>
      </c>
      <c r="W112">
        <f>O112/MAX(O:O)*PUN_R</f>
        <v>0.20389805097451275</v>
      </c>
      <c r="X112">
        <f>SUM(Z112:AC112)</f>
        <v>4.7536246715058628</v>
      </c>
      <c r="Y112">
        <f>X112/DEF_R*10</f>
        <v>7.9227077858431052</v>
      </c>
      <c r="Z112">
        <f>(0.7*(HIT_F*DEF_R))+(P112/(MAX(P:P))*(0.3*(HIT_F*DEF_R)))</f>
        <v>1.226439482961222</v>
      </c>
      <c r="AA112">
        <f>(0.7*(BkS_F*DEF_R))+(Q112/(MAX(Q:Q))*(0.3*(BkS_F*DEF_R)))</f>
        <v>0.7712513255567337</v>
      </c>
      <c r="AB112">
        <f>(0.7*(TkA_F*DEF_R))+(R112/(MAX(R:R))*(0.3*(TkA_F*DEF_R)))</f>
        <v>1.506970108695652</v>
      </c>
      <c r="AC112">
        <f>(0.7*(SH_F*DEF_R))+(S112/(MAX(S:S))*(0.3*(SH_F*DEF_R)))</f>
        <v>1.2489637542922547</v>
      </c>
    </row>
    <row r="113" spans="1:29" x14ac:dyDescent="0.25">
      <c r="A113" s="9">
        <v>111</v>
      </c>
      <c r="B113" s="46" t="s">
        <v>316</v>
      </c>
      <c r="C113" s="47" t="s">
        <v>43</v>
      </c>
      <c r="D113" s="47" t="s">
        <v>396</v>
      </c>
      <c r="E113" s="47" t="s">
        <v>3</v>
      </c>
      <c r="F113" s="48">
        <v>41</v>
      </c>
      <c r="G113" s="48">
        <v>10</v>
      </c>
      <c r="H113" s="48">
        <v>4</v>
      </c>
      <c r="I113" s="48">
        <v>64</v>
      </c>
      <c r="J113" s="48">
        <v>15</v>
      </c>
      <c r="K113" s="48">
        <v>19</v>
      </c>
      <c r="L113" s="48">
        <v>29</v>
      </c>
      <c r="M113" s="52">
        <v>456</v>
      </c>
      <c r="N113">
        <f>G113*82/F113</f>
        <v>20</v>
      </c>
      <c r="O113">
        <f>H113*82/F113</f>
        <v>8</v>
      </c>
      <c r="P113">
        <f>I113*82/F113</f>
        <v>128</v>
      </c>
      <c r="Q113">
        <f>J113*82/F113</f>
        <v>30</v>
      </c>
      <c r="R113">
        <f>K113*82/F113</f>
        <v>38</v>
      </c>
      <c r="S113">
        <f>L113*82/F113</f>
        <v>58</v>
      </c>
      <c r="U113" s="10">
        <f>SUM(V113:X113)</f>
        <v>7.3738563248768649</v>
      </c>
      <c r="V113">
        <f>N113/MAX(N:N)*OFF_R</f>
        <v>2.5480631276901002</v>
      </c>
      <c r="W113">
        <f>O113/MAX(O:O)*PUN_R</f>
        <v>0.11438183347350715</v>
      </c>
      <c r="X113">
        <f>SUM(Z113:AC113)</f>
        <v>4.7114113637132577</v>
      </c>
      <c r="Y113">
        <f>X113/DEF_R*10</f>
        <v>7.8523522728554296</v>
      </c>
      <c r="Z113">
        <f>(0.7*(HIT_F*DEF_R))+(P113/(MAX(P:P))*(0.3*(HIT_F*DEF_R)))</f>
        <v>1.2588332234673696</v>
      </c>
      <c r="AA113">
        <f>(0.7*(BkS_F*DEF_R))+(Q113/(MAX(Q:Q))*(0.3*(BkS_F*DEF_R)))</f>
        <v>0.72637120761451501</v>
      </c>
      <c r="AB113">
        <f>(0.7*(TkA_F*DEF_R))+(R113/(MAX(R:R))*(0.3*(TkA_F*DEF_R)))</f>
        <v>1.5895838414634145</v>
      </c>
      <c r="AC113">
        <f>(0.7*(SH_F*DEF_R))+(S113/(MAX(S:S))*(0.3*(SH_F*DEF_R)))</f>
        <v>1.1366230911679585</v>
      </c>
    </row>
    <row r="114" spans="1:29" x14ac:dyDescent="0.25">
      <c r="A114" s="9">
        <v>112</v>
      </c>
      <c r="B114" s="46" t="s">
        <v>947</v>
      </c>
      <c r="C114" s="47" t="s">
        <v>395</v>
      </c>
      <c r="D114" s="47" t="s">
        <v>396</v>
      </c>
      <c r="E114" s="47" t="s">
        <v>3</v>
      </c>
      <c r="F114" s="48">
        <v>51</v>
      </c>
      <c r="G114" s="48">
        <v>11</v>
      </c>
      <c r="H114" s="48">
        <v>18</v>
      </c>
      <c r="I114" s="48">
        <v>98</v>
      </c>
      <c r="J114" s="48">
        <v>19</v>
      </c>
      <c r="K114" s="48">
        <v>13</v>
      </c>
      <c r="L114" s="48">
        <v>20</v>
      </c>
      <c r="M114" s="52">
        <v>589</v>
      </c>
      <c r="N114">
        <f>G114*82/F114</f>
        <v>17.686274509803923</v>
      </c>
      <c r="O114">
        <f>H114*82/F114</f>
        <v>28.941176470588236</v>
      </c>
      <c r="P114">
        <f>I114*82/F114</f>
        <v>157.56862745098039</v>
      </c>
      <c r="Q114">
        <f>J114*82/F114</f>
        <v>30.549019607843139</v>
      </c>
      <c r="R114">
        <f>K114*82/F114</f>
        <v>20.901960784313726</v>
      </c>
      <c r="S114">
        <f>L114*82/F114</f>
        <v>32.156862745098039</v>
      </c>
      <c r="U114" s="10">
        <f>SUM(V114:X114)</f>
        <v>7.3357258207516933</v>
      </c>
      <c r="V114">
        <f>N114/MAX(N:N)*OFF_R</f>
        <v>2.2532871972318338</v>
      </c>
      <c r="W114">
        <f>O114/MAX(O:O)*PUN_R</f>
        <v>0.41379310344827591</v>
      </c>
      <c r="X114">
        <f>SUM(Z114:AC114)</f>
        <v>4.6686455200715837</v>
      </c>
      <c r="Y114">
        <f>X114/DEF_R*10</f>
        <v>7.7810758667859723</v>
      </c>
      <c r="Z114">
        <f>(0.7*(HIT_F*DEF_R))+(P114/(MAX(P:P))*(0.3*(HIT_F*DEF_R)))</f>
        <v>1.3070747217806038</v>
      </c>
      <c r="AA114">
        <f>(0.7*(BkS_F*DEF_R))+(Q114/(MAX(Q:Q))*(0.3*(BkS_F*DEF_R)))</f>
        <v>0.72813486370157809</v>
      </c>
      <c r="AB114">
        <f>(0.7*(TkA_F*DEF_R))+(R114/(MAX(R:R))*(0.3*(TkA_F*DEF_R)))</f>
        <v>1.4979816176470586</v>
      </c>
      <c r="AC114">
        <f>(0.7*(SH_F*DEF_R))+(S114/(MAX(S:S))*(0.3*(SH_F*DEF_R)))</f>
        <v>1.1354543169423434</v>
      </c>
    </row>
    <row r="115" spans="1:29" x14ac:dyDescent="0.25">
      <c r="A115" s="9">
        <v>113</v>
      </c>
      <c r="B115" s="43" t="s">
        <v>180</v>
      </c>
      <c r="C115" s="44" t="s">
        <v>37</v>
      </c>
      <c r="D115" s="44" t="s">
        <v>396</v>
      </c>
      <c r="E115" s="44" t="s">
        <v>3</v>
      </c>
      <c r="F115" s="45">
        <v>40</v>
      </c>
      <c r="G115" s="45">
        <v>9</v>
      </c>
      <c r="H115" s="45">
        <v>14</v>
      </c>
      <c r="I115" s="45">
        <v>32</v>
      </c>
      <c r="J115" s="45">
        <v>8</v>
      </c>
      <c r="K115" s="45">
        <v>11</v>
      </c>
      <c r="L115" s="45">
        <v>10</v>
      </c>
      <c r="M115" s="51">
        <v>426</v>
      </c>
      <c r="N115">
        <f>G115*82/F115</f>
        <v>18.45</v>
      </c>
      <c r="O115">
        <f>H115*82/F115</f>
        <v>28.7</v>
      </c>
      <c r="P115">
        <f>I115*82/F115</f>
        <v>65.599999999999994</v>
      </c>
      <c r="Q115">
        <f>J115*82/F115</f>
        <v>16.399999999999999</v>
      </c>
      <c r="R115">
        <f>K115*82/F115</f>
        <v>22.55</v>
      </c>
      <c r="S115">
        <f>L115*82/F115</f>
        <v>20.5</v>
      </c>
      <c r="U115" s="10">
        <f>SUM(V115:X115)</f>
        <v>7.2423810812873626</v>
      </c>
      <c r="V115">
        <f>N115/MAX(N:N)*OFF_R</f>
        <v>2.3505882352941176</v>
      </c>
      <c r="W115">
        <f>O115/MAX(O:O)*PUN_R</f>
        <v>0.41034482758620688</v>
      </c>
      <c r="X115">
        <f>SUM(Z115:AC115)</f>
        <v>4.481448018407038</v>
      </c>
      <c r="Y115">
        <f>X115/DEF_R*10</f>
        <v>7.4690800306783967</v>
      </c>
      <c r="Z115">
        <f>(0.7*(HIT_F*DEF_R))+(P115/(MAX(P:P))*(0.3*(HIT_F*DEF_R)))</f>
        <v>1.1570270270270269</v>
      </c>
      <c r="AA115">
        <f>(0.7*(BkS_F*DEF_R))+(Q115/(MAX(Q:Q))*(0.3*(BkS_F*DEF_R)))</f>
        <v>0.68268292682926812</v>
      </c>
      <c r="AB115">
        <f>(0.7*(TkA_F*DEF_R))+(R115/(MAX(R:R))*(0.3*(TkA_F*DEF_R)))</f>
        <v>1.5068109374999998</v>
      </c>
      <c r="AC115">
        <f>(0.7*(SH_F*DEF_R))+(S115/(MAX(S:S))*(0.3*(SH_F*DEF_R)))</f>
        <v>1.1349271270507439</v>
      </c>
    </row>
    <row r="116" spans="1:29" x14ac:dyDescent="0.25">
      <c r="A116" s="9">
        <v>114</v>
      </c>
      <c r="B116" s="46" t="s">
        <v>563</v>
      </c>
      <c r="C116" s="47" t="s">
        <v>395</v>
      </c>
      <c r="D116" s="47" t="s">
        <v>396</v>
      </c>
      <c r="E116" s="47" t="s">
        <v>3</v>
      </c>
      <c r="F116" s="48">
        <v>64</v>
      </c>
      <c r="G116" s="48">
        <v>6</v>
      </c>
      <c r="H116" s="48">
        <v>73</v>
      </c>
      <c r="I116" s="48">
        <v>103</v>
      </c>
      <c r="J116" s="48">
        <v>25</v>
      </c>
      <c r="K116" s="48">
        <v>8</v>
      </c>
      <c r="L116" s="48">
        <v>3992</v>
      </c>
      <c r="M116" s="52">
        <v>664</v>
      </c>
      <c r="N116">
        <f>G116*82/F116</f>
        <v>7.6875</v>
      </c>
      <c r="O116">
        <f>H116*82/F116</f>
        <v>93.53125</v>
      </c>
      <c r="P116">
        <f>I116*82/F116</f>
        <v>131.96875</v>
      </c>
      <c r="Q116">
        <f>J116*82/F116</f>
        <v>32.03125</v>
      </c>
      <c r="R116">
        <f>K116*82/F116</f>
        <v>10.25</v>
      </c>
      <c r="S116">
        <f>L116*82/F116</f>
        <v>5114.75</v>
      </c>
      <c r="U116" s="10">
        <f>SUM(V116:X116)</f>
        <v>7.1211331276155709</v>
      </c>
      <c r="V116">
        <f>N116/MAX(N:N)*OFF_R</f>
        <v>0.97941176470588243</v>
      </c>
      <c r="W116">
        <f>O116/MAX(O:O)*PUN_R</f>
        <v>1.3372844827586208</v>
      </c>
      <c r="X116">
        <f>SUM(Z116:AC116)</f>
        <v>4.8044368801510675</v>
      </c>
      <c r="Y116">
        <f>X116/DEF_R*10</f>
        <v>8.0073948002517792</v>
      </c>
      <c r="Z116">
        <f>(0.7*(HIT_F*DEF_R))+(P116/(MAX(P:P))*(0.3*(HIT_F*DEF_R)))</f>
        <v>1.2653082770270268</v>
      </c>
      <c r="AA116">
        <f>(0.7*(BkS_F*DEF_R))+(Q116/(MAX(Q:Q))*(0.3*(BkS_F*DEF_R)))</f>
        <v>0.73289634146341454</v>
      </c>
      <c r="AB116">
        <f>(0.7*(TkA_F*DEF_R))+(R116/(MAX(R:R))*(0.3*(TkA_F*DEF_R)))</f>
        <v>1.4409140624999999</v>
      </c>
      <c r="AC116">
        <f>(0.7*(SH_F*DEF_R))+(S116/(MAX(S:S))*(0.3*(SH_F*DEF_R)))</f>
        <v>1.3653181991606256</v>
      </c>
    </row>
    <row r="117" spans="1:29" x14ac:dyDescent="0.25">
      <c r="A117" s="9">
        <v>115</v>
      </c>
      <c r="B117" s="43" t="s">
        <v>498</v>
      </c>
      <c r="C117" s="44" t="s">
        <v>395</v>
      </c>
      <c r="D117" s="44" t="s">
        <v>396</v>
      </c>
      <c r="E117" s="44" t="s">
        <v>3</v>
      </c>
      <c r="F117" s="45">
        <v>51</v>
      </c>
      <c r="G117" s="45">
        <v>3</v>
      </c>
      <c r="H117" s="45">
        <v>87</v>
      </c>
      <c r="I117" s="45">
        <v>68</v>
      </c>
      <c r="J117" s="45">
        <v>14</v>
      </c>
      <c r="K117" s="45">
        <v>2</v>
      </c>
      <c r="L117" s="45">
        <v>0</v>
      </c>
      <c r="M117" s="51">
        <v>297</v>
      </c>
      <c r="N117">
        <f>G117*82/F117</f>
        <v>4.8235294117647056</v>
      </c>
      <c r="O117">
        <f>H117*82/F117</f>
        <v>139.88235294117646</v>
      </c>
      <c r="P117">
        <f>I117*82/F117</f>
        <v>109.33333333333333</v>
      </c>
      <c r="Q117">
        <f>J117*82/F117</f>
        <v>22.509803921568629</v>
      </c>
      <c r="R117">
        <f>K117*82/F117</f>
        <v>3.215686274509804</v>
      </c>
      <c r="S117">
        <f>L117*82/F117</f>
        <v>0</v>
      </c>
      <c r="U117" s="10">
        <f>SUM(V117:X117)</f>
        <v>7.082449091096751</v>
      </c>
      <c r="V117">
        <f>N117/MAX(N:N)*OFF_R</f>
        <v>0.61453287197231821</v>
      </c>
      <c r="W117">
        <f>O117/MAX(O:O)*PUN_R</f>
        <v>2</v>
      </c>
      <c r="X117">
        <f>SUM(Z117:AC117)</f>
        <v>4.467916219124433</v>
      </c>
      <c r="Y117">
        <f>X117/DEF_R*10</f>
        <v>7.4465270318740551</v>
      </c>
      <c r="Z117">
        <f>(0.7*(HIT_F*DEF_R))+(P117/(MAX(P:P))*(0.3*(HIT_F*DEF_R)))</f>
        <v>1.2283783783783782</v>
      </c>
      <c r="AA117">
        <f>(0.7*(BkS_F*DEF_R))+(Q117/(MAX(Q:Q))*(0.3*(BkS_F*DEF_R)))</f>
        <v>0.70230989956958378</v>
      </c>
      <c r="AB117">
        <f>(0.7*(TkA_F*DEF_R))+(R117/(MAX(R:R))*(0.3*(TkA_F*DEF_R)))</f>
        <v>1.4032279411764705</v>
      </c>
      <c r="AC117">
        <f>(0.7*(SH_F*DEF_R))+(S117/(MAX(S:S))*(0.3*(SH_F*DEF_R)))</f>
        <v>1.1339999999999999</v>
      </c>
    </row>
    <row r="118" spans="1:29" x14ac:dyDescent="0.25">
      <c r="A118" s="9">
        <v>116</v>
      </c>
      <c r="B118" s="46" t="s">
        <v>835</v>
      </c>
      <c r="C118" s="47" t="s">
        <v>395</v>
      </c>
      <c r="D118" s="47" t="s">
        <v>396</v>
      </c>
      <c r="E118" s="47" t="s">
        <v>3</v>
      </c>
      <c r="F118" s="48">
        <v>53</v>
      </c>
      <c r="G118" s="48">
        <v>9</v>
      </c>
      <c r="H118" s="48">
        <v>12</v>
      </c>
      <c r="I118" s="48">
        <v>94</v>
      </c>
      <c r="J118" s="48">
        <v>32</v>
      </c>
      <c r="K118" s="48">
        <v>17</v>
      </c>
      <c r="L118" s="48">
        <v>3908</v>
      </c>
      <c r="M118" s="52">
        <v>716</v>
      </c>
      <c r="N118">
        <f>G118*82/F118</f>
        <v>13.924528301886792</v>
      </c>
      <c r="O118">
        <f>H118*82/F118</f>
        <v>18.566037735849058</v>
      </c>
      <c r="P118">
        <f>I118*82/F118</f>
        <v>145.43396226415095</v>
      </c>
      <c r="Q118">
        <f>J118*82/F118</f>
        <v>49.509433962264154</v>
      </c>
      <c r="R118">
        <f>K118*82/F118</f>
        <v>26.30188679245283</v>
      </c>
      <c r="S118">
        <f>L118*82/F118</f>
        <v>6046.3396226415098</v>
      </c>
      <c r="U118" s="10">
        <f>SUM(V118:X118)</f>
        <v>7.0501622915961271</v>
      </c>
      <c r="V118">
        <f>N118/MAX(N:N)*OFF_R</f>
        <v>1.774028856825749</v>
      </c>
      <c r="W118">
        <f>O118/MAX(O:O)*PUN_R</f>
        <v>0.26545217957059208</v>
      </c>
      <c r="X118">
        <f>SUM(Z118:AC118)</f>
        <v>5.0106812551997857</v>
      </c>
      <c r="Y118">
        <f>X118/DEF_R*10</f>
        <v>8.351135425332977</v>
      </c>
      <c r="Z118">
        <f>(0.7*(HIT_F*DEF_R))+(P118/(MAX(P:P))*(0.3*(HIT_F*DEF_R)))</f>
        <v>1.2872768995410504</v>
      </c>
      <c r="AA118">
        <f>(0.7*(BkS_F*DEF_R))+(Q118/(MAX(Q:Q))*(0.3*(BkS_F*DEF_R)))</f>
        <v>0.78904279797514942</v>
      </c>
      <c r="AB118">
        <f>(0.7*(TkA_F*DEF_R))+(R118/(MAX(R:R))*(0.3*(TkA_F*DEF_R)))</f>
        <v>1.5269115566037734</v>
      </c>
      <c r="AC118">
        <f>(0.7*(SH_F*DEF_R))+(S118/(MAX(S:S))*(0.3*(SH_F*DEF_R)))</f>
        <v>1.4074500010798126</v>
      </c>
    </row>
    <row r="119" spans="1:29" x14ac:dyDescent="0.25">
      <c r="A119" s="9">
        <v>117</v>
      </c>
      <c r="B119" s="46" t="s">
        <v>593</v>
      </c>
      <c r="C119" s="47" t="s">
        <v>395</v>
      </c>
      <c r="D119" s="47" t="s">
        <v>396</v>
      </c>
      <c r="E119" s="47" t="s">
        <v>3</v>
      </c>
      <c r="F119" s="48">
        <v>64</v>
      </c>
      <c r="G119" s="48">
        <v>4</v>
      </c>
      <c r="H119" s="48">
        <v>95</v>
      </c>
      <c r="I119" s="48">
        <v>90</v>
      </c>
      <c r="J119" s="48">
        <v>25</v>
      </c>
      <c r="K119" s="48">
        <v>4</v>
      </c>
      <c r="L119" s="48">
        <v>2376</v>
      </c>
      <c r="M119" s="52">
        <v>446</v>
      </c>
      <c r="N119">
        <f>G119*82/F119</f>
        <v>5.125</v>
      </c>
      <c r="O119">
        <f>H119*82/F119</f>
        <v>121.71875</v>
      </c>
      <c r="P119">
        <f>I119*82/F119</f>
        <v>115.3125</v>
      </c>
      <c r="Q119">
        <f>J119*82/F119</f>
        <v>32.03125</v>
      </c>
      <c r="R119">
        <f>K119*82/F119</f>
        <v>5.125</v>
      </c>
      <c r="S119">
        <f>L119*82/F119</f>
        <v>3044.25</v>
      </c>
      <c r="U119" s="10">
        <f>SUM(V119:X119)</f>
        <v>7.0494080863033624</v>
      </c>
      <c r="V119">
        <f>N119/MAX(N:N)*OFF_R</f>
        <v>0.65294117647058825</v>
      </c>
      <c r="W119">
        <f>O119/MAX(O:O)*PUN_R</f>
        <v>1.740301724137931</v>
      </c>
      <c r="X119">
        <f>SUM(Z119:AC119)</f>
        <v>4.6561651856948432</v>
      </c>
      <c r="Y119">
        <f>X119/DEF_R*10</f>
        <v>7.7602753094914059</v>
      </c>
      <c r="Z119">
        <f>(0.7*(HIT_F*DEF_R))+(P119/(MAX(P:P))*(0.3*(HIT_F*DEF_R)))</f>
        <v>1.2381334459459459</v>
      </c>
      <c r="AA119">
        <f>(0.7*(BkS_F*DEF_R))+(Q119/(MAX(Q:Q))*(0.3*(BkS_F*DEF_R)))</f>
        <v>0.73289634146341454</v>
      </c>
      <c r="AB119">
        <f>(0.7*(TkA_F*DEF_R))+(R119/(MAX(R:R))*(0.3*(TkA_F*DEF_R)))</f>
        <v>1.4134570312499999</v>
      </c>
      <c r="AC119">
        <f>(0.7*(SH_F*DEF_R))+(S119/(MAX(S:S))*(0.3*(SH_F*DEF_R)))</f>
        <v>1.2716783670354825</v>
      </c>
    </row>
    <row r="120" spans="1:29" x14ac:dyDescent="0.25">
      <c r="A120" s="9">
        <v>118</v>
      </c>
      <c r="B120" s="46" t="s">
        <v>786</v>
      </c>
      <c r="C120" s="47" t="s">
        <v>395</v>
      </c>
      <c r="D120" s="47" t="s">
        <v>396</v>
      </c>
      <c r="E120" s="47" t="s">
        <v>3</v>
      </c>
      <c r="F120" s="48">
        <v>56</v>
      </c>
      <c r="G120" s="48">
        <v>9</v>
      </c>
      <c r="H120" s="48">
        <v>16</v>
      </c>
      <c r="I120" s="48">
        <v>101</v>
      </c>
      <c r="J120" s="48">
        <v>28</v>
      </c>
      <c r="K120" s="48">
        <v>20</v>
      </c>
      <c r="L120" s="48">
        <v>3835</v>
      </c>
      <c r="M120" s="52">
        <v>608</v>
      </c>
      <c r="N120">
        <f>G120*82/F120</f>
        <v>13.178571428571429</v>
      </c>
      <c r="O120">
        <f>H120*82/F120</f>
        <v>23.428571428571427</v>
      </c>
      <c r="P120">
        <f>I120*82/F120</f>
        <v>147.89285714285714</v>
      </c>
      <c r="Q120">
        <f>J120*82/F120</f>
        <v>41</v>
      </c>
      <c r="R120">
        <f>K120*82/F120</f>
        <v>29.285714285714285</v>
      </c>
      <c r="S120">
        <f>L120*82/F120</f>
        <v>5615.5357142857147</v>
      </c>
      <c r="U120" s="10">
        <f>SUM(V120:X120)</f>
        <v>6.9978268031802209</v>
      </c>
      <c r="V120">
        <f>N120/MAX(N:N)*OFF_R</f>
        <v>1.6789915966386555</v>
      </c>
      <c r="W120">
        <f>O120/MAX(O:O)*PUN_R</f>
        <v>0.33497536945812806</v>
      </c>
      <c r="X120">
        <f>SUM(Z120:AC120)</f>
        <v>4.9838598370834379</v>
      </c>
      <c r="Y120">
        <f>X120/DEF_R*10</f>
        <v>8.3064330618057305</v>
      </c>
      <c r="Z120">
        <f>(0.7*(HIT_F*DEF_R))+(P120/(MAX(P:P))*(0.3*(HIT_F*DEF_R)))</f>
        <v>1.2912886100386098</v>
      </c>
      <c r="AA120">
        <f>(0.7*(BkS_F*DEF_R))+(Q120/(MAX(Q:Q))*(0.3*(BkS_F*DEF_R)))</f>
        <v>0.76170731707317063</v>
      </c>
      <c r="AB120">
        <f>(0.7*(TkA_F*DEF_R))+(R120/(MAX(R:R))*(0.3*(TkA_F*DEF_R)))</f>
        <v>1.5428973214285713</v>
      </c>
      <c r="AC120">
        <f>(0.7*(SH_F*DEF_R))+(S120/(MAX(S:S))*(0.3*(SH_F*DEF_R)))</f>
        <v>1.3879665885430859</v>
      </c>
    </row>
    <row r="121" spans="1:29" x14ac:dyDescent="0.25">
      <c r="A121" s="9">
        <v>119</v>
      </c>
      <c r="B121" s="46" t="s">
        <v>878</v>
      </c>
      <c r="C121" s="47" t="s">
        <v>395</v>
      </c>
      <c r="D121" s="47" t="s">
        <v>396</v>
      </c>
      <c r="E121" s="47" t="s">
        <v>3</v>
      </c>
      <c r="F121" s="48">
        <v>53</v>
      </c>
      <c r="G121" s="48">
        <v>4</v>
      </c>
      <c r="H121" s="48">
        <v>63</v>
      </c>
      <c r="I121" s="48">
        <v>108</v>
      </c>
      <c r="J121" s="48">
        <v>20</v>
      </c>
      <c r="K121" s="48">
        <v>11</v>
      </c>
      <c r="L121" s="48">
        <v>9</v>
      </c>
      <c r="M121" s="52">
        <v>401</v>
      </c>
      <c r="N121">
        <f>G121*82/F121</f>
        <v>6.1886792452830193</v>
      </c>
      <c r="O121">
        <f>H121*82/F121</f>
        <v>97.471698113207552</v>
      </c>
      <c r="P121">
        <f>I121*82/F121</f>
        <v>167.09433962264151</v>
      </c>
      <c r="Q121">
        <f>J121*82/F121</f>
        <v>30.943396226415093</v>
      </c>
      <c r="R121">
        <f>K121*82/F121</f>
        <v>17.018867924528301</v>
      </c>
      <c r="S121">
        <f>L121*82/F121</f>
        <v>13.924528301886792</v>
      </c>
      <c r="U121" s="10">
        <f>SUM(V121:X121)</f>
        <v>6.845906786132776</v>
      </c>
      <c r="V121">
        <f>N121/MAX(N:N)*OFF_R</f>
        <v>0.78845726970033292</v>
      </c>
      <c r="W121">
        <f>O121/MAX(O:O)*PUN_R</f>
        <v>1.3936239427456085</v>
      </c>
      <c r="X121">
        <f>SUM(Z121:AC121)</f>
        <v>4.6638255736868341</v>
      </c>
      <c r="Y121">
        <f>X121/DEF_R*10</f>
        <v>7.7730426228113902</v>
      </c>
      <c r="Z121">
        <f>(0.7*(HIT_F*DEF_R))+(P121/(MAX(P:P))*(0.3*(HIT_F*DEF_R)))</f>
        <v>1.3226160122386537</v>
      </c>
      <c r="AA121">
        <f>(0.7*(BkS_F*DEF_R))+(Q121/(MAX(Q:Q))*(0.3*(BkS_F*DEF_R)))</f>
        <v>0.72940174873446839</v>
      </c>
      <c r="AB121">
        <f>(0.7*(TkA_F*DEF_R))+(R121/(MAX(R:R))*(0.3*(TkA_F*DEF_R)))</f>
        <v>1.4771780660377358</v>
      </c>
      <c r="AC121">
        <f>(0.7*(SH_F*DEF_R))+(S121/(MAX(S:S))*(0.3*(SH_F*DEF_R)))</f>
        <v>1.1346297466759769</v>
      </c>
    </row>
    <row r="122" spans="1:29" x14ac:dyDescent="0.25">
      <c r="A122" s="9">
        <v>120</v>
      </c>
      <c r="B122" s="43" t="s">
        <v>527</v>
      </c>
      <c r="C122" s="44" t="s">
        <v>395</v>
      </c>
      <c r="D122" s="44" t="s">
        <v>396</v>
      </c>
      <c r="E122" s="44" t="s">
        <v>3</v>
      </c>
      <c r="F122" s="45">
        <v>43</v>
      </c>
      <c r="G122" s="45">
        <v>7</v>
      </c>
      <c r="H122" s="45">
        <v>17</v>
      </c>
      <c r="I122" s="45">
        <v>36</v>
      </c>
      <c r="J122" s="45">
        <v>11</v>
      </c>
      <c r="K122" s="45">
        <v>13</v>
      </c>
      <c r="L122" s="45">
        <v>697</v>
      </c>
      <c r="M122" s="51">
        <v>504</v>
      </c>
      <c r="N122">
        <f>G122*82/F122</f>
        <v>13.348837209302326</v>
      </c>
      <c r="O122">
        <f>H122*82/F122</f>
        <v>32.418604651162788</v>
      </c>
      <c r="P122">
        <f>I122*82/F122</f>
        <v>68.651162790697668</v>
      </c>
      <c r="Q122">
        <f>J122*82/F122</f>
        <v>20.976744186046513</v>
      </c>
      <c r="R122">
        <f>K122*82/F122</f>
        <v>24.790697674418606</v>
      </c>
      <c r="S122">
        <f>L122*82/F122</f>
        <v>1329.1627906976744</v>
      </c>
      <c r="U122" s="10">
        <f>SUM(V122:X122)</f>
        <v>6.7365143292270862</v>
      </c>
      <c r="V122">
        <f>N122/MAX(N:N)*OFF_R</f>
        <v>1.7006839945280436</v>
      </c>
      <c r="W122">
        <f>O122/MAX(O:O)*PUN_R</f>
        <v>0.4635124298315958</v>
      </c>
      <c r="X122">
        <f>SUM(Z122:AC122)</f>
        <v>4.5723179048674467</v>
      </c>
      <c r="Y122">
        <f>X122/DEF_R*10</f>
        <v>7.6205298414457445</v>
      </c>
      <c r="Z122">
        <f>(0.7*(HIT_F*DEF_R))+(P122/(MAX(P:P))*(0.3*(HIT_F*DEF_R)))</f>
        <v>1.1620050282840979</v>
      </c>
      <c r="AA122">
        <f>(0.7*(BkS_F*DEF_R))+(Q122/(MAX(Q:Q))*(0.3*(BkS_F*DEF_R)))</f>
        <v>0.69738513896766863</v>
      </c>
      <c r="AB122">
        <f>(0.7*(TkA_F*DEF_R))+(R122/(MAX(R:R))*(0.3*(TkA_F*DEF_R)))</f>
        <v>1.5188154069767441</v>
      </c>
      <c r="AC122">
        <f>(0.7*(SH_F*DEF_R))+(S122/(MAX(S:S))*(0.3*(SH_F*DEF_R)))</f>
        <v>1.1941123306389358</v>
      </c>
    </row>
    <row r="123" spans="1:29" x14ac:dyDescent="0.25">
      <c r="A123" s="9">
        <v>121</v>
      </c>
      <c r="B123" s="46" t="s">
        <v>649</v>
      </c>
      <c r="C123" s="47" t="s">
        <v>395</v>
      </c>
      <c r="D123" s="47" t="s">
        <v>396</v>
      </c>
      <c r="E123" s="47" t="s">
        <v>3</v>
      </c>
      <c r="F123" s="48">
        <v>55</v>
      </c>
      <c r="G123" s="48">
        <v>9</v>
      </c>
      <c r="H123" s="48">
        <v>12</v>
      </c>
      <c r="I123" s="48">
        <v>74</v>
      </c>
      <c r="J123" s="48">
        <v>24</v>
      </c>
      <c r="K123" s="48">
        <v>14</v>
      </c>
      <c r="L123" s="48">
        <v>2</v>
      </c>
      <c r="M123" s="52">
        <v>484</v>
      </c>
      <c r="N123">
        <f>G123*82/F123</f>
        <v>13.418181818181818</v>
      </c>
      <c r="O123">
        <f>H123*82/F123</f>
        <v>17.890909090909091</v>
      </c>
      <c r="P123">
        <f>I123*82/F123</f>
        <v>110.32727272727273</v>
      </c>
      <c r="Q123">
        <f>J123*82/F123</f>
        <v>35.781818181818181</v>
      </c>
      <c r="R123">
        <f>K123*82/F123</f>
        <v>20.872727272727271</v>
      </c>
      <c r="S123">
        <f>L123*82/F123</f>
        <v>2.9818181818181819</v>
      </c>
      <c r="U123" s="10">
        <f>SUM(V123:X123)</f>
        <v>6.5722225120895308</v>
      </c>
      <c r="V123">
        <f>N123/MAX(N:N)*OFF_R</f>
        <v>1.7095187165775401</v>
      </c>
      <c r="W123">
        <f>O123/MAX(O:O)*PUN_R</f>
        <v>0.25579937304075234</v>
      </c>
      <c r="X123">
        <f>SUM(Z123:AC123)</f>
        <v>4.6069044224712385</v>
      </c>
      <c r="Y123">
        <f>X123/DEF_R*10</f>
        <v>7.6781740374520648</v>
      </c>
      <c r="Z123">
        <f>(0.7*(HIT_F*DEF_R))+(P123/(MAX(P:P))*(0.3*(HIT_F*DEF_R)))</f>
        <v>1.2299999999999998</v>
      </c>
      <c r="AA123">
        <f>(0.7*(BkS_F*DEF_R))+(Q123/(MAX(Q:Q))*(0.3*(BkS_F*DEF_R)))</f>
        <v>0.74494456762749439</v>
      </c>
      <c r="AB123">
        <f>(0.7*(TkA_F*DEF_R))+(R123/(MAX(R:R))*(0.3*(TkA_F*DEF_R)))</f>
        <v>1.497825</v>
      </c>
      <c r="AC123">
        <f>(0.7*(SH_F*DEF_R))+(S123/(MAX(S:S))*(0.3*(SH_F*DEF_R)))</f>
        <v>1.1341348548437444</v>
      </c>
    </row>
    <row r="124" spans="1:29" x14ac:dyDescent="0.25">
      <c r="A124" s="9">
        <v>122</v>
      </c>
      <c r="B124" s="46" t="s">
        <v>549</v>
      </c>
      <c r="C124" s="47" t="s">
        <v>395</v>
      </c>
      <c r="D124" s="47" t="s">
        <v>396</v>
      </c>
      <c r="E124" s="47" t="s">
        <v>3</v>
      </c>
      <c r="F124" s="48">
        <v>40</v>
      </c>
      <c r="G124" s="48">
        <v>4</v>
      </c>
      <c r="H124" s="48">
        <v>4</v>
      </c>
      <c r="I124" s="48">
        <v>29</v>
      </c>
      <c r="J124" s="48">
        <v>41</v>
      </c>
      <c r="K124" s="48">
        <v>9</v>
      </c>
      <c r="L124" s="48">
        <v>5242</v>
      </c>
      <c r="M124" s="52">
        <v>459</v>
      </c>
      <c r="N124">
        <f>G124*82/F124</f>
        <v>8.1999999999999993</v>
      </c>
      <c r="O124">
        <f>H124*82/F124</f>
        <v>8.1999999999999993</v>
      </c>
      <c r="P124">
        <f>I124*82/F124</f>
        <v>59.45</v>
      </c>
      <c r="Q124">
        <f>J124*82/F124</f>
        <v>84.05</v>
      </c>
      <c r="R124">
        <f>K124*82/F124</f>
        <v>18.45</v>
      </c>
      <c r="S124">
        <f>L124*82/F124</f>
        <v>10746.1</v>
      </c>
      <c r="U124" s="10">
        <f>SUM(V124:X124)</f>
        <v>6.3137858174065293</v>
      </c>
      <c r="V124">
        <f>N124/MAX(N:N)*OFF_R</f>
        <v>1.0447058823529412</v>
      </c>
      <c r="W124">
        <f>O124/MAX(O:O)*PUN_R</f>
        <v>0.11724137931034483</v>
      </c>
      <c r="X124">
        <f>SUM(Z124:AC124)</f>
        <v>5.1518385557432431</v>
      </c>
      <c r="Y124">
        <f>X124/DEF_R*10</f>
        <v>8.5863975929054046</v>
      </c>
      <c r="Z124">
        <f>(0.7*(HIT_F*DEF_R))+(P124/(MAX(P:P))*(0.3*(HIT_F*DEF_R)))</f>
        <v>1.146993243243243</v>
      </c>
      <c r="AA124">
        <f>(0.7*(BkS_F*DEF_R))+(Q124/(MAX(Q:Q))*(0.3*(BkS_F*DEF_R)))</f>
        <v>0.89999999999999991</v>
      </c>
      <c r="AB124">
        <f>(0.7*(TkA_F*DEF_R))+(R124/(MAX(R:R))*(0.3*(TkA_F*DEF_R)))</f>
        <v>1.4848453124999998</v>
      </c>
      <c r="AC124">
        <f>(0.7*(SH_F*DEF_R))+(S124/(MAX(S:S))*(0.3*(SH_F*DEF_R)))</f>
        <v>1.6199999999999999</v>
      </c>
    </row>
    <row r="125" spans="1:29" x14ac:dyDescent="0.25">
      <c r="A125" s="9">
        <v>123</v>
      </c>
      <c r="B125" s="46" t="s">
        <v>954</v>
      </c>
      <c r="C125" s="47" t="s">
        <v>395</v>
      </c>
      <c r="D125" s="47" t="s">
        <v>396</v>
      </c>
      <c r="E125" s="47" t="s">
        <v>3</v>
      </c>
      <c r="F125" s="48">
        <v>58</v>
      </c>
      <c r="G125" s="48">
        <v>5</v>
      </c>
      <c r="H125" s="48">
        <v>29</v>
      </c>
      <c r="I125" s="48">
        <v>74</v>
      </c>
      <c r="J125" s="48">
        <v>10</v>
      </c>
      <c r="K125" s="48">
        <v>14</v>
      </c>
      <c r="L125" s="48">
        <v>13</v>
      </c>
      <c r="M125" s="52">
        <v>535</v>
      </c>
      <c r="N125">
        <f>G125*82/F125</f>
        <v>7.068965517241379</v>
      </c>
      <c r="O125">
        <f>H125*82/F125</f>
        <v>41</v>
      </c>
      <c r="P125">
        <f>I125*82/F125</f>
        <v>104.62068965517241</v>
      </c>
      <c r="Q125">
        <f>J125*82/F125</f>
        <v>14.137931034482758</v>
      </c>
      <c r="R125">
        <f>K125*82/F125</f>
        <v>19.793103448275861</v>
      </c>
      <c r="S125">
        <f>L125*82/F125</f>
        <v>18.379310344827587</v>
      </c>
      <c r="U125" s="10">
        <f>SUM(V125:X125)</f>
        <v>6.0097935528577429</v>
      </c>
      <c r="V125">
        <f>N125/MAX(N:N)*OFF_R</f>
        <v>0.90060851926977681</v>
      </c>
      <c r="W125">
        <f>O125/MAX(O:O)*PUN_R</f>
        <v>0.5862068965517242</v>
      </c>
      <c r="X125">
        <f>SUM(Z125:AC125)</f>
        <v>4.5229781370362421</v>
      </c>
      <c r="Y125">
        <f>X125/DEF_R*10</f>
        <v>7.5382968950604035</v>
      </c>
      <c r="Z125">
        <f>(0.7*(HIT_F*DEF_R))+(P125/(MAX(P:P))*(0.3*(HIT_F*DEF_R)))</f>
        <v>1.2206896551724136</v>
      </c>
      <c r="AA125">
        <f>(0.7*(BkS_F*DEF_R))+(Q125/(MAX(Q:Q))*(0.3*(BkS_F*DEF_R)))</f>
        <v>0.67541631623212772</v>
      </c>
      <c r="AB125">
        <f>(0.7*(TkA_F*DEF_R))+(R125/(MAX(R:R))*(0.3*(TkA_F*DEF_R)))</f>
        <v>1.4920409482758619</v>
      </c>
      <c r="AC125">
        <f>(0.7*(SH_F*DEF_R))+(S125/(MAX(S:S))*(0.3*(SH_F*DEF_R)))</f>
        <v>1.1348312173558393</v>
      </c>
    </row>
    <row r="126" spans="1:29" x14ac:dyDescent="0.25">
      <c r="A126" s="9">
        <v>124</v>
      </c>
      <c r="B126" s="43" t="s">
        <v>681</v>
      </c>
      <c r="C126" s="44" t="s">
        <v>395</v>
      </c>
      <c r="D126" s="44" t="s">
        <v>396</v>
      </c>
      <c r="E126" s="44" t="s">
        <v>3</v>
      </c>
      <c r="F126" s="45">
        <v>32</v>
      </c>
      <c r="G126" s="45">
        <v>4</v>
      </c>
      <c r="H126" s="45">
        <v>4</v>
      </c>
      <c r="I126" s="45">
        <v>27</v>
      </c>
      <c r="J126" s="45">
        <v>14</v>
      </c>
      <c r="K126" s="45">
        <v>8</v>
      </c>
      <c r="L126" s="45">
        <v>0</v>
      </c>
      <c r="M126" s="51">
        <v>340</v>
      </c>
      <c r="N126">
        <f>G126*82/F126</f>
        <v>10.25</v>
      </c>
      <c r="O126">
        <f>H126*82/F126</f>
        <v>10.25</v>
      </c>
      <c r="P126">
        <f>I126*82/F126</f>
        <v>69.1875</v>
      </c>
      <c r="Q126">
        <f>J126*82/F126</f>
        <v>35.875</v>
      </c>
      <c r="R126">
        <f>K126*82/F126</f>
        <v>20.5</v>
      </c>
      <c r="S126">
        <f>L126*82/F126</f>
        <v>0</v>
      </c>
      <c r="U126" s="10">
        <f>SUM(V126:X126)</f>
        <v>5.9903861720856995</v>
      </c>
      <c r="V126">
        <f>N126/MAX(N:N)*OFF_R</f>
        <v>1.3058823529411765</v>
      </c>
      <c r="W126">
        <f>O126/MAX(O:O)*PUN_R</f>
        <v>0.14655172413793105</v>
      </c>
      <c r="X126">
        <f>SUM(Z126:AC126)</f>
        <v>4.5379520950065917</v>
      </c>
      <c r="Y126">
        <f>X126/DEF_R*10</f>
        <v>7.5632534916776528</v>
      </c>
      <c r="Z126">
        <f>(0.7*(HIT_F*DEF_R))+(P126/(MAX(P:P))*(0.3*(HIT_F*DEF_R)))</f>
        <v>1.1628800675675675</v>
      </c>
      <c r="AA126">
        <f>(0.7*(BkS_F*DEF_R))+(Q126/(MAX(Q:Q))*(0.3*(BkS_F*DEF_R)))</f>
        <v>0.74524390243902427</v>
      </c>
      <c r="AB126">
        <f>(0.7*(TkA_F*DEF_R))+(R126/(MAX(R:R))*(0.3*(TkA_F*DEF_R)))</f>
        <v>1.4958281249999998</v>
      </c>
      <c r="AC126">
        <f>(0.7*(SH_F*DEF_R))+(S126/(MAX(S:S))*(0.3*(SH_F*DEF_R)))</f>
        <v>1.1339999999999999</v>
      </c>
    </row>
    <row r="127" spans="1:29" x14ac:dyDescent="0.25">
      <c r="A127" s="9">
        <v>125</v>
      </c>
      <c r="B127" s="43" t="s">
        <v>767</v>
      </c>
      <c r="C127" s="44" t="s">
        <v>395</v>
      </c>
      <c r="D127" s="44" t="s">
        <v>396</v>
      </c>
      <c r="E127" s="44" t="s">
        <v>3</v>
      </c>
      <c r="F127" s="45">
        <v>50</v>
      </c>
      <c r="G127" s="45">
        <v>3</v>
      </c>
      <c r="H127" s="45">
        <v>28</v>
      </c>
      <c r="I127" s="45">
        <v>52</v>
      </c>
      <c r="J127" s="45">
        <v>8</v>
      </c>
      <c r="K127" s="45">
        <v>9</v>
      </c>
      <c r="L127" s="45">
        <v>0</v>
      </c>
      <c r="M127" s="51">
        <v>337</v>
      </c>
      <c r="N127">
        <f>G127*82/F127</f>
        <v>4.92</v>
      </c>
      <c r="O127">
        <f>H127*82/F127</f>
        <v>45.92</v>
      </c>
      <c r="P127">
        <f>I127*82/F127</f>
        <v>85.28</v>
      </c>
      <c r="Q127">
        <f>J127*82/F127</f>
        <v>13.12</v>
      </c>
      <c r="R127">
        <f>K127*82/F127</f>
        <v>14.76</v>
      </c>
      <c r="S127">
        <f>L127*82/F127</f>
        <v>0</v>
      </c>
      <c r="U127" s="10">
        <f>SUM(V127:X127)</f>
        <v>5.7437329801482448</v>
      </c>
      <c r="V127">
        <f>N127/MAX(N:N)*OFF_R</f>
        <v>0.62682352941176467</v>
      </c>
      <c r="W127">
        <f>O127/MAX(O:O)*PUN_R</f>
        <v>0.65655172413793106</v>
      </c>
      <c r="X127">
        <f>SUM(Z127:AC127)</f>
        <v>4.4603577265985486</v>
      </c>
      <c r="Y127">
        <f>X127/DEF_R*10</f>
        <v>7.4339295443309137</v>
      </c>
      <c r="Z127">
        <f>(0.7*(HIT_F*DEF_R))+(P127/(MAX(P:P))*(0.3*(HIT_F*DEF_R)))</f>
        <v>1.1891351351351349</v>
      </c>
      <c r="AA127">
        <f>(0.7*(BkS_F*DEF_R))+(Q127/(MAX(Q:Q))*(0.3*(BkS_F*DEF_R)))</f>
        <v>0.67214634146341456</v>
      </c>
      <c r="AB127">
        <f>(0.7*(TkA_F*DEF_R))+(R127/(MAX(R:R))*(0.3*(TkA_F*DEF_R)))</f>
        <v>1.4650762499999999</v>
      </c>
      <c r="AC127">
        <f>(0.7*(SH_F*DEF_R))+(S127/(MAX(S:S))*(0.3*(SH_F*DEF_R)))</f>
        <v>1.1339999999999999</v>
      </c>
    </row>
    <row r="128" spans="1:29" x14ac:dyDescent="0.25">
      <c r="A128" s="9">
        <v>126</v>
      </c>
      <c r="B128" s="46" t="s">
        <v>385</v>
      </c>
      <c r="C128" s="47" t="s">
        <v>34</v>
      </c>
      <c r="D128" s="47" t="s">
        <v>396</v>
      </c>
      <c r="E128" s="47" t="s">
        <v>3</v>
      </c>
      <c r="F128" s="48">
        <v>29</v>
      </c>
      <c r="G128" s="48">
        <v>1</v>
      </c>
      <c r="H128" s="48">
        <v>4</v>
      </c>
      <c r="I128" s="48">
        <v>21</v>
      </c>
      <c r="J128" s="48">
        <v>9</v>
      </c>
      <c r="K128" s="48">
        <v>3</v>
      </c>
      <c r="L128" s="48">
        <v>113</v>
      </c>
      <c r="M128" s="52">
        <v>308</v>
      </c>
      <c r="N128">
        <f>G128*82/F128</f>
        <v>2.8275862068965516</v>
      </c>
      <c r="O128">
        <f>H128*82/F128</f>
        <v>11.310344827586206</v>
      </c>
      <c r="P128">
        <f>I128*82/F128</f>
        <v>59.379310344827587</v>
      </c>
      <c r="Q128">
        <f>J128*82/F128</f>
        <v>25.448275862068964</v>
      </c>
      <c r="R128">
        <f>K128*82/F128</f>
        <v>8.4827586206896548</v>
      </c>
      <c r="S128">
        <f>L128*82/F128</f>
        <v>319.51724137931035</v>
      </c>
      <c r="U128" s="10">
        <f>SUM(V128:X128)</f>
        <v>4.9604794513674486</v>
      </c>
      <c r="V128">
        <f>N128/MAX(N:N)*OFF_R</f>
        <v>0.36024340770791069</v>
      </c>
      <c r="W128">
        <f>O128/MAX(O:O)*PUN_R</f>
        <v>0.16171224732461356</v>
      </c>
      <c r="X128">
        <f>SUM(Z128:AC128)</f>
        <v>4.4385237963349242</v>
      </c>
      <c r="Y128">
        <f>X128/DEF_R*10</f>
        <v>7.3975396605582064</v>
      </c>
      <c r="Z128">
        <f>(0.7*(HIT_F*DEF_R))+(P128/(MAX(P:P))*(0.3*(HIT_F*DEF_R)))</f>
        <v>1.1468779123951536</v>
      </c>
      <c r="AA128">
        <f>(0.7*(BkS_F*DEF_R))+(Q128/(MAX(Q:Q))*(0.3*(BkS_F*DEF_R)))</f>
        <v>0.71174936921782994</v>
      </c>
      <c r="AB128">
        <f>(0.7*(TkA_F*DEF_R))+(R128/(MAX(R:R))*(0.3*(TkA_F*DEF_R)))</f>
        <v>1.4314461206896552</v>
      </c>
      <c r="AC128">
        <f>(0.7*(SH_F*DEF_R))+(S128/(MAX(S:S))*(0.3*(SH_F*DEF_R)))</f>
        <v>1.1484503940322854</v>
      </c>
    </row>
  </sheetData>
  <autoFilter ref="B2:AC71">
    <sortState ref="B3:AC128">
      <sortCondition descending="1" ref="U2:U7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opLeftCell="A31" workbookViewId="0">
      <selection activeCell="B49" sqref="B4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3" t="s">
        <v>98</v>
      </c>
      <c r="C3" s="44" t="s">
        <v>31</v>
      </c>
      <c r="D3" s="44" t="s">
        <v>396</v>
      </c>
      <c r="E3" s="44" t="s">
        <v>1</v>
      </c>
      <c r="F3" s="45">
        <v>80</v>
      </c>
      <c r="G3" s="45">
        <v>85</v>
      </c>
      <c r="H3" s="45">
        <v>81</v>
      </c>
      <c r="I3" s="45">
        <v>51</v>
      </c>
      <c r="J3" s="45">
        <v>35</v>
      </c>
      <c r="K3" s="45">
        <v>69</v>
      </c>
      <c r="L3" s="45">
        <v>9107</v>
      </c>
      <c r="M3" s="51">
        <v>1555</v>
      </c>
      <c r="N3">
        <f>G3*82/F3</f>
        <v>87.125</v>
      </c>
      <c r="O3">
        <f>H3*82/F3</f>
        <v>83.025000000000006</v>
      </c>
      <c r="P3">
        <f>I3*82/F3</f>
        <v>52.274999999999999</v>
      </c>
      <c r="Q3">
        <f>J3*82/F3</f>
        <v>35.875</v>
      </c>
      <c r="R3">
        <f>K3*82/F3</f>
        <v>70.724999999999994</v>
      </c>
      <c r="S3">
        <f>L3*82/F3</f>
        <v>9334.6749999999993</v>
      </c>
      <c r="U3" s="10">
        <f>SUM(V3:X3)</f>
        <v>18.097169371255529</v>
      </c>
      <c r="V3">
        <f>N3/MAX(N:N)*OFF_C</f>
        <v>12</v>
      </c>
      <c r="W3">
        <f>O3/MAX(O:O)*PUN_C</f>
        <v>0.82396551724137934</v>
      </c>
      <c r="X3">
        <f>SUM(Z3:AC3)</f>
        <v>5.2732038540141488</v>
      </c>
      <c r="Y3">
        <f>X3/DEF_C*10</f>
        <v>8.7886730900235808</v>
      </c>
      <c r="Z3">
        <f>(0.7*(HIT_F*DEF_C))+(P3/(MAX(P:P))*(0.3*(HIT_F*DEF_C)))</f>
        <v>1.1284124999999998</v>
      </c>
      <c r="AA3">
        <f>(0.7*(BkS_F*DEF_C))+(Q3/(MAX(Q:Q))*(0.3*(BkS_F*DEF_C)))</f>
        <v>0.73883426966292121</v>
      </c>
      <c r="AB3">
        <f>(0.7*(TkA_F*DEF_C))+(R3/(MAX(R:R))*(0.3*(TkA_F*DEF_C)))</f>
        <v>1.9387717105263156</v>
      </c>
      <c r="AC3">
        <f>(0.7*(SH_F*DEF_C))+(S3/(MAX(S:S))*(0.3*(SH_F*DEF_C)))</f>
        <v>1.4671853738249117</v>
      </c>
    </row>
    <row r="4" spans="1:29" x14ac:dyDescent="0.25">
      <c r="A4" s="9">
        <v>2</v>
      </c>
      <c r="B4" s="43" t="s">
        <v>86</v>
      </c>
      <c r="C4" s="44" t="s">
        <v>39</v>
      </c>
      <c r="D4" s="44" t="s">
        <v>396</v>
      </c>
      <c r="E4" s="44" t="s">
        <v>1</v>
      </c>
      <c r="F4" s="45">
        <v>77</v>
      </c>
      <c r="G4" s="45">
        <v>69</v>
      </c>
      <c r="H4" s="45">
        <v>66</v>
      </c>
      <c r="I4" s="45">
        <v>89</v>
      </c>
      <c r="J4" s="45">
        <v>47</v>
      </c>
      <c r="K4" s="45">
        <v>55</v>
      </c>
      <c r="L4" s="45">
        <v>6732</v>
      </c>
      <c r="M4" s="51">
        <v>1492</v>
      </c>
      <c r="N4">
        <f>G4*82/F4</f>
        <v>73.480519480519476</v>
      </c>
      <c r="O4">
        <f>H4*82/F4</f>
        <v>70.285714285714292</v>
      </c>
      <c r="P4">
        <f>I4*82/F4</f>
        <v>94.779220779220779</v>
      </c>
      <c r="Q4">
        <f>J4*82/F4</f>
        <v>50.051948051948052</v>
      </c>
      <c r="R4">
        <f>K4*82/F4</f>
        <v>58.571428571428569</v>
      </c>
      <c r="S4">
        <f>L4*82/F4</f>
        <v>7169.1428571428569</v>
      </c>
      <c r="U4" s="10">
        <f>SUM(V4:X4)</f>
        <v>16.025923927990529</v>
      </c>
      <c r="V4">
        <f>N4/MAX(N:N)*OFF_C</f>
        <v>10.120702826585179</v>
      </c>
      <c r="W4">
        <f>O4/MAX(O:O)*PUN_C</f>
        <v>0.6975369458128079</v>
      </c>
      <c r="X4">
        <f>SUM(Z4:AC4)</f>
        <v>5.2076841555925446</v>
      </c>
      <c r="Y4">
        <f>X4/DEF_C*10</f>
        <v>8.6794735926542401</v>
      </c>
      <c r="Z4">
        <f>(0.7*(HIT_F*DEF_C))+(P4/(MAX(P:P))*(0.3*(HIT_F*DEF_C)))</f>
        <v>1.192168831168831</v>
      </c>
      <c r="AA4">
        <f>(0.7*(BkS_F*DEF_C))+(Q4/(MAX(Q:Q))*(0.3*(BkS_F*DEF_C)))</f>
        <v>0.78184298847220179</v>
      </c>
      <c r="AB4">
        <f>(0.7*(TkA_F*DEF_C))+(R4/(MAX(R:R))*(0.3*(TkA_F*DEF_C)))</f>
        <v>1.8437819548872179</v>
      </c>
      <c r="AC4">
        <f>(0.7*(SH_F*DEF_C))+(S4/(MAX(S:S))*(0.3*(SH_F*DEF_C)))</f>
        <v>1.389890381064294</v>
      </c>
    </row>
    <row r="5" spans="1:29" x14ac:dyDescent="0.25">
      <c r="A5" s="9">
        <v>3</v>
      </c>
      <c r="B5" s="43" t="s">
        <v>306</v>
      </c>
      <c r="C5" s="44" t="s">
        <v>39</v>
      </c>
      <c r="D5" s="44" t="s">
        <v>396</v>
      </c>
      <c r="E5" s="44" t="s">
        <v>1</v>
      </c>
      <c r="F5" s="45">
        <v>82</v>
      </c>
      <c r="G5" s="45">
        <v>74</v>
      </c>
      <c r="H5" s="45">
        <v>21</v>
      </c>
      <c r="I5" s="45">
        <v>23</v>
      </c>
      <c r="J5" s="45">
        <v>14</v>
      </c>
      <c r="K5" s="45">
        <v>57</v>
      </c>
      <c r="L5" s="45">
        <v>150</v>
      </c>
      <c r="M5" s="51">
        <v>1597</v>
      </c>
      <c r="N5">
        <f>G5*82/F5</f>
        <v>74</v>
      </c>
      <c r="O5">
        <f>H5*82/F5</f>
        <v>21</v>
      </c>
      <c r="P5">
        <f>I5*82/F5</f>
        <v>23</v>
      </c>
      <c r="Q5">
        <f>J5*82/F5</f>
        <v>14</v>
      </c>
      <c r="R5">
        <f>K5*82/F5</f>
        <v>57</v>
      </c>
      <c r="S5">
        <f>L5*82/F5</f>
        <v>150</v>
      </c>
      <c r="U5" s="10">
        <f>SUM(V5:X5)</f>
        <v>15.128488845104282</v>
      </c>
      <c r="V5">
        <f>N5/MAX(N:N)*OFF_C</f>
        <v>10.192252510760401</v>
      </c>
      <c r="W5">
        <f>O5/MAX(O:O)*PUN_C</f>
        <v>0.20841042893187553</v>
      </c>
      <c r="X5">
        <f>SUM(Z5:AC5)</f>
        <v>4.727825905412006</v>
      </c>
      <c r="Y5">
        <f>X5/DEF_C*10</f>
        <v>7.8797098423533427</v>
      </c>
      <c r="Z5">
        <f>(0.7*(HIT_F*DEF_C))+(P5/(MAX(P:P))*(0.3*(HIT_F*DEF_C)))</f>
        <v>1.0844999999999998</v>
      </c>
      <c r="AA5">
        <f>(0.7*(BkS_F*DEF_C))+(Q5/(MAX(Q:Q))*(0.3*(BkS_F*DEF_C)))</f>
        <v>0.67247191011235941</v>
      </c>
      <c r="AB5">
        <f>(0.7*(TkA_F*DEF_C))+(R5/(MAX(R:R))*(0.3*(TkA_F*DEF_C)))</f>
        <v>1.8314999999999999</v>
      </c>
      <c r="AC5">
        <f>(0.7*(SH_F*DEF_C))+(S5/(MAX(S:S))*(0.3*(SH_F*DEF_C)))</f>
        <v>1.1393539952996474</v>
      </c>
    </row>
    <row r="6" spans="1:29" x14ac:dyDescent="0.25">
      <c r="A6" s="9">
        <v>4</v>
      </c>
      <c r="B6" s="46" t="s">
        <v>334</v>
      </c>
      <c r="C6" s="47" t="s">
        <v>37</v>
      </c>
      <c r="D6" s="47" t="s">
        <v>396</v>
      </c>
      <c r="E6" s="47" t="s">
        <v>1</v>
      </c>
      <c r="F6" s="48">
        <v>73</v>
      </c>
      <c r="G6" s="48">
        <v>64</v>
      </c>
      <c r="H6" s="48">
        <v>26</v>
      </c>
      <c r="I6" s="48">
        <v>80</v>
      </c>
      <c r="J6" s="48">
        <v>33</v>
      </c>
      <c r="K6" s="48">
        <v>43</v>
      </c>
      <c r="L6" s="48">
        <v>85</v>
      </c>
      <c r="M6" s="52">
        <v>1308</v>
      </c>
      <c r="N6">
        <f>G6*82/F6</f>
        <v>71.890410958904113</v>
      </c>
      <c r="O6">
        <f>H6*82/F6</f>
        <v>29.205479452054796</v>
      </c>
      <c r="P6">
        <f>I6*82/F6</f>
        <v>89.863013698630141</v>
      </c>
      <c r="Q6">
        <f>J6*82/F6</f>
        <v>37.06849315068493</v>
      </c>
      <c r="R6">
        <f>K6*82/F6</f>
        <v>48.301369863013697</v>
      </c>
      <c r="S6">
        <f>L6*82/F6</f>
        <v>95.479452054794521</v>
      </c>
      <c r="U6" s="10">
        <f>SUM(V6:X6)</f>
        <v>15.019707117584932</v>
      </c>
      <c r="V6">
        <f>N6/MAX(N:N)*OFF_C</f>
        <v>9.9016921837228047</v>
      </c>
      <c r="W6">
        <f>O6/MAX(O:O)*PUN_C</f>
        <v>0.28984411903637225</v>
      </c>
      <c r="X6">
        <f>SUM(Z6:AC6)</f>
        <v>4.8281708148257554</v>
      </c>
      <c r="Y6">
        <f>X6/DEF_C*10</f>
        <v>8.0469513580429251</v>
      </c>
      <c r="Z6">
        <f>(0.7*(HIT_F*DEF_C))+(P6/(MAX(P:P))*(0.3*(HIT_F*DEF_C)))</f>
        <v>1.1847945205479451</v>
      </c>
      <c r="AA6">
        <f>(0.7*(BkS_F*DEF_C))+(Q6/(MAX(Q:Q))*(0.3*(BkS_F*DEF_C)))</f>
        <v>0.74245497922117887</v>
      </c>
      <c r="AB6">
        <f>(0.7*(TkA_F*DEF_C))+(R6/(MAX(R:R))*(0.3*(TkA_F*DEF_C)))</f>
        <v>1.76351333813987</v>
      </c>
      <c r="AC6">
        <f>(0.7*(SH_F*DEF_C))+(S6/(MAX(S:S))*(0.3*(SH_F*DEF_C)))</f>
        <v>1.1374079769167618</v>
      </c>
    </row>
    <row r="7" spans="1:29" x14ac:dyDescent="0.25">
      <c r="A7" s="9">
        <v>5</v>
      </c>
      <c r="B7" s="43" t="s">
        <v>94</v>
      </c>
      <c r="C7" s="44" t="s">
        <v>37</v>
      </c>
      <c r="D7" s="44" t="s">
        <v>396</v>
      </c>
      <c r="E7" s="44" t="s">
        <v>1</v>
      </c>
      <c r="F7" s="45">
        <v>82</v>
      </c>
      <c r="G7" s="45">
        <v>69</v>
      </c>
      <c r="H7" s="45">
        <v>50</v>
      </c>
      <c r="I7" s="45">
        <v>216</v>
      </c>
      <c r="J7" s="45">
        <v>29</v>
      </c>
      <c r="K7" s="45">
        <v>29</v>
      </c>
      <c r="L7" s="45">
        <v>134</v>
      </c>
      <c r="M7" s="51">
        <v>1506</v>
      </c>
      <c r="N7">
        <f>G7*82/F7</f>
        <v>69</v>
      </c>
      <c r="O7">
        <f>H7*82/F7</f>
        <v>50</v>
      </c>
      <c r="P7">
        <f>I7*82/F7</f>
        <v>216</v>
      </c>
      <c r="Q7">
        <f>J7*82/F7</f>
        <v>29</v>
      </c>
      <c r="R7">
        <f>K7*82/F7</f>
        <v>29</v>
      </c>
      <c r="S7">
        <f>L7*82/F7</f>
        <v>134</v>
      </c>
      <c r="U7" s="10">
        <f>SUM(V7:X7)</f>
        <v>14.843220432848959</v>
      </c>
      <c r="V7">
        <f>N7/MAX(N:N)*OFF_C</f>
        <v>9.5035868005738884</v>
      </c>
      <c r="W7">
        <f>O7/MAX(O:O)*PUN_C</f>
        <v>0.49621530698065602</v>
      </c>
      <c r="X7">
        <f>SUM(Z7:AC7)</f>
        <v>4.8434183252944143</v>
      </c>
      <c r="Y7">
        <f>X7/DEF_C*10</f>
        <v>8.0723638754906908</v>
      </c>
      <c r="Z7">
        <f>(0.7*(HIT_F*DEF_C))+(P7/(MAX(P:P))*(0.3*(HIT_F*DEF_C)))</f>
        <v>1.3739999999999997</v>
      </c>
      <c r="AA7">
        <f>(0.7*(BkS_F*DEF_C))+(Q7/(MAX(Q:Q))*(0.3*(BkS_F*DEF_C)))</f>
        <v>0.71797752808988757</v>
      </c>
      <c r="AB7">
        <f>(0.7*(TkA_F*DEF_C))+(R7/(MAX(R:R))*(0.3*(TkA_F*DEF_C)))</f>
        <v>1.612657894736842</v>
      </c>
      <c r="AC7">
        <f>(0.7*(SH_F*DEF_C))+(S7/(MAX(S:S))*(0.3*(SH_F*DEF_C)))</f>
        <v>1.138782902467685</v>
      </c>
    </row>
    <row r="8" spans="1:29" x14ac:dyDescent="0.25">
      <c r="A8" s="9">
        <v>6</v>
      </c>
      <c r="B8" s="46" t="s">
        <v>345</v>
      </c>
      <c r="C8" s="47" t="s">
        <v>43</v>
      </c>
      <c r="D8" s="47" t="s">
        <v>396</v>
      </c>
      <c r="E8" s="47" t="s">
        <v>1</v>
      </c>
      <c r="F8" s="48">
        <v>61</v>
      </c>
      <c r="G8" s="48">
        <v>53</v>
      </c>
      <c r="H8" s="48">
        <v>22</v>
      </c>
      <c r="I8" s="48">
        <v>29</v>
      </c>
      <c r="J8" s="48">
        <v>23</v>
      </c>
      <c r="K8" s="48">
        <v>26</v>
      </c>
      <c r="L8" s="48">
        <v>40</v>
      </c>
      <c r="M8" s="52">
        <v>972</v>
      </c>
      <c r="N8">
        <f>G8*82/F8</f>
        <v>71.245901639344268</v>
      </c>
      <c r="O8">
        <f>H8*82/F8</f>
        <v>29.57377049180328</v>
      </c>
      <c r="P8">
        <f>I8*82/F8</f>
        <v>38.983606557377051</v>
      </c>
      <c r="Q8">
        <f>J8*82/F8</f>
        <v>30.918032786885245</v>
      </c>
      <c r="R8">
        <f>K8*82/F8</f>
        <v>34.950819672131146</v>
      </c>
      <c r="S8">
        <f>L8*82/F8</f>
        <v>53.770491803278688</v>
      </c>
      <c r="U8" s="10">
        <f>SUM(V8:X8)</f>
        <v>14.733780226100567</v>
      </c>
      <c r="V8">
        <f>N8/MAX(N:N)*OFF_C</f>
        <v>9.8129218900675035</v>
      </c>
      <c r="W8">
        <f>O8/MAX(O:O)*PUN_C</f>
        <v>0.29349915206331262</v>
      </c>
      <c r="X8">
        <f>SUM(Z8:AC8)</f>
        <v>4.6273591839697517</v>
      </c>
      <c r="Y8">
        <f>X8/DEF_C*10</f>
        <v>7.7122653066162528</v>
      </c>
      <c r="Z8">
        <f>(0.7*(HIT_F*DEF_C))+(P8/(MAX(P:P))*(0.3*(HIT_F*DEF_C)))</f>
        <v>1.1084754098360654</v>
      </c>
      <c r="AA8">
        <f>(0.7*(BkS_F*DEF_C))+(Q8/(MAX(Q:Q))*(0.3*(BkS_F*DEF_C)))</f>
        <v>0.72379627924111245</v>
      </c>
      <c r="AB8">
        <f>(0.7*(TkA_F*DEF_C))+(R8/(MAX(R:R))*(0.3*(TkA_F*DEF_C)))</f>
        <v>1.6591682484900776</v>
      </c>
      <c r="AC8">
        <f>(0.7*(SH_F*DEF_C))+(S8/(MAX(S:S))*(0.3*(SH_F*DEF_C)))</f>
        <v>1.1359192464024965</v>
      </c>
    </row>
    <row r="9" spans="1:29" x14ac:dyDescent="0.25">
      <c r="A9" s="9">
        <v>7</v>
      </c>
      <c r="B9" s="43" t="s">
        <v>91</v>
      </c>
      <c r="C9" s="44" t="s">
        <v>31</v>
      </c>
      <c r="D9" s="44" t="s">
        <v>396</v>
      </c>
      <c r="E9" s="44" t="s">
        <v>1</v>
      </c>
      <c r="F9" s="45">
        <v>81</v>
      </c>
      <c r="G9" s="45">
        <v>67</v>
      </c>
      <c r="H9" s="45">
        <v>38</v>
      </c>
      <c r="I9" s="45">
        <v>63</v>
      </c>
      <c r="J9" s="45">
        <v>35</v>
      </c>
      <c r="K9" s="45">
        <v>44</v>
      </c>
      <c r="L9" s="45">
        <v>4700</v>
      </c>
      <c r="M9" s="51">
        <v>1553</v>
      </c>
      <c r="N9">
        <f>G9*82/F9</f>
        <v>67.827160493827165</v>
      </c>
      <c r="O9">
        <f>H9*82/F9</f>
        <v>38.469135802469133</v>
      </c>
      <c r="P9">
        <f>I9*82/F9</f>
        <v>63.777777777777779</v>
      </c>
      <c r="Q9">
        <f>J9*82/F9</f>
        <v>35.432098765432102</v>
      </c>
      <c r="R9">
        <f>K9*82/F9</f>
        <v>44.543209876543209</v>
      </c>
      <c r="S9">
        <f>L9*82/F9</f>
        <v>4758.0246913580249</v>
      </c>
      <c r="U9" s="10">
        <f>SUM(V9:X9)</f>
        <v>14.644954677382175</v>
      </c>
      <c r="V9">
        <f>N9/MAX(N:N)*OFF_C</f>
        <v>9.3420479302832256</v>
      </c>
      <c r="W9">
        <f>O9/MAX(O:O)*PUN_C</f>
        <v>0.38177948063005529</v>
      </c>
      <c r="X9">
        <f>SUM(Z9:AC9)</f>
        <v>4.9211272664688952</v>
      </c>
      <c r="Y9">
        <f>X9/DEF_C*10</f>
        <v>8.2018787774481581</v>
      </c>
      <c r="Z9">
        <f>(0.7*(HIT_F*DEF_C))+(P9/(MAX(P:P))*(0.3*(HIT_F*DEF_C)))</f>
        <v>1.1456666666666664</v>
      </c>
      <c r="AA9">
        <f>(0.7*(BkS_F*DEF_C))+(Q9/(MAX(Q:Q))*(0.3*(BkS_F*DEF_C)))</f>
        <v>0.73749063670411974</v>
      </c>
      <c r="AB9">
        <f>(0.7*(TkA_F*DEF_C))+(R9/(MAX(R:R))*(0.3*(TkA_F*DEF_C)))</f>
        <v>1.7341403508771929</v>
      </c>
      <c r="AC9">
        <f>(0.7*(SH_F*DEF_C))+(S9/(MAX(S:S))*(0.3*(SH_F*DEF_C)))</f>
        <v>1.3038296122209165</v>
      </c>
    </row>
    <row r="10" spans="1:29" x14ac:dyDescent="0.25">
      <c r="A10" s="9">
        <v>8</v>
      </c>
      <c r="B10" s="43" t="s">
        <v>271</v>
      </c>
      <c r="C10" s="44" t="s">
        <v>43</v>
      </c>
      <c r="D10" s="44" t="s">
        <v>396</v>
      </c>
      <c r="E10" s="44" t="s">
        <v>1</v>
      </c>
      <c r="F10" s="45">
        <v>74</v>
      </c>
      <c r="G10" s="45">
        <v>61</v>
      </c>
      <c r="H10" s="45">
        <v>51</v>
      </c>
      <c r="I10" s="45">
        <v>41</v>
      </c>
      <c r="J10" s="45">
        <v>21</v>
      </c>
      <c r="K10" s="45">
        <v>45</v>
      </c>
      <c r="L10" s="45">
        <v>55</v>
      </c>
      <c r="M10" s="51">
        <v>1302</v>
      </c>
      <c r="N10">
        <f>G10*82/F10</f>
        <v>67.594594594594597</v>
      </c>
      <c r="O10">
        <f>H10*82/F10</f>
        <v>56.513513513513516</v>
      </c>
      <c r="P10">
        <f>I10*82/F10</f>
        <v>45.432432432432435</v>
      </c>
      <c r="Q10">
        <f>J10*82/F10</f>
        <v>23.27027027027027</v>
      </c>
      <c r="R10">
        <f>K10*82/F10</f>
        <v>49.864864864864863</v>
      </c>
      <c r="S10">
        <f>L10*82/F10</f>
        <v>60.945945945945944</v>
      </c>
      <c r="U10" s="10">
        <f>SUM(V10:X10)</f>
        <v>14.601525805948306</v>
      </c>
      <c r="V10">
        <f>N10/MAX(N:N)*OFF_C</f>
        <v>9.3100158982511925</v>
      </c>
      <c r="W10">
        <f>O10/MAX(O:O)*PUN_C</f>
        <v>0.5608574091332712</v>
      </c>
      <c r="X10">
        <f>SUM(Z10:AC10)</f>
        <v>4.7306524985638418</v>
      </c>
      <c r="Y10">
        <f>X10/DEF_C*10</f>
        <v>7.884420830939737</v>
      </c>
      <c r="Z10">
        <f>(0.7*(HIT_F*DEF_C))+(P10/(MAX(P:P))*(0.3*(HIT_F*DEF_C)))</f>
        <v>1.1181486486486485</v>
      </c>
      <c r="AA10">
        <f>(0.7*(BkS_F*DEF_C))+(Q10/(MAX(Q:Q))*(0.3*(BkS_F*DEF_C)))</f>
        <v>0.70059520194351643</v>
      </c>
      <c r="AB10">
        <f>(0.7*(TkA_F*DEF_C))+(R10/(MAX(R:R))*(0.3*(TkA_F*DEF_C)))</f>
        <v>1.7757332859174964</v>
      </c>
      <c r="AC10">
        <f>(0.7*(SH_F*DEF_C))+(S10/(MAX(S:S))*(0.3*(SH_F*DEF_C)))</f>
        <v>1.136175362054181</v>
      </c>
    </row>
    <row r="11" spans="1:29" x14ac:dyDescent="0.25">
      <c r="A11" s="9">
        <v>9</v>
      </c>
      <c r="B11" s="43" t="s">
        <v>432</v>
      </c>
      <c r="C11" s="44" t="s">
        <v>31</v>
      </c>
      <c r="D11" s="44" t="s">
        <v>396</v>
      </c>
      <c r="E11" s="44" t="s">
        <v>1</v>
      </c>
      <c r="F11" s="45">
        <v>31</v>
      </c>
      <c r="G11" s="45">
        <v>26</v>
      </c>
      <c r="H11" s="45">
        <v>13</v>
      </c>
      <c r="I11" s="45">
        <v>18</v>
      </c>
      <c r="J11" s="45">
        <v>7</v>
      </c>
      <c r="K11" s="45">
        <v>15</v>
      </c>
      <c r="L11" s="45">
        <v>173</v>
      </c>
      <c r="M11" s="51">
        <v>556</v>
      </c>
      <c r="N11">
        <f>G11*82/F11</f>
        <v>68.774193548387103</v>
      </c>
      <c r="O11">
        <f>H11*82/F11</f>
        <v>34.387096774193552</v>
      </c>
      <c r="P11">
        <f>I11*82/F11</f>
        <v>47.612903225806448</v>
      </c>
      <c r="Q11">
        <f>J11*82/F11</f>
        <v>18.516129032258064</v>
      </c>
      <c r="R11">
        <f>K11*82/F11</f>
        <v>39.677419354838712</v>
      </c>
      <c r="S11">
        <f>L11*82/F11</f>
        <v>457.61290322580646</v>
      </c>
      <c r="U11" s="10">
        <f>SUM(V11:X11)</f>
        <v>14.467789797346256</v>
      </c>
      <c r="V11">
        <f>N11/MAX(N:N)*OFF_C</f>
        <v>9.4724857685009489</v>
      </c>
      <c r="W11">
        <f>O11/MAX(O:O)*PUN_C</f>
        <v>0.3412680756395996</v>
      </c>
      <c r="X11">
        <f>SUM(Z11:AC11)</f>
        <v>4.6540359532057085</v>
      </c>
      <c r="Y11">
        <f>X11/DEF_C*10</f>
        <v>7.7567265886761803</v>
      </c>
      <c r="Z11">
        <f>(0.7*(HIT_F*DEF_C))+(P11/(MAX(P:P))*(0.3*(HIT_F*DEF_C)))</f>
        <v>1.1214193548387095</v>
      </c>
      <c r="AA11">
        <f>(0.7*(BkS_F*DEF_C))+(Q11/(MAX(Q:Q))*(0.3*(BkS_F*DEF_C)))</f>
        <v>0.6861725262776367</v>
      </c>
      <c r="AB11">
        <f>(0.7*(TkA_F*DEF_C))+(R11/(MAX(R:R))*(0.3*(TkA_F*DEF_C)))</f>
        <v>1.6961103565365026</v>
      </c>
      <c r="AC11">
        <f>(0.7*(SH_F*DEF_C))+(S11/(MAX(S:S))*(0.3*(SH_F*DEF_C)))</f>
        <v>1.1503337155528599</v>
      </c>
    </row>
    <row r="12" spans="1:29" x14ac:dyDescent="0.25">
      <c r="A12" s="9">
        <v>10</v>
      </c>
      <c r="B12" s="46" t="s">
        <v>268</v>
      </c>
      <c r="C12" s="47" t="s">
        <v>31</v>
      </c>
      <c r="D12" s="47" t="s">
        <v>396</v>
      </c>
      <c r="E12" s="47" t="s">
        <v>1</v>
      </c>
      <c r="F12" s="48">
        <v>72</v>
      </c>
      <c r="G12" s="48">
        <v>61</v>
      </c>
      <c r="H12" s="48">
        <v>4</v>
      </c>
      <c r="I12" s="48">
        <v>9</v>
      </c>
      <c r="J12" s="48">
        <v>14</v>
      </c>
      <c r="K12" s="48">
        <v>44</v>
      </c>
      <c r="L12" s="48">
        <v>85</v>
      </c>
      <c r="M12" s="52">
        <v>1331</v>
      </c>
      <c r="N12">
        <f>G12*82/F12</f>
        <v>69.472222222222229</v>
      </c>
      <c r="O12">
        <f>H12*82/F12</f>
        <v>4.5555555555555554</v>
      </c>
      <c r="P12">
        <f>I12*82/F12</f>
        <v>10.25</v>
      </c>
      <c r="Q12">
        <f>J12*82/F12</f>
        <v>15.944444444444445</v>
      </c>
      <c r="R12">
        <f>K12*82/F12</f>
        <v>50.111111111111114</v>
      </c>
      <c r="S12">
        <f>L12*82/F12</f>
        <v>96.805555555555557</v>
      </c>
      <c r="U12" s="10">
        <f>SUM(V12:X12)</f>
        <v>14.272697170132933</v>
      </c>
      <c r="V12">
        <f>N12/MAX(N:N)*OFF_C</f>
        <v>9.5686274509803937</v>
      </c>
      <c r="W12">
        <f>O12/MAX(O:O)*PUN_C</f>
        <v>4.5210727969348656E-2</v>
      </c>
      <c r="X12">
        <f>SUM(Z12:AC12)</f>
        <v>4.6588589911831901</v>
      </c>
      <c r="Y12">
        <f>X12/DEF_C*10</f>
        <v>7.7647649853053169</v>
      </c>
      <c r="Z12">
        <f>(0.7*(HIT_F*DEF_C))+(P12/(MAX(P:P))*(0.3*(HIT_F*DEF_C)))</f>
        <v>1.0653749999999997</v>
      </c>
      <c r="AA12">
        <f>(0.7*(BkS_F*DEF_C))+(Q12/(MAX(Q:Q))*(0.3*(BkS_F*DEF_C)))</f>
        <v>0.67837078651685379</v>
      </c>
      <c r="AB12">
        <f>(0.7*(TkA_F*DEF_C))+(R12/(MAX(R:R))*(0.3*(TkA_F*DEF_C)))</f>
        <v>1.777657894736842</v>
      </c>
      <c r="AC12">
        <f>(0.7*(SH_F*DEF_C))+(S12/(MAX(S:S))*(0.3*(SH_F*DEF_C)))</f>
        <v>1.1374553099294946</v>
      </c>
    </row>
    <row r="13" spans="1:29" x14ac:dyDescent="0.25">
      <c r="A13" s="9">
        <v>11</v>
      </c>
      <c r="B13" s="46" t="s">
        <v>109</v>
      </c>
      <c r="C13" s="47" t="s">
        <v>43</v>
      </c>
      <c r="D13" s="47" t="s">
        <v>396</v>
      </c>
      <c r="E13" s="47" t="s">
        <v>1</v>
      </c>
      <c r="F13" s="48">
        <v>82</v>
      </c>
      <c r="G13" s="48">
        <v>68</v>
      </c>
      <c r="H13" s="48">
        <v>22</v>
      </c>
      <c r="I13" s="48">
        <v>58</v>
      </c>
      <c r="J13" s="48">
        <v>30</v>
      </c>
      <c r="K13" s="48">
        <v>38</v>
      </c>
      <c r="L13" s="48">
        <v>286</v>
      </c>
      <c r="M13" s="52">
        <v>1617</v>
      </c>
      <c r="N13">
        <f>G13*82/F13</f>
        <v>68</v>
      </c>
      <c r="O13">
        <f>H13*82/F13</f>
        <v>22</v>
      </c>
      <c r="P13">
        <f>I13*82/F13</f>
        <v>58</v>
      </c>
      <c r="Q13">
        <f>J13*82/F13</f>
        <v>30</v>
      </c>
      <c r="R13">
        <f>K13*82/F13</f>
        <v>38</v>
      </c>
      <c r="S13">
        <f>L13*82/F13</f>
        <v>286</v>
      </c>
      <c r="U13" s="10">
        <f>SUM(V13:X13)</f>
        <v>14.269407913934458</v>
      </c>
      <c r="V13">
        <f>N13/MAX(N:N)*OFF_C</f>
        <v>9.3658536585365866</v>
      </c>
      <c r="W13">
        <f>O13/MAX(O:O)*PUN_C</f>
        <v>0.21833473507148865</v>
      </c>
      <c r="X13">
        <f>SUM(Z13:AC13)</f>
        <v>4.6852195203263829</v>
      </c>
      <c r="Y13">
        <f>X13/DEF_C*10</f>
        <v>7.8086992005439715</v>
      </c>
      <c r="Z13">
        <f>(0.7*(HIT_F*DEF_C))+(P13/(MAX(P:P))*(0.3*(HIT_F*DEF_C)))</f>
        <v>1.1369999999999998</v>
      </c>
      <c r="AA13">
        <f>(0.7*(BkS_F*DEF_C))+(Q13/(MAX(Q:Q))*(0.3*(BkS_F*DEF_C)))</f>
        <v>0.72101123595505601</v>
      </c>
      <c r="AB13">
        <f>(0.7*(TkA_F*DEF_C))+(R13/(MAX(R:R))*(0.3*(TkA_F*DEF_C)))</f>
        <v>1.6829999999999998</v>
      </c>
      <c r="AC13">
        <f>(0.7*(SH_F*DEF_C))+(S13/(MAX(S:S))*(0.3*(SH_F*DEF_C)))</f>
        <v>1.1442082843713277</v>
      </c>
    </row>
    <row r="14" spans="1:29" x14ac:dyDescent="0.25">
      <c r="A14" s="9">
        <v>12</v>
      </c>
      <c r="B14" s="46" t="s">
        <v>87</v>
      </c>
      <c r="C14" s="47" t="s">
        <v>37</v>
      </c>
      <c r="D14" s="47" t="s">
        <v>396</v>
      </c>
      <c r="E14" s="47" t="s">
        <v>1</v>
      </c>
      <c r="F14" s="48">
        <v>79</v>
      </c>
      <c r="G14" s="48">
        <v>63</v>
      </c>
      <c r="H14" s="48">
        <v>28</v>
      </c>
      <c r="I14" s="48">
        <v>33</v>
      </c>
      <c r="J14" s="48">
        <v>28</v>
      </c>
      <c r="K14" s="48">
        <v>65</v>
      </c>
      <c r="L14" s="48">
        <v>37</v>
      </c>
      <c r="M14" s="52">
        <v>1401</v>
      </c>
      <c r="N14">
        <f>G14*82/F14</f>
        <v>65.392405063291136</v>
      </c>
      <c r="O14">
        <f>H14*82/F14</f>
        <v>29.063291139240505</v>
      </c>
      <c r="P14">
        <f>I14*82/F14</f>
        <v>34.253164556962027</v>
      </c>
      <c r="Q14">
        <f>J14*82/F14</f>
        <v>29.063291139240505</v>
      </c>
      <c r="R14">
        <f>K14*82/F14</f>
        <v>67.468354430379748</v>
      </c>
      <c r="S14">
        <f>L14*82/F14</f>
        <v>38.405063291139243</v>
      </c>
      <c r="U14" s="10">
        <f>SUM(V14:X14)</f>
        <v>14.163372953071928</v>
      </c>
      <c r="V14">
        <f>N14/MAX(N:N)*OFF_C</f>
        <v>9.0067014147431124</v>
      </c>
      <c r="W14">
        <f>O14/MAX(O:O)*PUN_C</f>
        <v>0.28843299869052813</v>
      </c>
      <c r="X14">
        <f>SUM(Z14:AC14)</f>
        <v>4.8682385396382868</v>
      </c>
      <c r="Y14">
        <f>X14/DEF_C*10</f>
        <v>8.1137308993971438</v>
      </c>
      <c r="Z14">
        <f>(0.7*(HIT_F*DEF_C))+(P14/(MAX(P:P))*(0.3*(HIT_F*DEF_C)))</f>
        <v>1.1013797468354429</v>
      </c>
      <c r="AA14">
        <f>(0.7*(BkS_F*DEF_C))+(Q14/(MAX(Q:Q))*(0.3*(BkS_F*DEF_C)))</f>
        <v>0.71816953491679691</v>
      </c>
      <c r="AB14">
        <f>(0.7*(TkA_F*DEF_C))+(R14/(MAX(R:R))*(0.3*(TkA_F*DEF_C)))</f>
        <v>1.9133184543637574</v>
      </c>
      <c r="AC14">
        <f>(0.7*(SH_F*DEF_C))+(S14/(MAX(S:S))*(0.3*(SH_F*DEF_C)))</f>
        <v>1.1353708035222894</v>
      </c>
    </row>
    <row r="15" spans="1:29" x14ac:dyDescent="0.25">
      <c r="A15" s="9">
        <v>13</v>
      </c>
      <c r="B15" s="46" t="s">
        <v>310</v>
      </c>
      <c r="C15" s="47" t="s">
        <v>31</v>
      </c>
      <c r="D15" s="47" t="s">
        <v>396</v>
      </c>
      <c r="E15" s="47" t="s">
        <v>1</v>
      </c>
      <c r="F15" s="48">
        <v>82</v>
      </c>
      <c r="G15" s="48">
        <v>64</v>
      </c>
      <c r="H15" s="48">
        <v>38</v>
      </c>
      <c r="I15" s="48">
        <v>43</v>
      </c>
      <c r="J15" s="48">
        <v>28</v>
      </c>
      <c r="K15" s="48">
        <v>36</v>
      </c>
      <c r="L15" s="48">
        <v>89</v>
      </c>
      <c r="M15" s="52">
        <v>1434</v>
      </c>
      <c r="N15">
        <f>G15*82/F15</f>
        <v>64</v>
      </c>
      <c r="O15">
        <f>H15*82/F15</f>
        <v>38</v>
      </c>
      <c r="P15">
        <f>I15*82/F15</f>
        <v>43</v>
      </c>
      <c r="Q15">
        <f>J15*82/F15</f>
        <v>28</v>
      </c>
      <c r="R15">
        <f>K15*82/F15</f>
        <v>36</v>
      </c>
      <c r="S15">
        <f>L15*82/F15</f>
        <v>89</v>
      </c>
      <c r="U15" s="10">
        <f>SUM(V15:X15)</f>
        <v>13.826033668847817</v>
      </c>
      <c r="V15">
        <f>N15/MAX(N:N)*OFF_C</f>
        <v>8.8149210903873758</v>
      </c>
      <c r="W15">
        <f>O15/MAX(O:O)*PUN_C</f>
        <v>0.37712363330529858</v>
      </c>
      <c r="X15">
        <f>SUM(Z15:AC15)</f>
        <v>4.6339889451551413</v>
      </c>
      <c r="Y15">
        <f>X15/DEF_C*10</f>
        <v>7.7233149085919015</v>
      </c>
      <c r="Z15">
        <f>(0.7*(HIT_F*DEF_C))+(P15/(MAX(P:P))*(0.3*(HIT_F*DEF_C)))</f>
        <v>1.1144999999999998</v>
      </c>
      <c r="AA15">
        <f>(0.7*(BkS_F*DEF_C))+(Q15/(MAX(Q:Q))*(0.3*(BkS_F*DEF_C)))</f>
        <v>0.71494382022471903</v>
      </c>
      <c r="AB15">
        <f>(0.7*(TkA_F*DEF_C))+(R15/(MAX(R:R))*(0.3*(TkA_F*DEF_C)))</f>
        <v>1.6673684210526314</v>
      </c>
      <c r="AC15">
        <f>(0.7*(SH_F*DEF_C))+(S15/(MAX(S:S))*(0.3*(SH_F*DEF_C)))</f>
        <v>1.1371767038777907</v>
      </c>
    </row>
    <row r="16" spans="1:29" x14ac:dyDescent="0.25">
      <c r="A16" s="9">
        <v>14</v>
      </c>
      <c r="B16" s="46" t="s">
        <v>317</v>
      </c>
      <c r="C16" s="47" t="s">
        <v>39</v>
      </c>
      <c r="D16" s="47" t="s">
        <v>396</v>
      </c>
      <c r="E16" s="47" t="s">
        <v>1</v>
      </c>
      <c r="F16" s="48">
        <v>80</v>
      </c>
      <c r="G16" s="48">
        <v>61</v>
      </c>
      <c r="H16" s="48">
        <v>28</v>
      </c>
      <c r="I16" s="48">
        <v>23</v>
      </c>
      <c r="J16" s="48">
        <v>45</v>
      </c>
      <c r="K16" s="48">
        <v>37</v>
      </c>
      <c r="L16" s="48">
        <v>5110</v>
      </c>
      <c r="M16" s="52">
        <v>1372</v>
      </c>
      <c r="N16">
        <f>G16*82/F16</f>
        <v>62.524999999999999</v>
      </c>
      <c r="O16">
        <f>H16*82/F16</f>
        <v>28.7</v>
      </c>
      <c r="P16">
        <f>I16*82/F16</f>
        <v>23.574999999999999</v>
      </c>
      <c r="Q16">
        <f>J16*82/F16</f>
        <v>46.125</v>
      </c>
      <c r="R16">
        <f>K16*82/F16</f>
        <v>37.924999999999997</v>
      </c>
      <c r="S16">
        <f>L16*82/F16</f>
        <v>5237.75</v>
      </c>
      <c r="U16" s="10">
        <f>SUM(V16:X16)</f>
        <v>13.755250975697811</v>
      </c>
      <c r="V16">
        <f>N16/MAX(N:N)*OFF_C</f>
        <v>8.6117647058823525</v>
      </c>
      <c r="W16">
        <f>O16/MAX(O:O)*PUN_C</f>
        <v>0.28482758620689652</v>
      </c>
      <c r="X16">
        <f>SUM(Z16:AC16)</f>
        <v>4.8586586836085619</v>
      </c>
      <c r="Y16">
        <f>X16/DEF_C*10</f>
        <v>8.0977644726809359</v>
      </c>
      <c r="Z16">
        <f>(0.7*(HIT_F*DEF_C))+(P16/(MAX(P:P))*(0.3*(HIT_F*DEF_C)))</f>
        <v>1.0853624999999998</v>
      </c>
      <c r="AA16">
        <f>(0.7*(BkS_F*DEF_C))+(Q16/(MAX(Q:Q))*(0.3*(BkS_F*DEF_C)))</f>
        <v>0.76992977528089868</v>
      </c>
      <c r="AB16">
        <f>(0.7*(TkA_F*DEF_C))+(R16/(MAX(R:R))*(0.3*(TkA_F*DEF_C)))</f>
        <v>1.6824138157894737</v>
      </c>
      <c r="AC16">
        <f>(0.7*(SH_F*DEF_C))+(S16/(MAX(S:S))*(0.3*(SH_F*DEF_C)))</f>
        <v>1.3209525925381902</v>
      </c>
    </row>
    <row r="17" spans="1:29" x14ac:dyDescent="0.25">
      <c r="A17" s="9">
        <v>15</v>
      </c>
      <c r="B17" s="43" t="s">
        <v>246</v>
      </c>
      <c r="C17" s="44" t="s">
        <v>37</v>
      </c>
      <c r="D17" s="44" t="s">
        <v>396</v>
      </c>
      <c r="E17" s="44" t="s">
        <v>1</v>
      </c>
      <c r="F17" s="45">
        <v>75</v>
      </c>
      <c r="G17" s="45">
        <v>52</v>
      </c>
      <c r="H17" s="45">
        <v>39</v>
      </c>
      <c r="I17" s="45">
        <v>141</v>
      </c>
      <c r="J17" s="45">
        <v>66</v>
      </c>
      <c r="K17" s="45">
        <v>60</v>
      </c>
      <c r="L17" s="45">
        <v>7691</v>
      </c>
      <c r="M17" s="51">
        <v>1434</v>
      </c>
      <c r="N17">
        <f>G17*82/F17</f>
        <v>56.853333333333332</v>
      </c>
      <c r="O17">
        <f>H17*82/F17</f>
        <v>42.64</v>
      </c>
      <c r="P17">
        <f>I17*82/F17</f>
        <v>154.16</v>
      </c>
      <c r="Q17">
        <f>J17*82/F17</f>
        <v>72.16</v>
      </c>
      <c r="R17">
        <f>K17*82/F17</f>
        <v>65.599999999999994</v>
      </c>
      <c r="S17">
        <f>L17*82/F17</f>
        <v>8408.8266666666659</v>
      </c>
      <c r="U17" s="10">
        <f>SUM(V17:X17)</f>
        <v>13.71676758777069</v>
      </c>
      <c r="V17">
        <f>N17/MAX(N:N)*OFF_C</f>
        <v>7.8305882352941181</v>
      </c>
      <c r="W17">
        <f>O17/MAX(O:O)*PUN_C</f>
        <v>0.42317241379310344</v>
      </c>
      <c r="X17">
        <f>SUM(Z17:AC17)</f>
        <v>5.4630069386834696</v>
      </c>
      <c r="Y17">
        <f>X17/DEF_C*10</f>
        <v>9.1050115644724485</v>
      </c>
      <c r="Z17">
        <f>(0.7*(HIT_F*DEF_C))+(P17/(MAX(P:P))*(0.3*(HIT_F*DEF_C)))</f>
        <v>1.2812399999999999</v>
      </c>
      <c r="AA17">
        <f>(0.7*(BkS_F*DEF_C))+(Q17/(MAX(Q:Q))*(0.3*(BkS_F*DEF_C)))</f>
        <v>0.84891235955056166</v>
      </c>
      <c r="AB17">
        <f>(0.7*(TkA_F*DEF_C))+(R17/(MAX(R:R))*(0.3*(TkA_F*DEF_C)))</f>
        <v>1.8987157894736839</v>
      </c>
      <c r="AC17">
        <f>(0.7*(SH_F*DEF_C))+(S17/(MAX(S:S))*(0.3*(SH_F*DEF_C)))</f>
        <v>1.4341387896592241</v>
      </c>
    </row>
    <row r="18" spans="1:29" x14ac:dyDescent="0.25">
      <c r="A18" s="9">
        <v>16</v>
      </c>
      <c r="B18" s="43" t="s">
        <v>96</v>
      </c>
      <c r="C18" s="44" t="s">
        <v>31</v>
      </c>
      <c r="D18" s="44" t="s">
        <v>396</v>
      </c>
      <c r="E18" s="44" t="s">
        <v>1</v>
      </c>
      <c r="F18" s="45">
        <v>82</v>
      </c>
      <c r="G18" s="45">
        <v>62</v>
      </c>
      <c r="H18" s="45">
        <v>37</v>
      </c>
      <c r="I18" s="45">
        <v>62</v>
      </c>
      <c r="J18" s="45">
        <v>29</v>
      </c>
      <c r="K18" s="45">
        <v>37</v>
      </c>
      <c r="L18" s="45">
        <v>254</v>
      </c>
      <c r="M18" s="51">
        <v>1303</v>
      </c>
      <c r="N18">
        <f>G18*82/F18</f>
        <v>62</v>
      </c>
      <c r="O18">
        <f>H18*82/F18</f>
        <v>37</v>
      </c>
      <c r="P18">
        <f>I18*82/F18</f>
        <v>62</v>
      </c>
      <c r="Q18">
        <f>J18*82/F18</f>
        <v>29</v>
      </c>
      <c r="R18">
        <f>K18*82/F18</f>
        <v>37</v>
      </c>
      <c r="S18">
        <f>L18*82/F18</f>
        <v>254</v>
      </c>
      <c r="U18" s="10">
        <f>SUM(V18:X18)</f>
        <v>13.58588197080206</v>
      </c>
      <c r="V18">
        <f>N18/MAX(N:N)*OFF_C</f>
        <v>8.5394548063127687</v>
      </c>
      <c r="W18">
        <f>O18/MAX(O:O)*PUN_C</f>
        <v>0.36719932716568543</v>
      </c>
      <c r="X18">
        <f>SUM(Z18:AC18)</f>
        <v>4.679227837323606</v>
      </c>
      <c r="Y18">
        <f>X18/DEF_C*10</f>
        <v>7.7987130622060095</v>
      </c>
      <c r="Z18">
        <f>(0.7*(HIT_F*DEF_C))+(P18/(MAX(P:P))*(0.3*(HIT_F*DEF_C)))</f>
        <v>1.1429999999999998</v>
      </c>
      <c r="AA18">
        <f>(0.7*(BkS_F*DEF_C))+(Q18/(MAX(Q:Q))*(0.3*(BkS_F*DEF_C)))</f>
        <v>0.71797752808988757</v>
      </c>
      <c r="AB18">
        <f>(0.7*(TkA_F*DEF_C))+(R18/(MAX(R:R))*(0.3*(TkA_F*DEF_C)))</f>
        <v>1.6751842105263157</v>
      </c>
      <c r="AC18">
        <f>(0.7*(SH_F*DEF_C))+(S18/(MAX(S:S))*(0.3*(SH_F*DEF_C)))</f>
        <v>1.1430660987074031</v>
      </c>
    </row>
    <row r="19" spans="1:29" x14ac:dyDescent="0.25">
      <c r="A19" s="9">
        <v>17</v>
      </c>
      <c r="B19" s="46" t="s">
        <v>190</v>
      </c>
      <c r="C19" s="47" t="s">
        <v>43</v>
      </c>
      <c r="D19" s="47" t="s">
        <v>396</v>
      </c>
      <c r="E19" s="47" t="s">
        <v>1</v>
      </c>
      <c r="F19" s="48">
        <v>82</v>
      </c>
      <c r="G19" s="48">
        <v>58</v>
      </c>
      <c r="H19" s="48">
        <v>32</v>
      </c>
      <c r="I19" s="48">
        <v>97</v>
      </c>
      <c r="J19" s="48">
        <v>26</v>
      </c>
      <c r="K19" s="48">
        <v>76</v>
      </c>
      <c r="L19" s="48">
        <v>7143</v>
      </c>
      <c r="M19" s="52">
        <v>1518</v>
      </c>
      <c r="N19">
        <f>G19*82/F19</f>
        <v>58</v>
      </c>
      <c r="O19">
        <f>H19*82/F19</f>
        <v>32</v>
      </c>
      <c r="P19">
        <f>I19*82/F19</f>
        <v>97</v>
      </c>
      <c r="Q19">
        <f>J19*82/F19</f>
        <v>26</v>
      </c>
      <c r="R19">
        <f>K19*82/F19</f>
        <v>76</v>
      </c>
      <c r="S19">
        <f>L19*82/F19</f>
        <v>7143</v>
      </c>
      <c r="U19" s="10">
        <f>SUM(V19:X19)</f>
        <v>13.579433695294773</v>
      </c>
      <c r="V19">
        <f>N19/MAX(N:N)*OFF_C</f>
        <v>7.9885222381635579</v>
      </c>
      <c r="W19">
        <f>O19/MAX(O:O)*PUN_C</f>
        <v>0.31757779646761986</v>
      </c>
      <c r="X19">
        <f>SUM(Z19:AC19)</f>
        <v>5.2733336606635941</v>
      </c>
      <c r="Y19">
        <f>X19/DEF_C*10</f>
        <v>8.7888894344393229</v>
      </c>
      <c r="Z19">
        <f>(0.7*(HIT_F*DEF_C))+(P19/(MAX(P:P))*(0.3*(HIT_F*DEF_C)))</f>
        <v>1.1954999999999998</v>
      </c>
      <c r="AA19">
        <f>(0.7*(BkS_F*DEF_C))+(Q19/(MAX(Q:Q))*(0.3*(BkS_F*DEF_C)))</f>
        <v>0.70887640449438194</v>
      </c>
      <c r="AB19">
        <f>(0.7*(TkA_F*DEF_C))+(R19/(MAX(R:R))*(0.3*(TkA_F*DEF_C)))</f>
        <v>1.98</v>
      </c>
      <c r="AC19">
        <f>(0.7*(SH_F*DEF_C))+(S19/(MAX(S:S))*(0.3*(SH_F*DEF_C)))</f>
        <v>1.3889572561692125</v>
      </c>
    </row>
    <row r="20" spans="1:29" x14ac:dyDescent="0.25">
      <c r="A20" s="9">
        <v>18</v>
      </c>
      <c r="B20" s="46" t="s">
        <v>100</v>
      </c>
      <c r="C20" s="47" t="s">
        <v>34</v>
      </c>
      <c r="D20" s="47" t="s">
        <v>396</v>
      </c>
      <c r="E20" s="47" t="s">
        <v>1</v>
      </c>
      <c r="F20" s="48">
        <v>72</v>
      </c>
      <c r="G20" s="48">
        <v>53</v>
      </c>
      <c r="H20" s="48">
        <v>32</v>
      </c>
      <c r="I20" s="48">
        <v>59</v>
      </c>
      <c r="J20" s="48">
        <v>31</v>
      </c>
      <c r="K20" s="48">
        <v>43</v>
      </c>
      <c r="L20" s="48">
        <v>1215</v>
      </c>
      <c r="M20" s="52">
        <v>1392</v>
      </c>
      <c r="N20">
        <f>G20*82/F20</f>
        <v>60.361111111111114</v>
      </c>
      <c r="O20">
        <f>H20*82/F20</f>
        <v>36.444444444444443</v>
      </c>
      <c r="P20">
        <f>I20*82/F20</f>
        <v>67.194444444444443</v>
      </c>
      <c r="Q20">
        <f>J20*82/F20</f>
        <v>35.305555555555557</v>
      </c>
      <c r="R20">
        <f>K20*82/F20</f>
        <v>48.972222222222221</v>
      </c>
      <c r="S20">
        <f>L20*82/F20</f>
        <v>1383.75</v>
      </c>
      <c r="U20" s="10">
        <f>SUM(V20:X20)</f>
        <v>13.515456907777182</v>
      </c>
      <c r="V20">
        <f>N20/MAX(N:N)*OFF_C</f>
        <v>8.3137254901960773</v>
      </c>
      <c r="W20">
        <f>O20/MAX(O:O)*PUN_C</f>
        <v>0.36168582375478925</v>
      </c>
      <c r="X20">
        <f>SUM(Z20:AC20)</f>
        <v>4.8400455938263161</v>
      </c>
      <c r="Y20">
        <f>X20/DEF_C*10</f>
        <v>8.066742656377194</v>
      </c>
      <c r="Z20">
        <f>(0.7*(HIT_F*DEF_C))+(P20/(MAX(P:P))*(0.3*(HIT_F*DEF_C)))</f>
        <v>1.1507916666666664</v>
      </c>
      <c r="AA20">
        <f>(0.7*(BkS_F*DEF_C))+(Q20/(MAX(Q:Q))*(0.3*(BkS_F*DEF_C)))</f>
        <v>0.73710674157303357</v>
      </c>
      <c r="AB20">
        <f>(0.7*(TkA_F*DEF_C))+(R20/(MAX(R:R))*(0.3*(TkA_F*DEF_C)))</f>
        <v>1.7687565789473683</v>
      </c>
      <c r="AC20">
        <f>(0.7*(SH_F*DEF_C))+(S20/(MAX(S:S))*(0.3*(SH_F*DEF_C)))</f>
        <v>1.1833906066392479</v>
      </c>
    </row>
    <row r="21" spans="1:29" x14ac:dyDescent="0.25">
      <c r="A21" s="9">
        <v>19</v>
      </c>
      <c r="B21" s="46" t="s">
        <v>99</v>
      </c>
      <c r="C21" s="47" t="s">
        <v>43</v>
      </c>
      <c r="D21" s="47" t="s">
        <v>396</v>
      </c>
      <c r="E21" s="47" t="s">
        <v>1</v>
      </c>
      <c r="F21" s="48">
        <v>70</v>
      </c>
      <c r="G21" s="48">
        <v>43</v>
      </c>
      <c r="H21" s="48">
        <v>113</v>
      </c>
      <c r="I21" s="48">
        <v>109</v>
      </c>
      <c r="J21" s="48">
        <v>29</v>
      </c>
      <c r="K21" s="48">
        <v>34</v>
      </c>
      <c r="L21" s="48">
        <v>5488</v>
      </c>
      <c r="M21" s="52">
        <v>1344</v>
      </c>
      <c r="N21">
        <f>G21*82/F21</f>
        <v>50.371428571428574</v>
      </c>
      <c r="O21">
        <f>H21*82/F21</f>
        <v>132.37142857142857</v>
      </c>
      <c r="P21">
        <f>I21*82/F21</f>
        <v>127.68571428571428</v>
      </c>
      <c r="Q21">
        <f>J21*82/F21</f>
        <v>33.971428571428568</v>
      </c>
      <c r="R21">
        <f>K21*82/F21</f>
        <v>39.828571428571429</v>
      </c>
      <c r="S21">
        <f>L21*82/F21</f>
        <v>6428.8</v>
      </c>
      <c r="U21" s="10">
        <f>SUM(V21:X21)</f>
        <v>13.286854498013735</v>
      </c>
      <c r="V21">
        <f>N21/MAX(N:N)*OFF_C</f>
        <v>6.9378151260504204</v>
      </c>
      <c r="W21">
        <f>O21/MAX(O:O)*PUN_C</f>
        <v>1.3136945812807881</v>
      </c>
      <c r="X21">
        <f>SUM(Z21:AC21)</f>
        <v>5.0353447906825251</v>
      </c>
      <c r="Y21">
        <f>X21/DEF_C*10</f>
        <v>8.3922413178042081</v>
      </c>
      <c r="Z21">
        <f>(0.7*(HIT_F*DEF_C))+(P21/(MAX(P:P))*(0.3*(HIT_F*DEF_C)))</f>
        <v>1.2415285714285713</v>
      </c>
      <c r="AA21">
        <f>(0.7*(BkS_F*DEF_C))+(Q21/(MAX(Q:Q))*(0.3*(BkS_F*DEF_C)))</f>
        <v>0.7330593900481539</v>
      </c>
      <c r="AB21">
        <f>(0.7*(TkA_F*DEF_C))+(R21/(MAX(R:R))*(0.3*(TkA_F*DEF_C)))</f>
        <v>1.6972917293233083</v>
      </c>
      <c r="AC21">
        <f>(0.7*(SH_F*DEF_C))+(S21/(MAX(S:S))*(0.3*(SH_F*DEF_C)))</f>
        <v>1.3634650998824911</v>
      </c>
    </row>
    <row r="22" spans="1:29" x14ac:dyDescent="0.25">
      <c r="A22" s="9">
        <v>20</v>
      </c>
      <c r="B22" s="43" t="s">
        <v>152</v>
      </c>
      <c r="C22" s="44" t="s">
        <v>37</v>
      </c>
      <c r="D22" s="44" t="s">
        <v>396</v>
      </c>
      <c r="E22" s="44" t="s">
        <v>1</v>
      </c>
      <c r="F22" s="45">
        <v>78</v>
      </c>
      <c r="G22" s="45">
        <v>55</v>
      </c>
      <c r="H22" s="45">
        <v>18</v>
      </c>
      <c r="I22" s="45">
        <v>71</v>
      </c>
      <c r="J22" s="45">
        <v>43</v>
      </c>
      <c r="K22" s="45">
        <v>59</v>
      </c>
      <c r="L22" s="45">
        <v>5107</v>
      </c>
      <c r="M22" s="51">
        <v>1475</v>
      </c>
      <c r="N22">
        <f>G22*82/F22</f>
        <v>57.820512820512818</v>
      </c>
      <c r="O22">
        <f>H22*82/F22</f>
        <v>18.923076923076923</v>
      </c>
      <c r="P22">
        <f>I22*82/F22</f>
        <v>74.641025641025635</v>
      </c>
      <c r="Q22">
        <f>J22*82/F22</f>
        <v>45.205128205128204</v>
      </c>
      <c r="R22">
        <f>K22*82/F22</f>
        <v>62.025641025641029</v>
      </c>
      <c r="S22">
        <f>L22*82/F22</f>
        <v>5368.8974358974356</v>
      </c>
      <c r="U22" s="10">
        <f>SUM(V22:X22)</f>
        <v>13.277113034709442</v>
      </c>
      <c r="V22">
        <f>N22/MAX(N:N)*OFF_C</f>
        <v>7.9638009049773757</v>
      </c>
      <c r="W22">
        <f>O22/MAX(O:O)*PUN_C</f>
        <v>0.18779840848806365</v>
      </c>
      <c r="X22">
        <f>SUM(Z22:AC22)</f>
        <v>5.125513721244003</v>
      </c>
      <c r="Y22">
        <f>X22/DEF_C*10</f>
        <v>8.5425228687400043</v>
      </c>
      <c r="Z22">
        <f>(0.7*(HIT_F*DEF_C))+(P22/(MAX(P:P))*(0.3*(HIT_F*DEF_C)))</f>
        <v>1.1619615384615383</v>
      </c>
      <c r="AA22">
        <f>(0.7*(BkS_F*DEF_C))+(Q22/(MAX(Q:Q))*(0.3*(BkS_F*DEF_C)))</f>
        <v>0.76713915298184943</v>
      </c>
      <c r="AB22">
        <f>(0.7*(TkA_F*DEF_C))+(R22/(MAX(R:R))*(0.3*(TkA_F*DEF_C)))</f>
        <v>1.8707793522267204</v>
      </c>
      <c r="AC22">
        <f>(0.7*(SH_F*DEF_C))+(S22/(MAX(S:S))*(0.3*(SH_F*DEF_C)))</f>
        <v>1.3256336775738948</v>
      </c>
    </row>
    <row r="23" spans="1:29" x14ac:dyDescent="0.25">
      <c r="A23" s="9">
        <v>21</v>
      </c>
      <c r="B23" s="43" t="s">
        <v>174</v>
      </c>
      <c r="C23" s="44" t="s">
        <v>39</v>
      </c>
      <c r="D23" s="44" t="s">
        <v>396</v>
      </c>
      <c r="E23" s="44" t="s">
        <v>1</v>
      </c>
      <c r="F23" s="45">
        <v>75</v>
      </c>
      <c r="G23" s="45">
        <v>53</v>
      </c>
      <c r="H23" s="45">
        <v>58</v>
      </c>
      <c r="I23" s="45">
        <v>132</v>
      </c>
      <c r="J23" s="45">
        <v>30</v>
      </c>
      <c r="K23" s="45">
        <v>17</v>
      </c>
      <c r="L23" s="45">
        <v>117</v>
      </c>
      <c r="M23" s="51">
        <v>1275</v>
      </c>
      <c r="N23">
        <f>G23*82/F23</f>
        <v>57.946666666666665</v>
      </c>
      <c r="O23">
        <f>H23*82/F23</f>
        <v>63.413333333333334</v>
      </c>
      <c r="P23">
        <f>I23*82/F23</f>
        <v>144.32</v>
      </c>
      <c r="Q23">
        <f>J23*82/F23</f>
        <v>32.799999999999997</v>
      </c>
      <c r="R23">
        <f>K23*82/F23</f>
        <v>18.586666666666666</v>
      </c>
      <c r="S23">
        <f>L23*82/F23</f>
        <v>127.92</v>
      </c>
      <c r="U23" s="10">
        <f>SUM(V23:X23)</f>
        <v>13.276330782774846</v>
      </c>
      <c r="V23">
        <f>N23/MAX(N:N)*OFF_C</f>
        <v>7.9811764705882347</v>
      </c>
      <c r="W23">
        <f>O23/MAX(O:O)*PUN_C</f>
        <v>0.6293333333333333</v>
      </c>
      <c r="X23">
        <f>SUM(Z23:AC23)</f>
        <v>4.6658209788532776</v>
      </c>
      <c r="Y23">
        <f>X23/DEF_C*10</f>
        <v>7.776368298088796</v>
      </c>
      <c r="Z23">
        <f>(0.7*(HIT_F*DEF_C))+(P23/(MAX(P:P))*(0.3*(HIT_F*DEF_C)))</f>
        <v>1.2664799999999998</v>
      </c>
      <c r="AA23">
        <f>(0.7*(BkS_F*DEF_C))+(Q23/(MAX(Q:Q))*(0.3*(BkS_F*DEF_C)))</f>
        <v>0.729505617977528</v>
      </c>
      <c r="AB23">
        <f>(0.7*(TkA_F*DEF_C))+(R23/(MAX(R:R))*(0.3*(TkA_F*DEF_C)))</f>
        <v>1.5312694736842105</v>
      </c>
      <c r="AC23">
        <f>(0.7*(SH_F*DEF_C))+(S23/(MAX(S:S))*(0.3*(SH_F*DEF_C)))</f>
        <v>1.1385658871915392</v>
      </c>
    </row>
    <row r="24" spans="1:29" x14ac:dyDescent="0.25">
      <c r="A24" s="9">
        <v>22</v>
      </c>
      <c r="B24" s="43" t="s">
        <v>204</v>
      </c>
      <c r="C24" s="44" t="s">
        <v>34</v>
      </c>
      <c r="D24" s="44" t="s">
        <v>396</v>
      </c>
      <c r="E24" s="44" t="s">
        <v>1</v>
      </c>
      <c r="F24" s="45">
        <v>76</v>
      </c>
      <c r="G24" s="45">
        <v>51</v>
      </c>
      <c r="H24" s="45">
        <v>53</v>
      </c>
      <c r="I24" s="45">
        <v>33</v>
      </c>
      <c r="J24" s="45">
        <v>69</v>
      </c>
      <c r="K24" s="45">
        <v>27</v>
      </c>
      <c r="L24" s="45">
        <v>8477</v>
      </c>
      <c r="M24" s="51">
        <v>1467</v>
      </c>
      <c r="N24">
        <f>G24*82/F24</f>
        <v>55.026315789473685</v>
      </c>
      <c r="O24">
        <f>H24*82/F24</f>
        <v>57.184210526315788</v>
      </c>
      <c r="P24">
        <f>I24*82/F24</f>
        <v>35.60526315789474</v>
      </c>
      <c r="Q24">
        <f>J24*82/F24</f>
        <v>74.44736842105263</v>
      </c>
      <c r="R24">
        <f>K24*82/F24</f>
        <v>29.131578947368421</v>
      </c>
      <c r="S24">
        <f>L24*82/F24</f>
        <v>9146.2368421052633</v>
      </c>
      <c r="U24" s="10">
        <f>SUM(V24:X24)</f>
        <v>13.179866123729122</v>
      </c>
      <c r="V24">
        <f>N24/MAX(N:N)*OFF_C</f>
        <v>7.5789473684210522</v>
      </c>
      <c r="W24">
        <f>O24/MAX(O:O)*PUN_C</f>
        <v>0.56751361161524494</v>
      </c>
      <c r="X24">
        <f>SUM(Z24:AC24)</f>
        <v>5.0334051436928249</v>
      </c>
      <c r="Y24">
        <f>X24/DEF_C*10</f>
        <v>8.3890085728213748</v>
      </c>
      <c r="Z24">
        <f>(0.7*(HIT_F*DEF_C))+(P24/(MAX(P:P))*(0.3*(HIT_F*DEF_C)))</f>
        <v>1.103407894736842</v>
      </c>
      <c r="AA24">
        <f>(0.7*(BkS_F*DEF_C))+(Q24/(MAX(Q:Q))*(0.3*(BkS_F*DEF_C)))</f>
        <v>0.85585156712004717</v>
      </c>
      <c r="AB24">
        <f>(0.7*(TkA_F*DEF_C))+(R24/(MAX(R:R))*(0.3*(TkA_F*DEF_C)))</f>
        <v>1.6136862880886425</v>
      </c>
      <c r="AC24">
        <f>(0.7*(SH_F*DEF_C))+(S24/(MAX(S:S))*(0.3*(SH_F*DEF_C)))</f>
        <v>1.4604593937472941</v>
      </c>
    </row>
    <row r="25" spans="1:29" x14ac:dyDescent="0.25">
      <c r="A25" s="9">
        <v>23</v>
      </c>
      <c r="B25" s="46" t="s">
        <v>148</v>
      </c>
      <c r="C25" s="47" t="s">
        <v>31</v>
      </c>
      <c r="D25" s="47" t="s">
        <v>396</v>
      </c>
      <c r="E25" s="47" t="s">
        <v>1</v>
      </c>
      <c r="F25" s="48">
        <v>82</v>
      </c>
      <c r="G25" s="48">
        <v>57</v>
      </c>
      <c r="H25" s="48">
        <v>53</v>
      </c>
      <c r="I25" s="48">
        <v>120</v>
      </c>
      <c r="J25" s="48">
        <v>20</v>
      </c>
      <c r="K25" s="48">
        <v>32</v>
      </c>
      <c r="L25" s="48">
        <v>9</v>
      </c>
      <c r="M25" s="52">
        <v>1236</v>
      </c>
      <c r="N25">
        <f>G25*82/F25</f>
        <v>57</v>
      </c>
      <c r="O25">
        <f>H25*82/F25</f>
        <v>53</v>
      </c>
      <c r="P25">
        <f>I25*82/F25</f>
        <v>120</v>
      </c>
      <c r="Q25">
        <f>J25*82/F25</f>
        <v>20</v>
      </c>
      <c r="R25">
        <f>K25*82/F25</f>
        <v>32</v>
      </c>
      <c r="S25">
        <f>L25*82/F25</f>
        <v>9</v>
      </c>
      <c r="U25" s="10">
        <f>SUM(V25:X25)</f>
        <v>13.067877981704994</v>
      </c>
      <c r="V25">
        <f>N25/MAX(N:N)*OFF_C</f>
        <v>7.8507890961262543</v>
      </c>
      <c r="W25">
        <f>O25/MAX(O:O)*PUN_C</f>
        <v>0.52598822539949541</v>
      </c>
      <c r="X25">
        <f>SUM(Z25:AC25)</f>
        <v>4.6911006601792433</v>
      </c>
      <c r="Y25">
        <f>X25/DEF_C*10</f>
        <v>7.8185011002987395</v>
      </c>
      <c r="Z25">
        <f>(0.7*(HIT_F*DEF_C))+(P25/(MAX(P:P))*(0.3*(HIT_F*DEF_C)))</f>
        <v>1.2299999999999998</v>
      </c>
      <c r="AA25">
        <f>(0.7*(BkS_F*DEF_C))+(Q25/(MAX(Q:Q))*(0.3*(BkS_F*DEF_C)))</f>
        <v>0.69067415730337067</v>
      </c>
      <c r="AB25">
        <f>(0.7*(TkA_F*DEF_C))+(R25/(MAX(R:R))*(0.3*(TkA_F*DEF_C)))</f>
        <v>1.6361052631578947</v>
      </c>
      <c r="AC25">
        <f>(0.7*(SH_F*DEF_C))+(S25/(MAX(S:S))*(0.3*(SH_F*DEF_C)))</f>
        <v>1.1343212397179787</v>
      </c>
    </row>
    <row r="26" spans="1:29" x14ac:dyDescent="0.25">
      <c r="A26" s="9">
        <v>24</v>
      </c>
      <c r="B26" s="46" t="s">
        <v>63</v>
      </c>
      <c r="C26" s="47" t="s">
        <v>39</v>
      </c>
      <c r="D26" s="47" t="s">
        <v>396</v>
      </c>
      <c r="E26" s="47" t="s">
        <v>1</v>
      </c>
      <c r="F26" s="48">
        <v>79</v>
      </c>
      <c r="G26" s="48">
        <v>55</v>
      </c>
      <c r="H26" s="48">
        <v>38</v>
      </c>
      <c r="I26" s="48">
        <v>189</v>
      </c>
      <c r="J26" s="48">
        <v>42</v>
      </c>
      <c r="K26" s="48">
        <v>18</v>
      </c>
      <c r="L26" s="48">
        <v>59</v>
      </c>
      <c r="M26" s="52">
        <v>1407</v>
      </c>
      <c r="N26">
        <f>G26*82/F26</f>
        <v>57.088607594936711</v>
      </c>
      <c r="O26">
        <f>H26*82/F26</f>
        <v>39.443037974683541</v>
      </c>
      <c r="P26">
        <f>I26*82/F26</f>
        <v>196.17721518987341</v>
      </c>
      <c r="Q26">
        <f>J26*82/F26</f>
        <v>43.594936708860757</v>
      </c>
      <c r="R26">
        <f>K26*82/F26</f>
        <v>18.683544303797468</v>
      </c>
      <c r="S26">
        <f>L26*82/F26</f>
        <v>61.240506329113927</v>
      </c>
      <c r="U26" s="10">
        <f>SUM(V26:X26)</f>
        <v>13.029170732470034</v>
      </c>
      <c r="V26">
        <f>N26/MAX(N:N)*OFF_C</f>
        <v>7.8629932985852573</v>
      </c>
      <c r="W26">
        <f>O26/MAX(O:O)*PUN_C</f>
        <v>0.39144478393714532</v>
      </c>
      <c r="X26">
        <f>SUM(Z26:AC26)</f>
        <v>4.7747326499476319</v>
      </c>
      <c r="Y26">
        <f>X26/DEF_C*10</f>
        <v>7.9578877499127199</v>
      </c>
      <c r="Z26">
        <f>(0.7*(HIT_F*DEF_C))+(P26/(MAX(P:P))*(0.3*(HIT_F*DEF_C)))</f>
        <v>1.3442658227848099</v>
      </c>
      <c r="AA26">
        <f>(0.7*(BkS_F*DEF_C))+(Q26/(MAX(Q:Q))*(0.3*(BkS_F*DEF_C)))</f>
        <v>0.76225430237519542</v>
      </c>
      <c r="AB26">
        <f>(0.7*(TkA_F*DEF_C))+(R26/(MAX(R:R))*(0.3*(TkA_F*DEF_C)))</f>
        <v>1.5320266489007328</v>
      </c>
      <c r="AC26">
        <f>(0.7*(SH_F*DEF_C))+(S26/(MAX(S:S))*(0.3*(SH_F*DEF_C)))</f>
        <v>1.1361858758868939</v>
      </c>
    </row>
    <row r="27" spans="1:29" x14ac:dyDescent="0.25">
      <c r="A27" s="9">
        <v>25</v>
      </c>
      <c r="B27" s="46" t="s">
        <v>59</v>
      </c>
      <c r="C27" s="47" t="s">
        <v>43</v>
      </c>
      <c r="D27" s="47" t="s">
        <v>396</v>
      </c>
      <c r="E27" s="47" t="s">
        <v>1</v>
      </c>
      <c r="F27" s="48">
        <v>65</v>
      </c>
      <c r="G27" s="48">
        <v>45</v>
      </c>
      <c r="H27" s="48">
        <v>30</v>
      </c>
      <c r="I27" s="48">
        <v>97</v>
      </c>
      <c r="J27" s="48">
        <v>26</v>
      </c>
      <c r="K27" s="48">
        <v>33</v>
      </c>
      <c r="L27" s="48">
        <v>110</v>
      </c>
      <c r="M27" s="52">
        <v>1059</v>
      </c>
      <c r="N27">
        <f>G27*82/F27</f>
        <v>56.769230769230766</v>
      </c>
      <c r="O27">
        <f>H27*82/F27</f>
        <v>37.846153846153847</v>
      </c>
      <c r="P27">
        <f>I27*82/F27</f>
        <v>122.36923076923077</v>
      </c>
      <c r="Q27">
        <f>J27*82/F27</f>
        <v>32.799999999999997</v>
      </c>
      <c r="R27">
        <f>K27*82/F27</f>
        <v>41.630769230769232</v>
      </c>
      <c r="S27">
        <f>L27*82/F27</f>
        <v>138.76923076923077</v>
      </c>
      <c r="U27" s="10">
        <f>SUM(V27:X27)</f>
        <v>13.00799126599143</v>
      </c>
      <c r="V27">
        <f>N27/MAX(N:N)*OFF_C</f>
        <v>7.8190045248868785</v>
      </c>
      <c r="W27">
        <f>O27/MAX(O:O)*PUN_C</f>
        <v>0.37559681697612729</v>
      </c>
      <c r="X27">
        <f>SUM(Z27:AC27)</f>
        <v>4.8133899241284244</v>
      </c>
      <c r="Y27">
        <f>X27/DEF_C*10</f>
        <v>8.0223165402140406</v>
      </c>
      <c r="Z27">
        <f>(0.7*(HIT_F*DEF_C))+(P27/(MAX(P:P))*(0.3*(HIT_F*DEF_C)))</f>
        <v>1.233553846153846</v>
      </c>
      <c r="AA27">
        <f>(0.7*(BkS_F*DEF_C))+(Q27/(MAX(Q:Q))*(0.3*(BkS_F*DEF_C)))</f>
        <v>0.729505617977528</v>
      </c>
      <c r="AB27">
        <f>(0.7*(TkA_F*DEF_C))+(R27/(MAX(R:R))*(0.3*(TkA_F*DEF_C)))</f>
        <v>1.7113773279352227</v>
      </c>
      <c r="AC27">
        <f>(0.7*(SH_F*DEF_C))+(S27/(MAX(S:S))*(0.3*(SH_F*DEF_C)))</f>
        <v>1.1389531320618276</v>
      </c>
    </row>
    <row r="28" spans="1:29" x14ac:dyDescent="0.25">
      <c r="A28" s="9">
        <v>26</v>
      </c>
      <c r="B28" s="43" t="s">
        <v>342</v>
      </c>
      <c r="C28" s="44" t="s">
        <v>43</v>
      </c>
      <c r="D28" s="44" t="s">
        <v>396</v>
      </c>
      <c r="E28" s="44" t="s">
        <v>1</v>
      </c>
      <c r="F28" s="45">
        <v>76</v>
      </c>
      <c r="G28" s="45">
        <v>48</v>
      </c>
      <c r="H28" s="45">
        <v>105</v>
      </c>
      <c r="I28" s="45">
        <v>65</v>
      </c>
      <c r="J28" s="45">
        <v>22</v>
      </c>
      <c r="K28" s="45">
        <v>40</v>
      </c>
      <c r="L28" s="45">
        <v>96</v>
      </c>
      <c r="M28" s="51">
        <v>1114</v>
      </c>
      <c r="N28">
        <f>G28*82/F28</f>
        <v>51.789473684210527</v>
      </c>
      <c r="O28">
        <f>H28*82/F28</f>
        <v>113.28947368421052</v>
      </c>
      <c r="P28">
        <f>I28*82/F28</f>
        <v>70.131578947368425</v>
      </c>
      <c r="Q28">
        <f>J28*82/F28</f>
        <v>23.736842105263158</v>
      </c>
      <c r="R28">
        <f>K28*82/F28</f>
        <v>43.157894736842103</v>
      </c>
      <c r="S28">
        <f>L28*82/F28</f>
        <v>103.57894736842105</v>
      </c>
      <c r="U28" s="10">
        <f>SUM(V28:X28)</f>
        <v>12.975664461271922</v>
      </c>
      <c r="V28">
        <f>N28/MAX(N:N)*OFF_C</f>
        <v>7.1331269349845199</v>
      </c>
      <c r="W28">
        <f>O28/MAX(O:O)*PUN_C</f>
        <v>1.1243194192377495</v>
      </c>
      <c r="X28">
        <f>SUM(Z28:AC28)</f>
        <v>4.7182181070496538</v>
      </c>
      <c r="Y28">
        <f>X28/DEF_C*10</f>
        <v>7.8636968450827558</v>
      </c>
      <c r="Z28">
        <f>(0.7*(HIT_F*DEF_C))+(P28/(MAX(P:P))*(0.3*(HIT_F*DEF_C)))</f>
        <v>1.1551973684210524</v>
      </c>
      <c r="AA28">
        <f>(0.7*(BkS_F*DEF_C))+(Q28/(MAX(Q:Q))*(0.3*(BkS_F*DEF_C)))</f>
        <v>0.70201064458900042</v>
      </c>
      <c r="AB28">
        <f>(0.7*(TkA_F*DEF_C))+(R28/(MAX(R:R))*(0.3*(TkA_F*DEF_C)))</f>
        <v>1.7233130193905817</v>
      </c>
      <c r="AC28">
        <f>(0.7*(SH_F*DEF_C))+(S28/(MAX(S:S))*(0.3*(SH_F*DEF_C)))</f>
        <v>1.1376970746490196</v>
      </c>
    </row>
    <row r="29" spans="1:29" x14ac:dyDescent="0.25">
      <c r="A29" s="9">
        <v>27</v>
      </c>
      <c r="B29" s="43" t="s">
        <v>252</v>
      </c>
      <c r="C29" s="44" t="s">
        <v>34</v>
      </c>
      <c r="D29" s="44" t="s">
        <v>396</v>
      </c>
      <c r="E29" s="44" t="s">
        <v>1</v>
      </c>
      <c r="F29" s="45">
        <v>71</v>
      </c>
      <c r="G29" s="45">
        <v>51</v>
      </c>
      <c r="H29" s="45">
        <v>12</v>
      </c>
      <c r="I29" s="45">
        <v>81</v>
      </c>
      <c r="J29" s="45">
        <v>32</v>
      </c>
      <c r="K29" s="45">
        <v>23</v>
      </c>
      <c r="L29" s="45">
        <v>37</v>
      </c>
      <c r="M29" s="51">
        <v>1234</v>
      </c>
      <c r="N29">
        <f>G29*82/F29</f>
        <v>58.901408450704224</v>
      </c>
      <c r="O29">
        <f>H29*82/F29</f>
        <v>13.859154929577464</v>
      </c>
      <c r="P29">
        <f>I29*82/F29</f>
        <v>93.549295774647888</v>
      </c>
      <c r="Q29">
        <f>J29*82/F29</f>
        <v>36.95774647887324</v>
      </c>
      <c r="R29">
        <f>K29*82/F29</f>
        <v>26.56338028169014</v>
      </c>
      <c r="S29">
        <f>L29*82/F29</f>
        <v>42.732394366197184</v>
      </c>
      <c r="U29" s="10">
        <f>SUM(V29:X29)</f>
        <v>12.911800550777617</v>
      </c>
      <c r="V29">
        <f>N29/MAX(N:N)*OFF_C</f>
        <v>8.112676056338028</v>
      </c>
      <c r="W29">
        <f>O29/MAX(O:O)*PUN_C</f>
        <v>0.13754249635745505</v>
      </c>
      <c r="X29">
        <f>SUM(Z29:AC29)</f>
        <v>4.6615819980821342</v>
      </c>
      <c r="Y29">
        <f>X29/DEF_C*10</f>
        <v>7.769303330136891</v>
      </c>
      <c r="Z29">
        <f>(0.7*(HIT_F*DEF_C))+(P29/(MAX(P:P))*(0.3*(HIT_F*DEF_C)))</f>
        <v>1.1903239436619717</v>
      </c>
      <c r="AA29">
        <f>(0.7*(BkS_F*DEF_C))+(Q29/(MAX(Q:Q))*(0.3*(BkS_F*DEF_C)))</f>
        <v>0.74211900617186255</v>
      </c>
      <c r="AB29">
        <f>(0.7*(TkA_F*DEF_C))+(R29/(MAX(R:R))*(0.3*(TkA_F*DEF_C)))</f>
        <v>1.5936137879911043</v>
      </c>
      <c r="AC29">
        <f>(0.7*(SH_F*DEF_C))+(S29/(MAX(S:S))*(0.3*(SH_F*DEF_C)))</f>
        <v>1.1355252602571952</v>
      </c>
    </row>
    <row r="30" spans="1:29" x14ac:dyDescent="0.25">
      <c r="A30" s="9">
        <v>28</v>
      </c>
      <c r="B30" s="43" t="s">
        <v>49</v>
      </c>
      <c r="C30" s="44" t="s">
        <v>39</v>
      </c>
      <c r="D30" s="44" t="s">
        <v>396</v>
      </c>
      <c r="E30" s="44" t="s">
        <v>1</v>
      </c>
      <c r="F30" s="45">
        <v>82</v>
      </c>
      <c r="G30" s="45">
        <v>58</v>
      </c>
      <c r="H30" s="45">
        <v>10</v>
      </c>
      <c r="I30" s="45">
        <v>32</v>
      </c>
      <c r="J30" s="45">
        <v>22</v>
      </c>
      <c r="K30" s="45">
        <v>40</v>
      </c>
      <c r="L30" s="45">
        <v>157</v>
      </c>
      <c r="M30" s="51">
        <v>1394</v>
      </c>
      <c r="N30">
        <f>G30*82/F30</f>
        <v>58</v>
      </c>
      <c r="O30">
        <f>H30*82/F30</f>
        <v>10</v>
      </c>
      <c r="P30">
        <f>I30*82/F30</f>
        <v>32</v>
      </c>
      <c r="Q30">
        <f>J30*82/F30</f>
        <v>22</v>
      </c>
      <c r="R30">
        <f>K30*82/F30</f>
        <v>40</v>
      </c>
      <c r="S30">
        <f>L30*82/F30</f>
        <v>157</v>
      </c>
      <c r="U30" s="10">
        <f>SUM(V30:X30)</f>
        <v>12.720742299954395</v>
      </c>
      <c r="V30">
        <f>N30/MAX(N:N)*OFF_C</f>
        <v>7.9885222381635579</v>
      </c>
      <c r="W30">
        <f>O30/MAX(O:O)*PUN_C</f>
        <v>9.9243061396131205E-2</v>
      </c>
      <c r="X30">
        <f>SUM(Z30:AC30)</f>
        <v>4.6329770003947068</v>
      </c>
      <c r="Y30">
        <f>X30/DEF_C*10</f>
        <v>7.7216283339911786</v>
      </c>
      <c r="Z30">
        <f>(0.7*(HIT_F*DEF_C))+(P30/(MAX(P:P))*(0.3*(HIT_F*DEF_C)))</f>
        <v>1.0979999999999999</v>
      </c>
      <c r="AA30">
        <f>(0.7*(BkS_F*DEF_C))+(Q30/(MAX(Q:Q))*(0.3*(BkS_F*DEF_C)))</f>
        <v>0.69674157303370776</v>
      </c>
      <c r="AB30">
        <f>(0.7*(TkA_F*DEF_C))+(R30/(MAX(R:R))*(0.3*(TkA_F*DEF_C)))</f>
        <v>1.6986315789473683</v>
      </c>
      <c r="AC30">
        <f>(0.7*(SH_F*DEF_C))+(S30/(MAX(S:S))*(0.3*(SH_F*DEF_C)))</f>
        <v>1.1396038484136308</v>
      </c>
    </row>
    <row r="31" spans="1:29" x14ac:dyDescent="0.25">
      <c r="A31" s="9">
        <v>29</v>
      </c>
      <c r="B31" s="46" t="s">
        <v>276</v>
      </c>
      <c r="C31" s="47" t="s">
        <v>37</v>
      </c>
      <c r="D31" s="47" t="s">
        <v>396</v>
      </c>
      <c r="E31" s="47" t="s">
        <v>1</v>
      </c>
      <c r="F31" s="48">
        <v>81</v>
      </c>
      <c r="G31" s="48">
        <v>52</v>
      </c>
      <c r="H31" s="48">
        <v>56</v>
      </c>
      <c r="I31" s="48">
        <v>172</v>
      </c>
      <c r="J31" s="48">
        <v>34</v>
      </c>
      <c r="K31" s="48">
        <v>22</v>
      </c>
      <c r="L31" s="48">
        <v>109</v>
      </c>
      <c r="M31" s="52">
        <v>1263</v>
      </c>
      <c r="N31">
        <f>G31*82/F31</f>
        <v>52.641975308641975</v>
      </c>
      <c r="O31">
        <f>H31*82/F31</f>
        <v>56.691358024691361</v>
      </c>
      <c r="P31">
        <f>I31*82/F31</f>
        <v>174.12345679012347</v>
      </c>
      <c r="Q31">
        <f>J31*82/F31</f>
        <v>34.419753086419753</v>
      </c>
      <c r="R31">
        <f>K31*82/F31</f>
        <v>22.271604938271604</v>
      </c>
      <c r="S31">
        <f>L31*82/F31</f>
        <v>110.34567901234568</v>
      </c>
      <c r="U31" s="10">
        <f>SUM(V31:X31)</f>
        <v>12.556780492741153</v>
      </c>
      <c r="V31">
        <f>N31/MAX(N:N)*OFF_C</f>
        <v>7.2505446623093679</v>
      </c>
      <c r="W31">
        <f>O31/MAX(O:O)*PUN_C</f>
        <v>0.56262239250744994</v>
      </c>
      <c r="X31">
        <f>SUM(Z31:AC31)</f>
        <v>4.7436134379243349</v>
      </c>
      <c r="Y31">
        <f>X31/DEF_C*10</f>
        <v>7.9060223965405587</v>
      </c>
      <c r="Z31">
        <f>(0.7*(HIT_F*DEF_C))+(P31/(MAX(P:P))*(0.3*(HIT_F*DEF_C)))</f>
        <v>1.311185185185185</v>
      </c>
      <c r="AA31">
        <f>(0.7*(BkS_F*DEF_C))+(Q31/(MAX(Q:Q))*(0.3*(BkS_F*DEF_C)))</f>
        <v>0.73441947565543053</v>
      </c>
      <c r="AB31">
        <f>(0.7*(TkA_F*DEF_C))+(R31/(MAX(R:R))*(0.3*(TkA_F*DEF_C)))</f>
        <v>1.5600701754385964</v>
      </c>
      <c r="AC31">
        <f>(0.7*(SH_F*DEF_C))+(S31/(MAX(S:S))*(0.3*(SH_F*DEF_C)))</f>
        <v>1.1379386016451232</v>
      </c>
    </row>
    <row r="32" spans="1:29" x14ac:dyDescent="0.25">
      <c r="A32" s="9">
        <v>30</v>
      </c>
      <c r="B32" s="46" t="s">
        <v>307</v>
      </c>
      <c r="C32" s="47" t="s">
        <v>34</v>
      </c>
      <c r="D32" s="47" t="s">
        <v>396</v>
      </c>
      <c r="E32" s="47" t="s">
        <v>1</v>
      </c>
      <c r="F32" s="48">
        <v>59</v>
      </c>
      <c r="G32" s="48">
        <v>38</v>
      </c>
      <c r="H32" s="48">
        <v>40</v>
      </c>
      <c r="I32" s="48">
        <v>28</v>
      </c>
      <c r="J32" s="48">
        <v>21</v>
      </c>
      <c r="K32" s="48">
        <v>27</v>
      </c>
      <c r="L32" s="48">
        <v>393</v>
      </c>
      <c r="M32" s="52">
        <v>1002</v>
      </c>
      <c r="N32">
        <f>G32*82/F32</f>
        <v>52.813559322033896</v>
      </c>
      <c r="O32">
        <f>H32*82/F32</f>
        <v>55.593220338983052</v>
      </c>
      <c r="P32">
        <f>I32*82/F32</f>
        <v>38.915254237288138</v>
      </c>
      <c r="Q32">
        <f>J32*82/F32</f>
        <v>29.1864406779661</v>
      </c>
      <c r="R32">
        <f>K32*82/F32</f>
        <v>37.525423728813557</v>
      </c>
      <c r="S32">
        <f>L32*82/F32</f>
        <v>546.20338983050851</v>
      </c>
      <c r="U32" s="10">
        <f>SUM(V32:X32)</f>
        <v>12.485604235845756</v>
      </c>
      <c r="V32">
        <f>N32/MAX(N:N)*OFF_C</f>
        <v>7.274177467597208</v>
      </c>
      <c r="W32">
        <f>O32/MAX(O:O)*PUN_C</f>
        <v>0.55172413793103448</v>
      </c>
      <c r="X32">
        <f>SUM(Z32:AC32)</f>
        <v>4.6597026303175131</v>
      </c>
      <c r="Y32">
        <f>X32/DEF_C*10</f>
        <v>7.7661710505291879</v>
      </c>
      <c r="Z32">
        <f>(0.7*(HIT_F*DEF_C))+(P32/(MAX(P:P))*(0.3*(HIT_F*DEF_C)))</f>
        <v>1.1083728813559319</v>
      </c>
      <c r="AA32">
        <f>(0.7*(BkS_F*DEF_C))+(Q32/(MAX(Q:Q))*(0.3*(BkS_F*DEF_C)))</f>
        <v>0.7185431346410206</v>
      </c>
      <c r="AB32">
        <f>(0.7*(TkA_F*DEF_C))+(R32/(MAX(R:R))*(0.3*(TkA_F*DEF_C)))</f>
        <v>1.6792908117752006</v>
      </c>
      <c r="AC32">
        <f>(0.7*(SH_F*DEF_C))+(S32/(MAX(S:S))*(0.3*(SH_F*DEF_C)))</f>
        <v>1.1534958025453603</v>
      </c>
    </row>
    <row r="33" spans="1:29" x14ac:dyDescent="0.25">
      <c r="A33" s="9">
        <v>31</v>
      </c>
      <c r="B33" s="43" t="s">
        <v>106</v>
      </c>
      <c r="C33" s="44" t="s">
        <v>39</v>
      </c>
      <c r="D33" s="44" t="s">
        <v>396</v>
      </c>
      <c r="E33" s="44" t="s">
        <v>1</v>
      </c>
      <c r="F33" s="45">
        <v>69</v>
      </c>
      <c r="G33" s="45">
        <v>42</v>
      </c>
      <c r="H33" s="45">
        <v>30</v>
      </c>
      <c r="I33" s="45">
        <v>46</v>
      </c>
      <c r="J33" s="45">
        <v>69</v>
      </c>
      <c r="K33" s="45">
        <v>33</v>
      </c>
      <c r="L33" s="45">
        <v>4316</v>
      </c>
      <c r="M33" s="51">
        <v>1203</v>
      </c>
      <c r="N33">
        <f>G33*82/F33</f>
        <v>49.913043478260867</v>
      </c>
      <c r="O33">
        <f>H33*82/F33</f>
        <v>35.652173913043477</v>
      </c>
      <c r="P33">
        <f>I33*82/F33</f>
        <v>54.666666666666664</v>
      </c>
      <c r="Q33">
        <f>J33*82/F33</f>
        <v>82</v>
      </c>
      <c r="R33">
        <f>K33*82/F33</f>
        <v>39.217391304347828</v>
      </c>
      <c r="S33">
        <f>L33*82/F33</f>
        <v>5129.159420289855</v>
      </c>
      <c r="U33" s="10">
        <f>SUM(V33:X33)</f>
        <v>12.248858950629334</v>
      </c>
      <c r="V33">
        <f>N33/MAX(N:N)*OFF_C</f>
        <v>6.8746803069053701</v>
      </c>
      <c r="W33">
        <f>O33/MAX(O:O)*PUN_C</f>
        <v>0.35382308845577209</v>
      </c>
      <c r="X33">
        <f>SUM(Z33:AC33)</f>
        <v>5.0203555552681927</v>
      </c>
      <c r="Y33">
        <f>X33/DEF_C*10</f>
        <v>8.3672592587803205</v>
      </c>
      <c r="Z33">
        <f>(0.7*(HIT_F*DEF_C))+(P33/(MAX(P:P))*(0.3*(HIT_F*DEF_C)))</f>
        <v>1.1319999999999999</v>
      </c>
      <c r="AA33">
        <f>(0.7*(BkS_F*DEF_C))+(Q33/(MAX(Q:Q))*(0.3*(BkS_F*DEF_C)))</f>
        <v>0.8787640449438201</v>
      </c>
      <c r="AB33">
        <f>(0.7*(TkA_F*DEF_C))+(R33/(MAX(R:R))*(0.3*(TkA_F*DEF_C)))</f>
        <v>1.6925148741418763</v>
      </c>
      <c r="AC33">
        <f>(0.7*(SH_F*DEF_C))+(S33/(MAX(S:S))*(0.3*(SH_F*DEF_C)))</f>
        <v>1.3170766361824962</v>
      </c>
    </row>
    <row r="34" spans="1:29" x14ac:dyDescent="0.25">
      <c r="A34" s="9">
        <v>32</v>
      </c>
      <c r="B34" s="46" t="s">
        <v>386</v>
      </c>
      <c r="C34" s="47" t="s">
        <v>31</v>
      </c>
      <c r="D34" s="47" t="s">
        <v>396</v>
      </c>
      <c r="E34" s="47" t="s">
        <v>1</v>
      </c>
      <c r="F34" s="48">
        <v>60</v>
      </c>
      <c r="G34" s="48">
        <v>36</v>
      </c>
      <c r="H34" s="48">
        <v>53</v>
      </c>
      <c r="I34" s="48">
        <v>46</v>
      </c>
      <c r="J34" s="48">
        <v>33</v>
      </c>
      <c r="K34" s="48">
        <v>26</v>
      </c>
      <c r="L34" s="48">
        <v>149</v>
      </c>
      <c r="M34" s="52">
        <v>954</v>
      </c>
      <c r="N34">
        <f>G34*82/F34</f>
        <v>49.2</v>
      </c>
      <c r="O34">
        <f>H34*82/F34</f>
        <v>72.433333333333337</v>
      </c>
      <c r="P34">
        <f>I34*82/F34</f>
        <v>62.866666666666667</v>
      </c>
      <c r="Q34">
        <f>J34*82/F34</f>
        <v>45.1</v>
      </c>
      <c r="R34">
        <f>K34*82/F34</f>
        <v>35.533333333333331</v>
      </c>
      <c r="S34">
        <f>L34*82/F34</f>
        <v>203.63333333333333</v>
      </c>
      <c r="U34" s="10">
        <f>SUM(V34:X34)</f>
        <v>12.211430786362072</v>
      </c>
      <c r="V34">
        <f>N34/MAX(N:N)*OFF_C</f>
        <v>6.776470588235294</v>
      </c>
      <c r="W34">
        <f>O34/MAX(O:O)*PUN_C</f>
        <v>0.71885057471264369</v>
      </c>
      <c r="X34">
        <f>SUM(Z34:AC34)</f>
        <v>4.7161096234141349</v>
      </c>
      <c r="Y34">
        <f>X34/DEF_C*10</f>
        <v>7.8601827056902254</v>
      </c>
      <c r="Z34">
        <f>(0.7*(HIT_F*DEF_C))+(P34/(MAX(P:P))*(0.3*(HIT_F*DEF_C)))</f>
        <v>1.1442999999999999</v>
      </c>
      <c r="AA34">
        <f>(0.7*(BkS_F*DEF_C))+(Q34/(MAX(Q:Q))*(0.3*(BkS_F*DEF_C)))</f>
        <v>0.76682022471910105</v>
      </c>
      <c r="AB34">
        <f>(0.7*(TkA_F*DEF_C))+(R34/(MAX(R:R))*(0.3*(TkA_F*DEF_C)))</f>
        <v>1.6637210526315789</v>
      </c>
      <c r="AC34">
        <f>(0.7*(SH_F*DEF_C))+(S34/(MAX(S:S))*(0.3*(SH_F*DEF_C)))</f>
        <v>1.1412683460634547</v>
      </c>
    </row>
    <row r="35" spans="1:29" x14ac:dyDescent="0.25">
      <c r="A35" s="9">
        <v>33</v>
      </c>
      <c r="B35" s="43" t="s">
        <v>92</v>
      </c>
      <c r="C35" s="44" t="s">
        <v>39</v>
      </c>
      <c r="D35" s="44" t="s">
        <v>396</v>
      </c>
      <c r="E35" s="44" t="s">
        <v>1</v>
      </c>
      <c r="F35" s="45">
        <v>82</v>
      </c>
      <c r="G35" s="45">
        <v>50</v>
      </c>
      <c r="H35" s="45">
        <v>50</v>
      </c>
      <c r="I35" s="45">
        <v>202</v>
      </c>
      <c r="J35" s="45">
        <v>20</v>
      </c>
      <c r="K35" s="45">
        <v>26</v>
      </c>
      <c r="L35" s="45">
        <v>40</v>
      </c>
      <c r="M35" s="51">
        <v>1407</v>
      </c>
      <c r="N35">
        <f>G35*82/F35</f>
        <v>50</v>
      </c>
      <c r="O35">
        <f>H35*82/F35</f>
        <v>50</v>
      </c>
      <c r="P35">
        <f>I35*82/F35</f>
        <v>202</v>
      </c>
      <c r="Q35">
        <f>J35*82/F35</f>
        <v>20</v>
      </c>
      <c r="R35">
        <f>K35*82/F35</f>
        <v>26</v>
      </c>
      <c r="S35">
        <f>L35*82/F35</f>
        <v>40</v>
      </c>
      <c r="U35" s="10">
        <f>SUM(V35:X35)</f>
        <v>12.15118482454486</v>
      </c>
      <c r="V35">
        <f>N35/MAX(N:N)*OFF_C</f>
        <v>6.8866571018651364</v>
      </c>
      <c r="W35">
        <f>O35/MAX(O:O)*PUN_C</f>
        <v>0.49621530698065602</v>
      </c>
      <c r="X35">
        <f>SUM(Z35:AC35)</f>
        <v>4.7683124156990662</v>
      </c>
      <c r="Y35">
        <f>X35/DEF_C*10</f>
        <v>7.947187359498443</v>
      </c>
      <c r="Z35">
        <f>(0.7*(HIT_F*DEF_C))+(P35/(MAX(P:P))*(0.3*(HIT_F*DEF_C)))</f>
        <v>1.3529999999999998</v>
      </c>
      <c r="AA35">
        <f>(0.7*(BkS_F*DEF_C))+(Q35/(MAX(Q:Q))*(0.3*(BkS_F*DEF_C)))</f>
        <v>0.69067415730337067</v>
      </c>
      <c r="AB35">
        <f>(0.7*(TkA_F*DEF_C))+(R35/(MAX(R:R))*(0.3*(TkA_F*DEF_C)))</f>
        <v>1.5892105263157894</v>
      </c>
      <c r="AC35">
        <f>(0.7*(SH_F*DEF_C))+(S35/(MAX(S:S))*(0.3*(SH_F*DEF_C)))</f>
        <v>1.135427732079906</v>
      </c>
    </row>
    <row r="36" spans="1:29" x14ac:dyDescent="0.25">
      <c r="A36" s="9">
        <v>34</v>
      </c>
      <c r="B36" s="46" t="s">
        <v>164</v>
      </c>
      <c r="C36" s="47" t="s">
        <v>37</v>
      </c>
      <c r="D36" s="47" t="s">
        <v>396</v>
      </c>
      <c r="E36" s="47" t="s">
        <v>1</v>
      </c>
      <c r="F36" s="48">
        <v>82</v>
      </c>
      <c r="G36" s="48">
        <v>53</v>
      </c>
      <c r="H36" s="48">
        <v>8</v>
      </c>
      <c r="I36" s="48">
        <v>24</v>
      </c>
      <c r="J36" s="48">
        <v>26</v>
      </c>
      <c r="K36" s="48">
        <v>43</v>
      </c>
      <c r="L36" s="48">
        <v>2442</v>
      </c>
      <c r="M36" s="52">
        <v>1396</v>
      </c>
      <c r="N36">
        <f>G36*82/F36</f>
        <v>53</v>
      </c>
      <c r="O36">
        <f>H36*82/F36</f>
        <v>8</v>
      </c>
      <c r="P36">
        <f>I36*82/F36</f>
        <v>24</v>
      </c>
      <c r="Q36">
        <f>J36*82/F36</f>
        <v>26</v>
      </c>
      <c r="R36">
        <f>K36*82/F36</f>
        <v>43</v>
      </c>
      <c r="S36">
        <f>L36*82/F36</f>
        <v>2442</v>
      </c>
      <c r="U36" s="10">
        <f>SUM(V36:X36)</f>
        <v>12.117369372435011</v>
      </c>
      <c r="V36">
        <f>N36/MAX(N:N)*OFF_C</f>
        <v>7.2998565279770435</v>
      </c>
      <c r="W36">
        <f>O36/MAX(O:O)*PUN_C</f>
        <v>7.9394449116904964E-2</v>
      </c>
      <c r="X36">
        <f>SUM(Z36:AC36)</f>
        <v>4.738118395341063</v>
      </c>
      <c r="Y36">
        <f>X36/DEF_C*10</f>
        <v>7.8968639922351045</v>
      </c>
      <c r="Z36">
        <f>(0.7*(HIT_F*DEF_C))+(P36/(MAX(P:P))*(0.3*(HIT_F*DEF_C)))</f>
        <v>1.0859999999999999</v>
      </c>
      <c r="AA36">
        <f>(0.7*(BkS_F*DEF_C))+(Q36/(MAX(Q:Q))*(0.3*(BkS_F*DEF_C)))</f>
        <v>0.70887640449438194</v>
      </c>
      <c r="AB36">
        <f>(0.7*(TkA_F*DEF_C))+(R36/(MAX(R:R))*(0.3*(TkA_F*DEF_C)))</f>
        <v>1.7220789473684208</v>
      </c>
      <c r="AC36">
        <f>(0.7*(SH_F*DEF_C))+(S36/(MAX(S:S))*(0.3*(SH_F*DEF_C)))</f>
        <v>1.2211630434782608</v>
      </c>
    </row>
    <row r="37" spans="1:29" x14ac:dyDescent="0.25">
      <c r="A37" s="9">
        <v>35</v>
      </c>
      <c r="B37" s="46" t="s">
        <v>181</v>
      </c>
      <c r="C37" s="47" t="s">
        <v>37</v>
      </c>
      <c r="D37" s="47" t="s">
        <v>396</v>
      </c>
      <c r="E37" s="47" t="s">
        <v>1</v>
      </c>
      <c r="F37" s="48">
        <v>79</v>
      </c>
      <c r="G37" s="48">
        <v>47</v>
      </c>
      <c r="H37" s="48">
        <v>30</v>
      </c>
      <c r="I37" s="48">
        <v>73</v>
      </c>
      <c r="J37" s="48">
        <v>42</v>
      </c>
      <c r="K37" s="48">
        <v>44</v>
      </c>
      <c r="L37" s="48">
        <v>2905</v>
      </c>
      <c r="M37" s="52">
        <v>1208</v>
      </c>
      <c r="N37">
        <f>G37*82/F37</f>
        <v>48.784810126582279</v>
      </c>
      <c r="O37">
        <f>H37*82/F37</f>
        <v>31.139240506329113</v>
      </c>
      <c r="P37">
        <f>I37*82/F37</f>
        <v>75.77215189873418</v>
      </c>
      <c r="Q37">
        <f>J37*82/F37</f>
        <v>43.594936708860757</v>
      </c>
      <c r="R37">
        <f>K37*82/F37</f>
        <v>45.670886075949369</v>
      </c>
      <c r="S37">
        <f>L37*82/F37</f>
        <v>3015.3164556962024</v>
      </c>
      <c r="U37" s="10">
        <f>SUM(V37:X37)</f>
        <v>11.938813699908433</v>
      </c>
      <c r="V37">
        <f>N37/MAX(N:N)*OFF_C</f>
        <v>6.7192851824274022</v>
      </c>
      <c r="W37">
        <f>O37/MAX(O:O)*PUN_C</f>
        <v>0.30903535573985158</v>
      </c>
      <c r="X37">
        <f>SUM(Z37:AC37)</f>
        <v>4.9104931617411802</v>
      </c>
      <c r="Y37">
        <f>X37/DEF_C*10</f>
        <v>8.1841552695686346</v>
      </c>
      <c r="Z37">
        <f>(0.7*(HIT_F*DEF_C))+(P37/(MAX(P:P))*(0.3*(HIT_F*DEF_C)))</f>
        <v>1.1636582278481011</v>
      </c>
      <c r="AA37">
        <f>(0.7*(BkS_F*DEF_C))+(Q37/(MAX(Q:Q))*(0.3*(BkS_F*DEF_C)))</f>
        <v>0.76225430237519542</v>
      </c>
      <c r="AB37">
        <f>(0.7*(TkA_F*DEF_C))+(R37/(MAX(R:R))*(0.3*(TkA_F*DEF_C)))</f>
        <v>1.7429540306462359</v>
      </c>
      <c r="AC37">
        <f>(0.7*(SH_F*DEF_C))+(S37/(MAX(S:S))*(0.3*(SH_F*DEF_C)))</f>
        <v>1.2416266008716474</v>
      </c>
    </row>
    <row r="38" spans="1:29" x14ac:dyDescent="0.25">
      <c r="A38" s="9">
        <v>36</v>
      </c>
      <c r="B38" s="43" t="s">
        <v>97</v>
      </c>
      <c r="C38" s="44" t="s">
        <v>34</v>
      </c>
      <c r="D38" s="44" t="s">
        <v>396</v>
      </c>
      <c r="E38" s="44" t="s">
        <v>1</v>
      </c>
      <c r="F38" s="45">
        <v>67</v>
      </c>
      <c r="G38" s="45">
        <v>38</v>
      </c>
      <c r="H38" s="45">
        <v>26</v>
      </c>
      <c r="I38" s="45">
        <v>63</v>
      </c>
      <c r="J38" s="45">
        <v>35</v>
      </c>
      <c r="K38" s="45">
        <v>43</v>
      </c>
      <c r="L38" s="45">
        <v>4842</v>
      </c>
      <c r="M38" s="51">
        <v>1103</v>
      </c>
      <c r="N38">
        <f>G38*82/F38</f>
        <v>46.507462686567166</v>
      </c>
      <c r="O38">
        <f>H38*82/F38</f>
        <v>31.82089552238806</v>
      </c>
      <c r="P38">
        <f>I38*82/F38</f>
        <v>77.104477611940297</v>
      </c>
      <c r="Q38">
        <f>J38*82/F38</f>
        <v>42.835820895522389</v>
      </c>
      <c r="R38">
        <f>K38*82/F38</f>
        <v>52.626865671641788</v>
      </c>
      <c r="S38">
        <f>L38*82/F38</f>
        <v>5926.0298507462685</v>
      </c>
      <c r="U38" s="10">
        <f>SUM(V38:X38)</f>
        <v>11.789867431843128</v>
      </c>
      <c r="V38">
        <f>N38/MAX(N:N)*OFF_C</f>
        <v>6.4056189640035122</v>
      </c>
      <c r="W38">
        <f>O38/MAX(O:O)*PUN_C</f>
        <v>0.31580030880082349</v>
      </c>
      <c r="X38">
        <f>SUM(Z38:AC38)</f>
        <v>5.068448159038792</v>
      </c>
      <c r="Y38">
        <f>X38/DEF_C*10</f>
        <v>8.4474135983979863</v>
      </c>
      <c r="Z38">
        <f>(0.7*(HIT_F*DEF_C))+(P38/(MAX(P:P))*(0.3*(HIT_F*DEF_C)))</f>
        <v>1.1656567164179101</v>
      </c>
      <c r="AA38">
        <f>(0.7*(BkS_F*DEF_C))+(Q38/(MAX(Q:Q))*(0.3*(BkS_F*DEF_C)))</f>
        <v>0.75995136676169706</v>
      </c>
      <c r="AB38">
        <f>(0.7*(TkA_F*DEF_C))+(R38/(MAX(R:R))*(0.3*(TkA_F*DEF_C)))</f>
        <v>1.7973205027494106</v>
      </c>
      <c r="AC38">
        <f>(0.7*(SH_F*DEF_C))+(S38/(MAX(S:S))*(0.3*(SH_F*DEF_C)))</f>
        <v>1.3455195731097742</v>
      </c>
    </row>
    <row r="39" spans="1:29" x14ac:dyDescent="0.25">
      <c r="A39" s="9">
        <v>37</v>
      </c>
      <c r="B39" s="43" t="s">
        <v>972</v>
      </c>
      <c r="C39" s="44" t="s">
        <v>395</v>
      </c>
      <c r="D39" s="44" t="s">
        <v>396</v>
      </c>
      <c r="E39" s="44" t="s">
        <v>1</v>
      </c>
      <c r="F39" s="45">
        <v>60</v>
      </c>
      <c r="G39" s="45">
        <v>27</v>
      </c>
      <c r="H39" s="45">
        <v>115</v>
      </c>
      <c r="I39" s="45">
        <v>69</v>
      </c>
      <c r="J39" s="45">
        <v>45</v>
      </c>
      <c r="K39" s="45">
        <v>16</v>
      </c>
      <c r="L39" s="45">
        <v>7139</v>
      </c>
      <c r="M39" s="51">
        <v>931</v>
      </c>
      <c r="N39">
        <f>G39*82/F39</f>
        <v>36.9</v>
      </c>
      <c r="O39">
        <f>H39*82/F39</f>
        <v>157.16666666666666</v>
      </c>
      <c r="P39">
        <f>I39*82/F39</f>
        <v>94.3</v>
      </c>
      <c r="Q39">
        <f>J39*82/F39</f>
        <v>61.5</v>
      </c>
      <c r="R39">
        <f>K39*82/F39</f>
        <v>21.866666666666667</v>
      </c>
      <c r="S39">
        <f>L39*82/F39</f>
        <v>9756.6333333333332</v>
      </c>
      <c r="U39" s="10">
        <f>SUM(V39:X39)</f>
        <v>11.689297813031761</v>
      </c>
      <c r="V39">
        <f>N39/MAX(N:N)*OFF_C</f>
        <v>5.0823529411764703</v>
      </c>
      <c r="W39">
        <f>O39/MAX(O:O)*PUN_C</f>
        <v>1.5597701149425287</v>
      </c>
      <c r="X39">
        <f>SUM(Z39:AC39)</f>
        <v>5.0471747569127627</v>
      </c>
      <c r="Y39">
        <f>X39/DEF_C*10</f>
        <v>8.4119579281879382</v>
      </c>
      <c r="Z39">
        <f>(0.7*(HIT_F*DEF_C))+(P39/(MAX(P:P))*(0.3*(HIT_F*DEF_C)))</f>
        <v>1.1914499999999997</v>
      </c>
      <c r="AA39">
        <f>(0.7*(BkS_F*DEF_C))+(Q39/(MAX(Q:Q))*(0.3*(BkS_F*DEF_C)))</f>
        <v>0.81657303370786505</v>
      </c>
      <c r="AB39">
        <f>(0.7*(TkA_F*DEF_C))+(R39/(MAX(R:R))*(0.3*(TkA_F*DEF_C)))</f>
        <v>1.5569052631578946</v>
      </c>
      <c r="AC39">
        <f>(0.7*(SH_F*DEF_C))+(S39/(MAX(S:S))*(0.3*(SH_F*DEF_C)))</f>
        <v>1.4822464600470033</v>
      </c>
    </row>
    <row r="40" spans="1:29" x14ac:dyDescent="0.25">
      <c r="A40" s="9">
        <v>38</v>
      </c>
      <c r="B40" s="43" t="s">
        <v>247</v>
      </c>
      <c r="C40" s="44" t="s">
        <v>43</v>
      </c>
      <c r="D40" s="44" t="s">
        <v>396</v>
      </c>
      <c r="E40" s="44" t="s">
        <v>1</v>
      </c>
      <c r="F40" s="45">
        <v>81</v>
      </c>
      <c r="G40" s="45">
        <v>42</v>
      </c>
      <c r="H40" s="45">
        <v>95</v>
      </c>
      <c r="I40" s="45">
        <v>189</v>
      </c>
      <c r="J40" s="45">
        <v>23</v>
      </c>
      <c r="K40" s="45">
        <v>33</v>
      </c>
      <c r="L40" s="45">
        <v>59</v>
      </c>
      <c r="M40" s="51">
        <v>1356</v>
      </c>
      <c r="N40">
        <f>G40*82/F40</f>
        <v>42.518518518518519</v>
      </c>
      <c r="O40">
        <f>H40*82/F40</f>
        <v>96.172839506172835</v>
      </c>
      <c r="P40">
        <f>I40*82/F40</f>
        <v>191.33333333333334</v>
      </c>
      <c r="Q40">
        <f>J40*82/F40</f>
        <v>23.283950617283949</v>
      </c>
      <c r="R40">
        <f>K40*82/F40</f>
        <v>33.407407407407405</v>
      </c>
      <c r="S40">
        <f>L40*82/F40</f>
        <v>59.728395061728392</v>
      </c>
      <c r="U40" s="10">
        <f>SUM(V40:X40)</f>
        <v>11.631531722822453</v>
      </c>
      <c r="V40">
        <f>N40/MAX(N:N)*OFF_C</f>
        <v>5.8562091503267979</v>
      </c>
      <c r="W40">
        <f>O40/MAX(O:O)*PUN_C</f>
        <v>0.95444870157513828</v>
      </c>
      <c r="X40">
        <f>SUM(Z40:AC40)</f>
        <v>4.8208738709205168</v>
      </c>
      <c r="Y40">
        <f>X40/DEF_C*10</f>
        <v>8.0347897848675274</v>
      </c>
      <c r="Z40">
        <f>(0.7*(HIT_F*DEF_C))+(P40/(MAX(P:P))*(0.3*(HIT_F*DEF_C)))</f>
        <v>1.3369999999999997</v>
      </c>
      <c r="AA40">
        <f>(0.7*(BkS_F*DEF_C))+(Q40/(MAX(Q:Q))*(0.3*(BkS_F*DEF_C)))</f>
        <v>0.70063670411985002</v>
      </c>
      <c r="AB40">
        <f>(0.7*(TkA_F*DEF_C))+(R40/(MAX(R:R))*(0.3*(TkA_F*DEF_C)))</f>
        <v>1.6471052631578946</v>
      </c>
      <c r="AC40">
        <f>(0.7*(SH_F*DEF_C))+(S40/(MAX(S:S))*(0.3*(SH_F*DEF_C)))</f>
        <v>1.1361319036427731</v>
      </c>
    </row>
    <row r="41" spans="1:29" x14ac:dyDescent="0.25">
      <c r="A41" s="9">
        <v>39</v>
      </c>
      <c r="B41" s="43" t="s">
        <v>341</v>
      </c>
      <c r="C41" s="44" t="s">
        <v>37</v>
      </c>
      <c r="D41" s="44" t="s">
        <v>396</v>
      </c>
      <c r="E41" s="44" t="s">
        <v>1</v>
      </c>
      <c r="F41" s="45">
        <v>51</v>
      </c>
      <c r="G41" s="45">
        <v>29</v>
      </c>
      <c r="H41" s="45">
        <v>27</v>
      </c>
      <c r="I41" s="45">
        <v>64</v>
      </c>
      <c r="J41" s="45">
        <v>14</v>
      </c>
      <c r="K41" s="45">
        <v>20</v>
      </c>
      <c r="L41" s="45">
        <v>124</v>
      </c>
      <c r="M41" s="51">
        <v>796</v>
      </c>
      <c r="N41">
        <f>G41*82/F41</f>
        <v>46.627450980392155</v>
      </c>
      <c r="O41">
        <f>H41*82/F41</f>
        <v>43.411764705882355</v>
      </c>
      <c r="P41">
        <f>I41*82/F41</f>
        <v>102.90196078431373</v>
      </c>
      <c r="Q41">
        <f>J41*82/F41</f>
        <v>22.509803921568629</v>
      </c>
      <c r="R41">
        <f>K41*82/F41</f>
        <v>32.156862745098039</v>
      </c>
      <c r="S41">
        <f>L41*82/F41</f>
        <v>199.37254901960785</v>
      </c>
      <c r="U41" s="10">
        <f>SUM(V41:X41)</f>
        <v>11.534065616050528</v>
      </c>
      <c r="V41">
        <f>N41/MAX(N:N)*OFF_C</f>
        <v>6.4221453287197221</v>
      </c>
      <c r="W41">
        <f>O41/MAX(O:O)*PUN_C</f>
        <v>0.43083164300202842</v>
      </c>
      <c r="X41">
        <f>SUM(Z41:AC41)</f>
        <v>4.6810886443287778</v>
      </c>
      <c r="Y41">
        <f>X41/DEF_C*10</f>
        <v>7.8018144072146303</v>
      </c>
      <c r="Z41">
        <f>(0.7*(HIT_F*DEF_C))+(P41/(MAX(P:P))*(0.3*(HIT_F*DEF_C)))</f>
        <v>1.2043529411764704</v>
      </c>
      <c r="AA41">
        <f>(0.7*(BkS_F*DEF_C))+(Q41/(MAX(Q:Q))*(0.3*(BkS_F*DEF_C)))</f>
        <v>0.69828816920026426</v>
      </c>
      <c r="AB41">
        <f>(0.7*(TkA_F*DEF_C))+(R41/(MAX(R:R))*(0.3*(TkA_F*DEF_C)))</f>
        <v>1.6373312693498452</v>
      </c>
      <c r="AC41">
        <f>(0.7*(SH_F*DEF_C))+(S41/(MAX(S:S))*(0.3*(SH_F*DEF_C)))</f>
        <v>1.1411162646021979</v>
      </c>
    </row>
    <row r="42" spans="1:29" x14ac:dyDescent="0.25">
      <c r="A42" s="9">
        <v>40</v>
      </c>
      <c r="B42" s="46" t="s">
        <v>331</v>
      </c>
      <c r="C42" s="47" t="s">
        <v>39</v>
      </c>
      <c r="D42" s="47" t="s">
        <v>396</v>
      </c>
      <c r="E42" s="47" t="s">
        <v>1</v>
      </c>
      <c r="F42" s="48">
        <v>68</v>
      </c>
      <c r="G42" s="48">
        <v>40</v>
      </c>
      <c r="H42" s="48">
        <v>14</v>
      </c>
      <c r="I42" s="48">
        <v>39</v>
      </c>
      <c r="J42" s="48">
        <v>31</v>
      </c>
      <c r="K42" s="48">
        <v>30</v>
      </c>
      <c r="L42" s="48">
        <v>1124</v>
      </c>
      <c r="M42" s="52">
        <v>1165</v>
      </c>
      <c r="N42">
        <f>G42*82/F42</f>
        <v>48.235294117647058</v>
      </c>
      <c r="O42">
        <f>H42*82/F42</f>
        <v>16.882352941176471</v>
      </c>
      <c r="P42">
        <f>I42*82/F42</f>
        <v>47.029411764705884</v>
      </c>
      <c r="Q42">
        <f>J42*82/F42</f>
        <v>37.382352941176471</v>
      </c>
      <c r="R42">
        <f>K42*82/F42</f>
        <v>36.176470588235297</v>
      </c>
      <c r="S42">
        <f>L42*82/F42</f>
        <v>1355.4117647058824</v>
      </c>
      <c r="U42" s="10">
        <f>SUM(V42:X42)</f>
        <v>11.526222310112789</v>
      </c>
      <c r="V42">
        <f>N42/MAX(N:N)*OFF_C</f>
        <v>6.6435986159169556</v>
      </c>
      <c r="W42">
        <f>O42/MAX(O:O)*PUN_C</f>
        <v>0.16754563894523328</v>
      </c>
      <c r="X42">
        <f>SUM(Z42:AC42)</f>
        <v>4.7150780552506015</v>
      </c>
      <c r="Y42">
        <f>X42/DEF_C*10</f>
        <v>7.8584634254176686</v>
      </c>
      <c r="Z42">
        <f>(0.7*(HIT_F*DEF_C))+(P42/(MAX(P:P))*(0.3*(HIT_F*DEF_C)))</f>
        <v>1.1205441176470585</v>
      </c>
      <c r="AA42">
        <f>(0.7*(BkS_F*DEF_C))+(Q42/(MAX(Q:Q))*(0.3*(BkS_F*DEF_C)))</f>
        <v>0.74340713813615322</v>
      </c>
      <c r="AB42">
        <f>(0.7*(TkA_F*DEF_C))+(R42/(MAX(R:R))*(0.3*(TkA_F*DEF_C)))</f>
        <v>1.6687476780185757</v>
      </c>
      <c r="AC42">
        <f>(0.7*(SH_F*DEF_C))+(S42/(MAX(S:S))*(0.3*(SH_F*DEF_C)))</f>
        <v>1.1823791214488144</v>
      </c>
    </row>
    <row r="43" spans="1:29" x14ac:dyDescent="0.25">
      <c r="A43" s="9">
        <v>41</v>
      </c>
      <c r="B43" s="46" t="s">
        <v>201</v>
      </c>
      <c r="C43" s="47" t="s">
        <v>43</v>
      </c>
      <c r="D43" s="47" t="s">
        <v>396</v>
      </c>
      <c r="E43" s="47" t="s">
        <v>1</v>
      </c>
      <c r="F43" s="48">
        <v>81</v>
      </c>
      <c r="G43" s="48">
        <v>45</v>
      </c>
      <c r="H43" s="48">
        <v>36</v>
      </c>
      <c r="I43" s="48">
        <v>50</v>
      </c>
      <c r="J43" s="48">
        <v>48</v>
      </c>
      <c r="K43" s="48">
        <v>43</v>
      </c>
      <c r="L43" s="48">
        <v>2942</v>
      </c>
      <c r="M43" s="52">
        <v>1268</v>
      </c>
      <c r="N43">
        <f>G43*82/F43</f>
        <v>45.555555555555557</v>
      </c>
      <c r="O43">
        <f>H43*82/F43</f>
        <v>36.444444444444443</v>
      </c>
      <c r="P43">
        <f>I43*82/F43</f>
        <v>50.617283950617285</v>
      </c>
      <c r="Q43">
        <f>J43*82/F43</f>
        <v>48.592592592592595</v>
      </c>
      <c r="R43">
        <f>K43*82/F43</f>
        <v>43.530864197530867</v>
      </c>
      <c r="S43">
        <f>L43*82/F43</f>
        <v>2978.320987654321</v>
      </c>
      <c r="U43" s="10">
        <f>SUM(V43:X43)</f>
        <v>11.506071464573086</v>
      </c>
      <c r="V43">
        <f>N43/MAX(N:N)*OFF_C</f>
        <v>6.2745098039215694</v>
      </c>
      <c r="W43">
        <f>O43/MAX(O:O)*PUN_C</f>
        <v>0.36168582375478925</v>
      </c>
      <c r="X43">
        <f>SUM(Z43:AC43)</f>
        <v>4.8698758368967265</v>
      </c>
      <c r="Y43">
        <f>X43/DEF_C*10</f>
        <v>8.1164597281612103</v>
      </c>
      <c r="Z43">
        <f>(0.7*(HIT_F*DEF_C))+(P43/(MAX(P:P))*(0.3*(HIT_F*DEF_C)))</f>
        <v>1.1259259259259258</v>
      </c>
      <c r="AA43">
        <f>(0.7*(BkS_F*DEF_C))+(Q43/(MAX(Q:Q))*(0.3*(BkS_F*DEF_C)))</f>
        <v>0.77741573033707856</v>
      </c>
      <c r="AB43">
        <f>(0.7*(TkA_F*DEF_C))+(R43/(MAX(R:R))*(0.3*(TkA_F*DEF_C)))</f>
        <v>1.7262280701754384</v>
      </c>
      <c r="AC43">
        <f>(0.7*(SH_F*DEF_C))+(S43/(MAX(S:S))*(0.3*(SH_F*DEF_C)))</f>
        <v>1.2403061104582842</v>
      </c>
    </row>
    <row r="44" spans="1:29" x14ac:dyDescent="0.25">
      <c r="A44" s="9">
        <v>42</v>
      </c>
      <c r="B44" s="46" t="s">
        <v>764</v>
      </c>
      <c r="C44" s="47" t="s">
        <v>395</v>
      </c>
      <c r="D44" s="47" t="s">
        <v>396</v>
      </c>
      <c r="E44" s="47" t="s">
        <v>1</v>
      </c>
      <c r="F44" s="48">
        <v>81</v>
      </c>
      <c r="G44" s="48">
        <v>43</v>
      </c>
      <c r="H44" s="48">
        <v>29</v>
      </c>
      <c r="I44" s="48">
        <v>119</v>
      </c>
      <c r="J44" s="48">
        <v>34</v>
      </c>
      <c r="K44" s="48">
        <v>40</v>
      </c>
      <c r="L44" s="48">
        <v>9632</v>
      </c>
      <c r="M44" s="52">
        <v>1220</v>
      </c>
      <c r="N44">
        <f>G44*82/F44</f>
        <v>43.530864197530867</v>
      </c>
      <c r="O44">
        <f>H44*82/F44</f>
        <v>29.358024691358025</v>
      </c>
      <c r="P44">
        <f>I44*82/F44</f>
        <v>120.46913580246914</v>
      </c>
      <c r="Q44">
        <f>J44*82/F44</f>
        <v>34.419753086419753</v>
      </c>
      <c r="R44">
        <f>K44*82/F44</f>
        <v>40.493827160493829</v>
      </c>
      <c r="S44">
        <f>L44*82/F44</f>
        <v>9750.9135802469136</v>
      </c>
      <c r="U44" s="10">
        <f>SUM(V44:X44)</f>
        <v>11.436657436818461</v>
      </c>
      <c r="V44">
        <f>N44/MAX(N:N)*OFF_C</f>
        <v>5.9956427015250551</v>
      </c>
      <c r="W44">
        <f>O44/MAX(O:O)*PUN_C</f>
        <v>0.29135802469135802</v>
      </c>
      <c r="X44">
        <f>SUM(Z44:AC44)</f>
        <v>5.1496567106020468</v>
      </c>
      <c r="Y44">
        <f>X44/DEF_C*10</f>
        <v>8.5827611843367446</v>
      </c>
      <c r="Z44">
        <f>(0.7*(HIT_F*DEF_C))+(P44/(MAX(P:P))*(0.3*(HIT_F*DEF_C)))</f>
        <v>1.2307037037037034</v>
      </c>
      <c r="AA44">
        <f>(0.7*(BkS_F*DEF_C))+(Q44/(MAX(Q:Q))*(0.3*(BkS_F*DEF_C)))</f>
        <v>0.73441947565543053</v>
      </c>
      <c r="AB44">
        <f>(0.7*(TkA_F*DEF_C))+(R44/(MAX(R:R))*(0.3*(TkA_F*DEF_C)))</f>
        <v>1.7024912280701754</v>
      </c>
      <c r="AC44">
        <f>(0.7*(SH_F*DEF_C))+(S44/(MAX(S:S))*(0.3*(SH_F*DEF_C)))</f>
        <v>1.4820423031727379</v>
      </c>
    </row>
    <row r="45" spans="1:29" x14ac:dyDescent="0.25">
      <c r="A45" s="9">
        <v>43</v>
      </c>
      <c r="B45" s="43" t="s">
        <v>93</v>
      </c>
      <c r="C45" s="44" t="s">
        <v>34</v>
      </c>
      <c r="D45" s="44" t="s">
        <v>396</v>
      </c>
      <c r="E45" s="44" t="s">
        <v>1</v>
      </c>
      <c r="F45" s="45">
        <v>82</v>
      </c>
      <c r="G45" s="45">
        <v>46</v>
      </c>
      <c r="H45" s="45">
        <v>28</v>
      </c>
      <c r="I45" s="45">
        <v>82</v>
      </c>
      <c r="J45" s="45">
        <v>32</v>
      </c>
      <c r="K45" s="45">
        <v>46</v>
      </c>
      <c r="L45" s="45">
        <v>484</v>
      </c>
      <c r="M45" s="51">
        <v>1407</v>
      </c>
      <c r="N45">
        <f>G45*82/F45</f>
        <v>46</v>
      </c>
      <c r="O45">
        <f>H45*82/F45</f>
        <v>28</v>
      </c>
      <c r="P45">
        <f>I45*82/F45</f>
        <v>82</v>
      </c>
      <c r="Q45">
        <f>J45*82/F45</f>
        <v>32</v>
      </c>
      <c r="R45">
        <f>K45*82/F45</f>
        <v>46</v>
      </c>
      <c r="S45">
        <f>L45*82/F45</f>
        <v>484</v>
      </c>
      <c r="U45" s="10">
        <f>SUM(V45:X45)</f>
        <v>11.410485631266823</v>
      </c>
      <c r="V45">
        <f>N45/MAX(N:N)*OFF_C</f>
        <v>6.3357245337159256</v>
      </c>
      <c r="W45">
        <f>O45/MAX(O:O)*PUN_C</f>
        <v>0.27788057190916737</v>
      </c>
      <c r="X45">
        <f>SUM(Z45:AC45)</f>
        <v>4.7968805256417291</v>
      </c>
      <c r="Y45">
        <f>X45/DEF_C*10</f>
        <v>7.994800876069549</v>
      </c>
      <c r="Z45">
        <f>(0.7*(HIT_F*DEF_C))+(P45/(MAX(P:P))*(0.3*(HIT_F*DEF_C)))</f>
        <v>1.1729999999999998</v>
      </c>
      <c r="AA45">
        <f>(0.7*(BkS_F*DEF_C))+(Q45/(MAX(Q:Q))*(0.3*(BkS_F*DEF_C)))</f>
        <v>0.7270786516853931</v>
      </c>
      <c r="AB45">
        <f>(0.7*(TkA_F*DEF_C))+(R45/(MAX(R:R))*(0.3*(TkA_F*DEF_C)))</f>
        <v>1.7455263157894736</v>
      </c>
      <c r="AC45">
        <f>(0.7*(SH_F*DEF_C))+(S45/(MAX(S:S))*(0.3*(SH_F*DEF_C)))</f>
        <v>1.1512755581668623</v>
      </c>
    </row>
    <row r="46" spans="1:29" x14ac:dyDescent="0.25">
      <c r="A46" s="9">
        <v>44</v>
      </c>
      <c r="B46" s="43" t="s">
        <v>149</v>
      </c>
      <c r="C46" s="44" t="s">
        <v>37</v>
      </c>
      <c r="D46" s="44" t="s">
        <v>396</v>
      </c>
      <c r="E46" s="44" t="s">
        <v>1</v>
      </c>
      <c r="F46" s="45">
        <v>72</v>
      </c>
      <c r="G46" s="45">
        <v>33</v>
      </c>
      <c r="H46" s="45">
        <v>62</v>
      </c>
      <c r="I46" s="45">
        <v>143</v>
      </c>
      <c r="J46" s="45">
        <v>41</v>
      </c>
      <c r="K46" s="45">
        <v>65</v>
      </c>
      <c r="L46" s="45">
        <v>7737</v>
      </c>
      <c r="M46" s="51">
        <v>1352</v>
      </c>
      <c r="N46">
        <f>G46*82/F46</f>
        <v>37.583333333333336</v>
      </c>
      <c r="O46">
        <f>H46*82/F46</f>
        <v>70.611111111111114</v>
      </c>
      <c r="P46">
        <f>I46*82/F46</f>
        <v>162.86111111111111</v>
      </c>
      <c r="Q46">
        <f>J46*82/F46</f>
        <v>46.694444444444443</v>
      </c>
      <c r="R46">
        <f>K46*82/F46</f>
        <v>74.027777777777771</v>
      </c>
      <c r="S46">
        <f>L46*82/F46</f>
        <v>8811.5833333333339</v>
      </c>
      <c r="U46" s="10">
        <f>SUM(V46:X46)</f>
        <v>11.356285873107565</v>
      </c>
      <c r="V46">
        <f>N46/MAX(N:N)*OFF_C</f>
        <v>5.1764705882352944</v>
      </c>
      <c r="W46">
        <f>O46/MAX(O:O)*PUN_C</f>
        <v>0.70076628352490422</v>
      </c>
      <c r="X46">
        <f>SUM(Z46:AC46)</f>
        <v>5.4790490013473665</v>
      </c>
      <c r="Y46">
        <f>X46/DEF_C*10</f>
        <v>9.1317483355789442</v>
      </c>
      <c r="Z46">
        <f>(0.7*(HIT_F*DEF_C))+(P46/(MAX(P:P))*(0.3*(HIT_F*DEF_C)))</f>
        <v>1.2942916666666664</v>
      </c>
      <c r="AA46">
        <f>(0.7*(BkS_F*DEF_C))+(Q46/(MAX(Q:Q))*(0.3*(BkS_F*DEF_C)))</f>
        <v>0.77165730337078642</v>
      </c>
      <c r="AB46">
        <f>(0.7*(TkA_F*DEF_C))+(R46/(MAX(R:R))*(0.3*(TkA_F*DEF_C)))</f>
        <v>1.9645855263157892</v>
      </c>
      <c r="AC46">
        <f>(0.7*(SH_F*DEF_C))+(S46/(MAX(S:S))*(0.3*(SH_F*DEF_C)))</f>
        <v>1.4485145049941246</v>
      </c>
    </row>
    <row r="47" spans="1:29" x14ac:dyDescent="0.25">
      <c r="A47" s="9">
        <v>45</v>
      </c>
      <c r="B47" s="43" t="s">
        <v>282</v>
      </c>
      <c r="C47" s="44" t="s">
        <v>37</v>
      </c>
      <c r="D47" s="44" t="s">
        <v>396</v>
      </c>
      <c r="E47" s="44" t="s">
        <v>1</v>
      </c>
      <c r="F47" s="45">
        <v>80</v>
      </c>
      <c r="G47" s="45">
        <v>44</v>
      </c>
      <c r="H47" s="45">
        <v>13</v>
      </c>
      <c r="I47" s="45">
        <v>124</v>
      </c>
      <c r="J47" s="45">
        <v>31</v>
      </c>
      <c r="K47" s="45">
        <v>25</v>
      </c>
      <c r="L47" s="45">
        <v>5229</v>
      </c>
      <c r="M47" s="51">
        <v>1306</v>
      </c>
      <c r="N47">
        <f>G47*82/F47</f>
        <v>45.1</v>
      </c>
      <c r="O47">
        <f>H47*82/F47</f>
        <v>13.324999999999999</v>
      </c>
      <c r="P47">
        <f>I47*82/F47</f>
        <v>127.1</v>
      </c>
      <c r="Q47">
        <f>J47*82/F47</f>
        <v>31.774999999999999</v>
      </c>
      <c r="R47">
        <f>K47*82/F47</f>
        <v>25.625</v>
      </c>
      <c r="S47">
        <f>L47*82/F47</f>
        <v>5359.7250000000004</v>
      </c>
      <c r="U47" s="10">
        <f>SUM(V47:X47)</f>
        <v>11.222638040920941</v>
      </c>
      <c r="V47">
        <f>N47/MAX(N:N)*OFF_C</f>
        <v>6.211764705882354</v>
      </c>
      <c r="W47">
        <f>O47/MAX(O:O)*PUN_C</f>
        <v>0.13224137931034483</v>
      </c>
      <c r="X47">
        <f>SUM(Z47:AC47)</f>
        <v>4.8786319557282418</v>
      </c>
      <c r="Y47">
        <f>X47/DEF_C*10</f>
        <v>8.1310532595470697</v>
      </c>
      <c r="Z47">
        <f>(0.7*(HIT_F*DEF_C))+(P47/(MAX(P:P))*(0.3*(HIT_F*DEF_C)))</f>
        <v>1.2406499999999998</v>
      </c>
      <c r="AA47">
        <f>(0.7*(BkS_F*DEF_C))+(Q47/(MAX(Q:Q))*(0.3*(BkS_F*DEF_C)))</f>
        <v>0.72639606741573015</v>
      </c>
      <c r="AB47">
        <f>(0.7*(TkA_F*DEF_C))+(R47/(MAX(R:R))*(0.3*(TkA_F*DEF_C)))</f>
        <v>1.5862796052631578</v>
      </c>
      <c r="AC47">
        <f>(0.7*(SH_F*DEF_C))+(S47/(MAX(S:S))*(0.3*(SH_F*DEF_C)))</f>
        <v>1.3253062830493536</v>
      </c>
    </row>
    <row r="48" spans="1:29" x14ac:dyDescent="0.25">
      <c r="A48" s="9">
        <v>46</v>
      </c>
      <c r="B48" s="43" t="s">
        <v>261</v>
      </c>
      <c r="C48" s="44" t="s">
        <v>34</v>
      </c>
      <c r="D48" s="44" t="s">
        <v>396</v>
      </c>
      <c r="E48" s="44" t="s">
        <v>1</v>
      </c>
      <c r="F48" s="45">
        <v>64</v>
      </c>
      <c r="G48" s="45">
        <v>35</v>
      </c>
      <c r="H48" s="45">
        <v>14</v>
      </c>
      <c r="I48" s="45">
        <v>31</v>
      </c>
      <c r="J48" s="45">
        <v>25</v>
      </c>
      <c r="K48" s="45">
        <v>33</v>
      </c>
      <c r="L48" s="45">
        <v>14</v>
      </c>
      <c r="M48" s="51">
        <v>849</v>
      </c>
      <c r="N48">
        <f>G48*82/F48</f>
        <v>44.84375</v>
      </c>
      <c r="O48">
        <f>H48*82/F48</f>
        <v>17.9375</v>
      </c>
      <c r="P48">
        <f>I48*82/F48</f>
        <v>39.71875</v>
      </c>
      <c r="Q48">
        <f>J48*82/F48</f>
        <v>32.03125</v>
      </c>
      <c r="R48">
        <f>K48*82/F48</f>
        <v>42.28125</v>
      </c>
      <c r="S48">
        <f>L48*82/F48</f>
        <v>17.9375</v>
      </c>
      <c r="U48" s="10">
        <f>SUM(V48:X48)</f>
        <v>11.042341006959576</v>
      </c>
      <c r="V48">
        <f>N48/MAX(N:N)*OFF_C</f>
        <v>6.1764705882352935</v>
      </c>
      <c r="W48">
        <f>O48/MAX(O:O)*PUN_C</f>
        <v>0.17801724137931035</v>
      </c>
      <c r="X48">
        <f>SUM(Z48:AC48)</f>
        <v>4.687853177344973</v>
      </c>
      <c r="Y48">
        <f>X48/DEF_C*10</f>
        <v>7.8130886289082877</v>
      </c>
      <c r="Z48">
        <f>(0.7*(HIT_F*DEF_C))+(P48/(MAX(P:P))*(0.3*(HIT_F*DEF_C)))</f>
        <v>1.1095781249999999</v>
      </c>
      <c r="AA48">
        <f>(0.7*(BkS_F*DEF_C))+(Q48/(MAX(Q:Q))*(0.3*(BkS_F*DEF_C)))</f>
        <v>0.7271734550561797</v>
      </c>
      <c r="AB48">
        <f>(0.7*(TkA_F*DEF_C))+(R48/(MAX(R:R))*(0.3*(TkA_F*DEF_C)))</f>
        <v>1.7164613486842104</v>
      </c>
      <c r="AC48">
        <f>(0.7*(SH_F*DEF_C))+(S48/(MAX(S:S))*(0.3*(SH_F*DEF_C)))</f>
        <v>1.1346402486045828</v>
      </c>
    </row>
    <row r="49" spans="1:29" x14ac:dyDescent="0.25">
      <c r="A49" s="9">
        <v>47</v>
      </c>
      <c r="B49" s="46" t="s">
        <v>911</v>
      </c>
      <c r="C49" s="47" t="s">
        <v>395</v>
      </c>
      <c r="D49" s="47" t="s">
        <v>396</v>
      </c>
      <c r="E49" s="47" t="s">
        <v>1</v>
      </c>
      <c r="F49" s="48">
        <v>82</v>
      </c>
      <c r="G49" s="48">
        <v>40</v>
      </c>
      <c r="H49" s="48">
        <v>35</v>
      </c>
      <c r="I49" s="48">
        <v>76</v>
      </c>
      <c r="J49" s="48">
        <v>52</v>
      </c>
      <c r="K49" s="48">
        <v>49</v>
      </c>
      <c r="L49" s="48">
        <v>5491</v>
      </c>
      <c r="M49" s="52">
        <v>1278</v>
      </c>
      <c r="N49">
        <f>G49*82/F49</f>
        <v>40</v>
      </c>
      <c r="O49">
        <f>H49*82/F49</f>
        <v>35</v>
      </c>
      <c r="P49">
        <f>I49*82/F49</f>
        <v>76</v>
      </c>
      <c r="Q49">
        <f>J49*82/F49</f>
        <v>52</v>
      </c>
      <c r="R49">
        <f>K49*82/F49</f>
        <v>49</v>
      </c>
      <c r="S49">
        <f>L49*82/F49</f>
        <v>5491</v>
      </c>
      <c r="U49" s="10">
        <f>SUM(V49:X49)</f>
        <v>10.907394810846954</v>
      </c>
      <c r="V49">
        <f>N49/MAX(N:N)*OFF_C</f>
        <v>5.5093256814921094</v>
      </c>
      <c r="W49">
        <f>O49/MAX(O:O)*PUN_C</f>
        <v>0.34735071488645919</v>
      </c>
      <c r="X49">
        <f>SUM(Z49:AC49)</f>
        <v>5.0507184144683857</v>
      </c>
      <c r="Y49">
        <f>X49/DEF_C*10</f>
        <v>8.4178640241139764</v>
      </c>
      <c r="Z49">
        <f>(0.7*(HIT_F*DEF_C))+(P49/(MAX(P:P))*(0.3*(HIT_F*DEF_C)))</f>
        <v>1.1639999999999999</v>
      </c>
      <c r="AA49">
        <f>(0.7*(BkS_F*DEF_C))+(Q49/(MAX(Q:Q))*(0.3*(BkS_F*DEF_C)))</f>
        <v>0.78775280898876388</v>
      </c>
      <c r="AB49">
        <f>(0.7*(TkA_F*DEF_C))+(R49/(MAX(R:R))*(0.3*(TkA_F*DEF_C)))</f>
        <v>1.7689736842105261</v>
      </c>
      <c r="AC49">
        <f>(0.7*(SH_F*DEF_C))+(S49/(MAX(S:S))*(0.3*(SH_F*DEF_C)))</f>
        <v>1.3299919212690952</v>
      </c>
    </row>
    <row r="50" spans="1:29" x14ac:dyDescent="0.25">
      <c r="A50" s="9">
        <v>48</v>
      </c>
      <c r="B50" s="43" t="s">
        <v>319</v>
      </c>
      <c r="C50" s="44" t="s">
        <v>34</v>
      </c>
      <c r="D50" s="44" t="s">
        <v>396</v>
      </c>
      <c r="E50" s="44" t="s">
        <v>1</v>
      </c>
      <c r="F50" s="45">
        <v>75</v>
      </c>
      <c r="G50" s="45">
        <v>39</v>
      </c>
      <c r="H50" s="45">
        <v>22</v>
      </c>
      <c r="I50" s="45">
        <v>29</v>
      </c>
      <c r="J50" s="45">
        <v>33</v>
      </c>
      <c r="K50" s="45">
        <v>49</v>
      </c>
      <c r="L50" s="45">
        <v>346</v>
      </c>
      <c r="M50" s="51">
        <v>1354</v>
      </c>
      <c r="N50">
        <f>G50*82/F50</f>
        <v>42.64</v>
      </c>
      <c r="O50">
        <f>H50*82/F50</f>
        <v>24.053333333333335</v>
      </c>
      <c r="P50">
        <f>I50*82/F50</f>
        <v>31.706666666666667</v>
      </c>
      <c r="Q50">
        <f>J50*82/F50</f>
        <v>36.08</v>
      </c>
      <c r="R50">
        <f>K50*82/F50</f>
        <v>53.573333333333331</v>
      </c>
      <c r="S50">
        <f>L50*82/F50</f>
        <v>378.29333333333335</v>
      </c>
      <c r="U50" s="10">
        <f>SUM(V50:X50)</f>
        <v>10.900890432851236</v>
      </c>
      <c r="V50">
        <f>N50/MAX(N:N)*OFF_C</f>
        <v>5.8729411764705883</v>
      </c>
      <c r="W50">
        <f>O50/MAX(O:O)*PUN_C</f>
        <v>0.23871264367816092</v>
      </c>
      <c r="X50">
        <f>SUM(Z50:AC50)</f>
        <v>4.7892366127024868</v>
      </c>
      <c r="Y50">
        <f>X50/DEF_C*10</f>
        <v>7.9820610211708107</v>
      </c>
      <c r="Z50">
        <f>(0.7*(HIT_F*DEF_C))+(P50/(MAX(P:P))*(0.3*(HIT_F*DEF_C)))</f>
        <v>1.0975599999999999</v>
      </c>
      <c r="AA50">
        <f>(0.7*(BkS_F*DEF_C))+(Q50/(MAX(Q:Q))*(0.3*(BkS_F*DEF_C)))</f>
        <v>0.73945617977528078</v>
      </c>
      <c r="AB50">
        <f>(0.7*(TkA_F*DEF_C))+(R50/(MAX(R:R))*(0.3*(TkA_F*DEF_C)))</f>
        <v>1.8047178947368421</v>
      </c>
      <c r="AC50">
        <f>(0.7*(SH_F*DEF_C))+(S50/(MAX(S:S))*(0.3*(SH_F*DEF_C)))</f>
        <v>1.1475025381903641</v>
      </c>
    </row>
    <row r="51" spans="1:29" x14ac:dyDescent="0.25">
      <c r="A51" s="9">
        <v>49</v>
      </c>
      <c r="B51" s="43" t="s">
        <v>84</v>
      </c>
      <c r="C51" s="44" t="s">
        <v>43</v>
      </c>
      <c r="D51" s="44" t="s">
        <v>396</v>
      </c>
      <c r="E51" s="44" t="s">
        <v>1</v>
      </c>
      <c r="F51" s="45">
        <v>82</v>
      </c>
      <c r="G51" s="45">
        <v>44</v>
      </c>
      <c r="H51" s="45">
        <v>32</v>
      </c>
      <c r="I51" s="45">
        <v>20</v>
      </c>
      <c r="J51" s="45">
        <v>18</v>
      </c>
      <c r="K51" s="45">
        <v>26</v>
      </c>
      <c r="L51" s="45">
        <v>592</v>
      </c>
      <c r="M51" s="51">
        <v>1508</v>
      </c>
      <c r="N51">
        <f>G51*82/F51</f>
        <v>44</v>
      </c>
      <c r="O51">
        <f>H51*82/F51</f>
        <v>32</v>
      </c>
      <c r="P51">
        <f>I51*82/F51</f>
        <v>20</v>
      </c>
      <c r="Q51">
        <f>J51*82/F51</f>
        <v>18</v>
      </c>
      <c r="R51">
        <f>K51*82/F51</f>
        <v>26</v>
      </c>
      <c r="S51">
        <f>L51*82/F51</f>
        <v>592</v>
      </c>
      <c r="U51" s="10">
        <f>SUM(V51:X51)</f>
        <v>10.88678374878037</v>
      </c>
      <c r="V51">
        <f>N51/MAX(N:N)*OFF_C</f>
        <v>6.0602582496413202</v>
      </c>
      <c r="W51">
        <f>O51/MAX(O:O)*PUN_C</f>
        <v>0.31757779646761986</v>
      </c>
      <c r="X51">
        <f>SUM(Z51:AC51)</f>
        <v>4.5089477026714313</v>
      </c>
      <c r="Y51">
        <f>X51/DEF_C*10</f>
        <v>7.5149128377857188</v>
      </c>
      <c r="Z51">
        <f>(0.7*(HIT_F*DEF_C))+(P51/(MAX(P:P))*(0.3*(HIT_F*DEF_C)))</f>
        <v>1.0799999999999998</v>
      </c>
      <c r="AA51">
        <f>(0.7*(BkS_F*DEF_C))+(Q51/(MAX(Q:Q))*(0.3*(BkS_F*DEF_C)))</f>
        <v>0.68460674157303358</v>
      </c>
      <c r="AB51">
        <f>(0.7*(TkA_F*DEF_C))+(R51/(MAX(R:R))*(0.3*(TkA_F*DEF_C)))</f>
        <v>1.5892105263157894</v>
      </c>
      <c r="AC51">
        <f>(0.7*(SH_F*DEF_C))+(S51/(MAX(S:S))*(0.3*(SH_F*DEF_C)))</f>
        <v>1.1551304347826086</v>
      </c>
    </row>
    <row r="52" spans="1:29" x14ac:dyDescent="0.25">
      <c r="A52" s="9">
        <v>50</v>
      </c>
      <c r="B52" s="43" t="s">
        <v>163</v>
      </c>
      <c r="C52" s="44" t="s">
        <v>37</v>
      </c>
      <c r="D52" s="44" t="s">
        <v>396</v>
      </c>
      <c r="E52" s="44" t="s">
        <v>1</v>
      </c>
      <c r="F52" s="45">
        <v>68</v>
      </c>
      <c r="G52" s="45">
        <v>35</v>
      </c>
      <c r="H52" s="45">
        <v>8</v>
      </c>
      <c r="I52" s="45">
        <v>52</v>
      </c>
      <c r="J52" s="45">
        <v>29</v>
      </c>
      <c r="K52" s="45">
        <v>39</v>
      </c>
      <c r="L52" s="45">
        <v>1114</v>
      </c>
      <c r="M52" s="51">
        <v>1080</v>
      </c>
      <c r="N52">
        <f>G52*82/F52</f>
        <v>42.205882352941174</v>
      </c>
      <c r="O52">
        <f>H52*82/F52</f>
        <v>9.6470588235294112</v>
      </c>
      <c r="P52">
        <f>I52*82/F52</f>
        <v>62.705882352941174</v>
      </c>
      <c r="Q52">
        <f>J52*82/F52</f>
        <v>34.970588235294116</v>
      </c>
      <c r="R52">
        <f>K52*82/F52</f>
        <v>47.029411764705884</v>
      </c>
      <c r="S52">
        <f>L52*82/F52</f>
        <v>1343.3529411764705</v>
      </c>
      <c r="U52" s="10">
        <f>SUM(V52:X52)</f>
        <v>10.724559209790282</v>
      </c>
      <c r="V52">
        <f>N52/MAX(N:N)*OFF_C</f>
        <v>5.8131487889273359</v>
      </c>
      <c r="W52">
        <f>O52/MAX(O:O)*PUN_C</f>
        <v>9.5740365111561865E-2</v>
      </c>
      <c r="X52">
        <f>SUM(Z52:AC52)</f>
        <v>4.8156700557513847</v>
      </c>
      <c r="Y52">
        <f>X52/DEF_C*10</f>
        <v>8.0261167595856406</v>
      </c>
      <c r="Z52">
        <f>(0.7*(HIT_F*DEF_C))+(P52/(MAX(P:P))*(0.3*(HIT_F*DEF_C)))</f>
        <v>1.1440588235294116</v>
      </c>
      <c r="AA52">
        <f>(0.7*(BkS_F*DEF_C))+(Q52/(MAX(Q:Q))*(0.3*(BkS_F*DEF_C)))</f>
        <v>0.73609054857898204</v>
      </c>
      <c r="AB52">
        <f>(0.7*(TkA_F*DEF_C))+(R52/(MAX(R:R))*(0.3*(TkA_F*DEF_C)))</f>
        <v>1.7535719814241486</v>
      </c>
      <c r="AC52">
        <f>(0.7*(SH_F*DEF_C))+(S52/(MAX(S:S))*(0.3*(SH_F*DEF_C)))</f>
        <v>1.1819487022188429</v>
      </c>
    </row>
    <row r="53" spans="1:29" x14ac:dyDescent="0.25">
      <c r="A53" s="9">
        <v>51</v>
      </c>
      <c r="B53" s="46" t="s">
        <v>95</v>
      </c>
      <c r="C53" s="47" t="s">
        <v>37</v>
      </c>
      <c r="D53" s="47" t="s">
        <v>396</v>
      </c>
      <c r="E53" s="47" t="s">
        <v>1</v>
      </c>
      <c r="F53" s="48">
        <v>78</v>
      </c>
      <c r="G53" s="48">
        <v>37</v>
      </c>
      <c r="H53" s="48">
        <v>63</v>
      </c>
      <c r="I53" s="48">
        <v>94</v>
      </c>
      <c r="J53" s="48">
        <v>40</v>
      </c>
      <c r="K53" s="48">
        <v>17</v>
      </c>
      <c r="L53" s="48">
        <v>26</v>
      </c>
      <c r="M53" s="52">
        <v>941</v>
      </c>
      <c r="N53">
        <f>G53*82/F53</f>
        <v>38.897435897435898</v>
      </c>
      <c r="O53">
        <f>H53*82/F53</f>
        <v>66.230769230769226</v>
      </c>
      <c r="P53">
        <f>I53*82/F53</f>
        <v>98.820512820512818</v>
      </c>
      <c r="Q53">
        <f>J53*82/F53</f>
        <v>42.051282051282051</v>
      </c>
      <c r="R53">
        <f>K53*82/F53</f>
        <v>17.871794871794872</v>
      </c>
      <c r="S53">
        <f>L53*82/F53</f>
        <v>27.333333333333332</v>
      </c>
      <c r="U53" s="10">
        <f>SUM(V53:X53)</f>
        <v>10.631220370542891</v>
      </c>
      <c r="V53">
        <f>N53/MAX(N:N)*OFF_C</f>
        <v>5.3574660633484168</v>
      </c>
      <c r="W53">
        <f>O53/MAX(O:O)*PUN_C</f>
        <v>0.65729442970822272</v>
      </c>
      <c r="X53">
        <f>SUM(Z53:AC53)</f>
        <v>4.6164598774862506</v>
      </c>
      <c r="Y53">
        <f>X53/DEF_C*10</f>
        <v>7.6940997958104171</v>
      </c>
      <c r="Z53">
        <f>(0.7*(HIT_F*DEF_C))+(P53/(MAX(P:P))*(0.3*(HIT_F*DEF_C)))</f>
        <v>1.198230769230769</v>
      </c>
      <c r="AA53">
        <f>(0.7*(BkS_F*DEF_C))+(Q53/(MAX(Q:Q))*(0.3*(BkS_F*DEF_C)))</f>
        <v>0.75757130509939485</v>
      </c>
      <c r="AB53">
        <f>(0.7*(TkA_F*DEF_C))+(R53/(MAX(R:R))*(0.3*(TkA_F*DEF_C)))</f>
        <v>1.5256821862348178</v>
      </c>
      <c r="AC53">
        <f>(0.7*(SH_F*DEF_C))+(S53/(MAX(S:S))*(0.3*(SH_F*DEF_C)))</f>
        <v>1.134975616921269</v>
      </c>
    </row>
    <row r="54" spans="1:29" x14ac:dyDescent="0.25">
      <c r="A54" s="9">
        <v>52</v>
      </c>
      <c r="B54" s="43" t="s">
        <v>352</v>
      </c>
      <c r="C54" s="44" t="s">
        <v>43</v>
      </c>
      <c r="D54" s="44" t="s">
        <v>396</v>
      </c>
      <c r="E54" s="44" t="s">
        <v>1</v>
      </c>
      <c r="F54" s="45">
        <v>61</v>
      </c>
      <c r="G54" s="45">
        <v>31</v>
      </c>
      <c r="H54" s="45">
        <v>21</v>
      </c>
      <c r="I54" s="45">
        <v>44</v>
      </c>
      <c r="J54" s="45">
        <v>14</v>
      </c>
      <c r="K54" s="45">
        <v>24</v>
      </c>
      <c r="L54" s="45">
        <v>204</v>
      </c>
      <c r="M54" s="51">
        <v>1059</v>
      </c>
      <c r="N54">
        <f>G54*82/F54</f>
        <v>41.672131147540981</v>
      </c>
      <c r="O54">
        <f>H54*82/F54</f>
        <v>28.229508196721312</v>
      </c>
      <c r="P54">
        <f>I54*82/F54</f>
        <v>59.147540983606561</v>
      </c>
      <c r="Q54">
        <f>J54*82/F54</f>
        <v>18.819672131147541</v>
      </c>
      <c r="R54">
        <f>K54*82/F54</f>
        <v>32.26229508196721</v>
      </c>
      <c r="S54">
        <f>L54*82/F54</f>
        <v>274.22950819672133</v>
      </c>
      <c r="U54" s="10">
        <f>SUM(V54:X54)</f>
        <v>10.62755000164718</v>
      </c>
      <c r="V54">
        <f>N54/MAX(N:N)*OFF_C</f>
        <v>5.7396335583413691</v>
      </c>
      <c r="W54">
        <f>O54/MAX(O:O)*PUN_C</f>
        <v>0.28015828151498023</v>
      </c>
      <c r="X54">
        <f>SUM(Z54:AC54)</f>
        <v>4.6077581617908301</v>
      </c>
      <c r="Y54">
        <f>X54/DEF_C*10</f>
        <v>7.6795969363180507</v>
      </c>
      <c r="Z54">
        <f>(0.7*(HIT_F*DEF_C))+(P54/(MAX(P:P))*(0.3*(HIT_F*DEF_C)))</f>
        <v>1.1387213114754096</v>
      </c>
      <c r="AA54">
        <f>(0.7*(BkS_F*DEF_C))+(Q54/(MAX(Q:Q))*(0.3*(BkS_F*DEF_C)))</f>
        <v>0.68709338736415537</v>
      </c>
      <c r="AB54">
        <f>(0.7*(TkA_F*DEF_C))+(R54/(MAX(R:R))*(0.3*(TkA_F*DEF_C)))</f>
        <v>1.638155306298533</v>
      </c>
      <c r="AC54">
        <f>(0.7*(SH_F*DEF_C))+(S54/(MAX(S:S))*(0.3*(SH_F*DEF_C)))</f>
        <v>1.1437881566527324</v>
      </c>
    </row>
    <row r="55" spans="1:29" x14ac:dyDescent="0.25">
      <c r="A55" s="9">
        <v>53</v>
      </c>
      <c r="B55" s="43" t="s">
        <v>240</v>
      </c>
      <c r="C55" s="44" t="s">
        <v>31</v>
      </c>
      <c r="D55" s="44" t="s">
        <v>396</v>
      </c>
      <c r="E55" s="44" t="s">
        <v>1</v>
      </c>
      <c r="F55" s="45">
        <v>81</v>
      </c>
      <c r="G55" s="45">
        <v>36</v>
      </c>
      <c r="H55" s="45">
        <v>66</v>
      </c>
      <c r="I55" s="45">
        <v>99</v>
      </c>
      <c r="J55" s="45">
        <v>25</v>
      </c>
      <c r="K55" s="45">
        <v>33</v>
      </c>
      <c r="L55" s="45">
        <v>7046</v>
      </c>
      <c r="M55" s="51">
        <v>1458</v>
      </c>
      <c r="N55">
        <f>G55*82/F55</f>
        <v>36.444444444444443</v>
      </c>
      <c r="O55">
        <f>H55*82/F55</f>
        <v>66.81481481481481</v>
      </c>
      <c r="P55">
        <f>I55*82/F55</f>
        <v>100.22222222222223</v>
      </c>
      <c r="Q55">
        <f>J55*82/F55</f>
        <v>25.308641975308642</v>
      </c>
      <c r="R55">
        <f>K55*82/F55</f>
        <v>33.407407407407405</v>
      </c>
      <c r="S55">
        <f>L55*82/F55</f>
        <v>7132.9876543209875</v>
      </c>
      <c r="U55" s="10">
        <f>SUM(V55:X55)</f>
        <v>10.625516025220678</v>
      </c>
      <c r="V55">
        <f>N55/MAX(N:N)*OFF_C</f>
        <v>5.0196078431372548</v>
      </c>
      <c r="W55">
        <f>O55/MAX(O:O)*PUN_C</f>
        <v>0.66309067688378032</v>
      </c>
      <c r="X55">
        <f>SUM(Z55:AC55)</f>
        <v>4.9428175051996428</v>
      </c>
      <c r="Y55">
        <f>X55/DEF_C*10</f>
        <v>8.2380291753327377</v>
      </c>
      <c r="Z55">
        <f>(0.7*(HIT_F*DEF_C))+(P55/(MAX(P:P))*(0.3*(HIT_F*DEF_C)))</f>
        <v>1.200333333333333</v>
      </c>
      <c r="AA55">
        <f>(0.7*(BkS_F*DEF_C))+(Q55/(MAX(Q:Q))*(0.3*(BkS_F*DEF_C)))</f>
        <v>0.70677902621722832</v>
      </c>
      <c r="AB55">
        <f>(0.7*(TkA_F*DEF_C))+(R55/(MAX(R:R))*(0.3*(TkA_F*DEF_C)))</f>
        <v>1.6471052631578946</v>
      </c>
      <c r="AC55">
        <f>(0.7*(SH_F*DEF_C))+(S55/(MAX(S:S))*(0.3*(SH_F*DEF_C)))</f>
        <v>1.3885998824911867</v>
      </c>
    </row>
    <row r="56" spans="1:29" x14ac:dyDescent="0.25">
      <c r="A56" s="9">
        <v>54</v>
      </c>
      <c r="B56" s="46" t="s">
        <v>192</v>
      </c>
      <c r="C56" s="47" t="s">
        <v>31</v>
      </c>
      <c r="D56" s="47" t="s">
        <v>396</v>
      </c>
      <c r="E56" s="47" t="s">
        <v>1</v>
      </c>
      <c r="F56" s="48">
        <v>49</v>
      </c>
      <c r="G56" s="48">
        <v>22</v>
      </c>
      <c r="H56" s="48">
        <v>14</v>
      </c>
      <c r="I56" s="48">
        <v>76</v>
      </c>
      <c r="J56" s="48">
        <v>42</v>
      </c>
      <c r="K56" s="48">
        <v>30</v>
      </c>
      <c r="L56" s="48">
        <v>3574</v>
      </c>
      <c r="M56" s="52">
        <v>844</v>
      </c>
      <c r="N56">
        <f>G56*82/F56</f>
        <v>36.816326530612244</v>
      </c>
      <c r="O56">
        <f>H56*82/F56</f>
        <v>23.428571428571427</v>
      </c>
      <c r="P56">
        <f>I56*82/F56</f>
        <v>127.18367346938776</v>
      </c>
      <c r="Q56">
        <f>J56*82/F56</f>
        <v>70.285714285714292</v>
      </c>
      <c r="R56">
        <f>K56*82/F56</f>
        <v>50.204081632653065</v>
      </c>
      <c r="S56">
        <f>L56*82/F56</f>
        <v>5980.9795918367345</v>
      </c>
      <c r="U56" s="10">
        <f>SUM(V56:X56)</f>
        <v>10.513207924618793</v>
      </c>
      <c r="V56">
        <f>N56/MAX(N:N)*OFF_C</f>
        <v>5.0708283313325335</v>
      </c>
      <c r="W56">
        <f>O56/MAX(O:O)*PUN_C</f>
        <v>0.23251231527093594</v>
      </c>
      <c r="X56">
        <f>SUM(Z56:AC56)</f>
        <v>5.2098672780153228</v>
      </c>
      <c r="Y56">
        <f>X56/DEF_C*10</f>
        <v>8.6831121300255383</v>
      </c>
      <c r="Z56">
        <f>(0.7*(HIT_F*DEF_C))+(P56/(MAX(P:P))*(0.3*(HIT_F*DEF_C)))</f>
        <v>1.2407755102040814</v>
      </c>
      <c r="AA56">
        <f>(0.7*(BkS_F*DEF_C))+(Q56/(MAX(Q:Q))*(0.3*(BkS_F*DEF_C)))</f>
        <v>0.84322632423756005</v>
      </c>
      <c r="AB56">
        <f>(0.7*(TkA_F*DEF_C))+(R56/(MAX(R:R))*(0.3*(TkA_F*DEF_C)))</f>
        <v>1.7783845327604726</v>
      </c>
      <c r="AC56">
        <f>(0.7*(SH_F*DEF_C))+(S56/(MAX(S:S))*(0.3*(SH_F*DEF_C)))</f>
        <v>1.3474809108132089</v>
      </c>
    </row>
    <row r="57" spans="1:29" x14ac:dyDescent="0.25">
      <c r="A57" s="9">
        <v>55</v>
      </c>
      <c r="B57" s="46" t="s">
        <v>193</v>
      </c>
      <c r="C57" s="47" t="s">
        <v>37</v>
      </c>
      <c r="D57" s="47" t="s">
        <v>396</v>
      </c>
      <c r="E57" s="47" t="s">
        <v>1</v>
      </c>
      <c r="F57" s="48">
        <v>82</v>
      </c>
      <c r="G57" s="48">
        <v>34</v>
      </c>
      <c r="H57" s="48">
        <v>52</v>
      </c>
      <c r="I57" s="48">
        <v>216</v>
      </c>
      <c r="J57" s="48">
        <v>80</v>
      </c>
      <c r="K57" s="48">
        <v>42</v>
      </c>
      <c r="L57" s="48">
        <v>4195</v>
      </c>
      <c r="M57" s="52">
        <v>1317</v>
      </c>
      <c r="N57">
        <f>G57*82/F57</f>
        <v>34</v>
      </c>
      <c r="O57">
        <f>H57*82/F57</f>
        <v>52</v>
      </c>
      <c r="P57">
        <f>I57*82/F57</f>
        <v>216</v>
      </c>
      <c r="Q57">
        <f>J57*82/F57</f>
        <v>80</v>
      </c>
      <c r="R57">
        <f>K57*82/F57</f>
        <v>42</v>
      </c>
      <c r="S57">
        <f>L57*82/F57</f>
        <v>4195</v>
      </c>
      <c r="U57" s="10">
        <f>SUM(V57:X57)</f>
        <v>10.443683937516536</v>
      </c>
      <c r="V57">
        <f>N57/MAX(N:N)*OFF_C</f>
        <v>4.6829268292682933</v>
      </c>
      <c r="W57">
        <f>O57/MAX(O:O)*PUN_C</f>
        <v>0.51606391925988226</v>
      </c>
      <c r="X57">
        <f>SUM(Z57:AC57)</f>
        <v>5.2446931889883608</v>
      </c>
      <c r="Y57">
        <f>X57/DEF_C*10</f>
        <v>8.7411553149806007</v>
      </c>
      <c r="Z57">
        <f>(0.7*(HIT_F*DEF_C))+(P57/(MAX(P:P))*(0.3*(HIT_F*DEF_C)))</f>
        <v>1.3739999999999997</v>
      </c>
      <c r="AA57">
        <f>(0.7*(BkS_F*DEF_C))+(Q57/(MAX(Q:Q))*(0.3*(BkS_F*DEF_C)))</f>
        <v>0.87269662921348301</v>
      </c>
      <c r="AB57">
        <f>(0.7*(TkA_F*DEF_C))+(R57/(MAX(R:R))*(0.3*(TkA_F*DEF_C)))</f>
        <v>1.7142631578947367</v>
      </c>
      <c r="AC57">
        <f>(0.7*(SH_F*DEF_C))+(S57/(MAX(S:S))*(0.3*(SH_F*DEF_C)))</f>
        <v>1.283733401880141</v>
      </c>
    </row>
    <row r="58" spans="1:29" x14ac:dyDescent="0.25">
      <c r="A58" s="9">
        <v>56</v>
      </c>
      <c r="B58" s="43" t="s">
        <v>923</v>
      </c>
      <c r="C58" s="44" t="s">
        <v>395</v>
      </c>
      <c r="D58" s="44" t="s">
        <v>396</v>
      </c>
      <c r="E58" s="44" t="s">
        <v>1</v>
      </c>
      <c r="F58" s="45">
        <v>70</v>
      </c>
      <c r="G58" s="45">
        <v>35</v>
      </c>
      <c r="H58" s="45">
        <v>18</v>
      </c>
      <c r="I58" s="45">
        <v>50</v>
      </c>
      <c r="J58" s="45">
        <v>23</v>
      </c>
      <c r="K58" s="45">
        <v>23</v>
      </c>
      <c r="L58" s="45">
        <v>75</v>
      </c>
      <c r="M58" s="51">
        <v>1047</v>
      </c>
      <c r="N58">
        <f>G58*82/F58</f>
        <v>41</v>
      </c>
      <c r="O58">
        <f>H58*82/F58</f>
        <v>21.085714285714285</v>
      </c>
      <c r="P58">
        <f>I58*82/F58</f>
        <v>58.571428571428569</v>
      </c>
      <c r="Q58">
        <f>J58*82/F58</f>
        <v>26.942857142857143</v>
      </c>
      <c r="R58">
        <f>K58*82/F58</f>
        <v>26.942857142857143</v>
      </c>
      <c r="S58">
        <f>L58*82/F58</f>
        <v>87.857142857142861</v>
      </c>
      <c r="U58" s="10">
        <f>SUM(V58:X58)</f>
        <v>10.439629418535564</v>
      </c>
      <c r="V58">
        <f>N58/MAX(N:N)*OFF_C</f>
        <v>5.6470588235294112</v>
      </c>
      <c r="W58">
        <f>O58/MAX(O:O)*PUN_C</f>
        <v>0.20926108374384236</v>
      </c>
      <c r="X58">
        <f>SUM(Z58:AC58)</f>
        <v>4.5833095112623106</v>
      </c>
      <c r="Y58">
        <f>X58/DEF_C*10</f>
        <v>7.6388491854371843</v>
      </c>
      <c r="Z58">
        <f>(0.7*(HIT_F*DEF_C))+(P58/(MAX(P:P))*(0.3*(HIT_F*DEF_C)))</f>
        <v>1.1378571428571427</v>
      </c>
      <c r="AA58">
        <f>(0.7*(BkS_F*DEF_C))+(Q58/(MAX(Q:Q))*(0.3*(BkS_F*DEF_C)))</f>
        <v>0.71173675762439792</v>
      </c>
      <c r="AB58">
        <f>(0.7*(TkA_F*DEF_C))+(R58/(MAX(R:R))*(0.3*(TkA_F*DEF_C)))</f>
        <v>1.5965796992481203</v>
      </c>
      <c r="AC58">
        <f>(0.7*(SH_F*DEF_C))+(S58/(MAX(S:S))*(0.3*(SH_F*DEF_C)))</f>
        <v>1.1371359115326505</v>
      </c>
    </row>
    <row r="59" spans="1:29" x14ac:dyDescent="0.25">
      <c r="A59" s="9">
        <v>57</v>
      </c>
      <c r="B59" s="43" t="s">
        <v>250</v>
      </c>
      <c r="C59" s="44" t="s">
        <v>37</v>
      </c>
      <c r="D59" s="44" t="s">
        <v>396</v>
      </c>
      <c r="E59" s="44" t="s">
        <v>1</v>
      </c>
      <c r="F59" s="45">
        <v>78</v>
      </c>
      <c r="G59" s="45">
        <v>39</v>
      </c>
      <c r="H59" s="45">
        <v>14</v>
      </c>
      <c r="I59" s="45">
        <v>24</v>
      </c>
      <c r="J59" s="45">
        <v>17</v>
      </c>
      <c r="K59" s="45">
        <v>36</v>
      </c>
      <c r="L59" s="45">
        <v>1063</v>
      </c>
      <c r="M59" s="51">
        <v>1099</v>
      </c>
      <c r="N59">
        <f>G59*82/F59</f>
        <v>41</v>
      </c>
      <c r="O59">
        <f>H59*82/F59</f>
        <v>14.717948717948717</v>
      </c>
      <c r="P59">
        <f>I59*82/F59</f>
        <v>25.23076923076923</v>
      </c>
      <c r="Q59">
        <f>J59*82/F59</f>
        <v>17.871794871794872</v>
      </c>
      <c r="R59">
        <f>K59*82/F59</f>
        <v>37.846153846153847</v>
      </c>
      <c r="S59">
        <f>L59*82/F59</f>
        <v>1117.5128205128206</v>
      </c>
      <c r="U59" s="10">
        <f>SUM(V59:X59)</f>
        <v>10.420873504305868</v>
      </c>
      <c r="V59">
        <f>N59/MAX(N:N)*OFF_C</f>
        <v>5.6470588235294112</v>
      </c>
      <c r="W59">
        <f>O59/MAX(O:O)*PUN_C</f>
        <v>0.14606542882404949</v>
      </c>
      <c r="X59">
        <f>SUM(Z59:AC59)</f>
        <v>4.6277492519524079</v>
      </c>
      <c r="Y59">
        <f>X59/DEF_C*10</f>
        <v>7.7129154199206793</v>
      </c>
      <c r="Z59">
        <f>(0.7*(HIT_F*DEF_C))+(P59/(MAX(P:P))*(0.3*(HIT_F*DEF_C)))</f>
        <v>1.0878461538461537</v>
      </c>
      <c r="AA59">
        <f>(0.7*(BkS_F*DEF_C))+(Q59/(MAX(Q:Q))*(0.3*(BkS_F*DEF_C)))</f>
        <v>0.6842178046672428</v>
      </c>
      <c r="AB59">
        <f>(0.7*(TkA_F*DEF_C))+(R59/(MAX(R:R))*(0.3*(TkA_F*DEF_C)))</f>
        <v>1.6817975708502022</v>
      </c>
      <c r="AC59">
        <f>(0.7*(SH_F*DEF_C))+(S59/(MAX(S:S))*(0.3*(SH_F*DEF_C)))</f>
        <v>1.1738877225888094</v>
      </c>
    </row>
    <row r="60" spans="1:29" x14ac:dyDescent="0.25">
      <c r="A60" s="9">
        <v>58</v>
      </c>
      <c r="B60" s="46" t="s">
        <v>714</v>
      </c>
      <c r="C60" s="47" t="s">
        <v>395</v>
      </c>
      <c r="D60" s="47" t="s">
        <v>396</v>
      </c>
      <c r="E60" s="47" t="s">
        <v>1</v>
      </c>
      <c r="F60" s="48">
        <v>75</v>
      </c>
      <c r="G60" s="48">
        <v>31</v>
      </c>
      <c r="H60" s="48">
        <v>62</v>
      </c>
      <c r="I60" s="48">
        <v>68</v>
      </c>
      <c r="J60" s="48">
        <v>34</v>
      </c>
      <c r="K60" s="48">
        <v>35</v>
      </c>
      <c r="L60" s="48">
        <v>5310</v>
      </c>
      <c r="M60" s="52">
        <v>1098</v>
      </c>
      <c r="N60">
        <f>G60*82/F60</f>
        <v>33.893333333333331</v>
      </c>
      <c r="O60">
        <f>H60*82/F60</f>
        <v>67.786666666666662</v>
      </c>
      <c r="P60">
        <f>I60*82/F60</f>
        <v>74.346666666666664</v>
      </c>
      <c r="Q60">
        <f>J60*82/F60</f>
        <v>37.173333333333332</v>
      </c>
      <c r="R60">
        <f>K60*82/F60</f>
        <v>38.266666666666666</v>
      </c>
      <c r="S60">
        <f>L60*82/F60</f>
        <v>5805.6</v>
      </c>
      <c r="U60" s="10">
        <f>SUM(V60:X60)</f>
        <v>10.271569204613291</v>
      </c>
      <c r="V60">
        <f>N60/MAX(N:N)*OFF_C</f>
        <v>4.6682352941176468</v>
      </c>
      <c r="W60">
        <f>O60/MAX(O:O)*PUN_C</f>
        <v>0.67273563218390797</v>
      </c>
      <c r="X60">
        <f>SUM(Z60:AC60)</f>
        <v>4.9305982783117361</v>
      </c>
      <c r="Y60">
        <f>X60/DEF_C*10</f>
        <v>8.2176637971862263</v>
      </c>
      <c r="Z60">
        <f>(0.7*(HIT_F*DEF_C))+(P60/(MAX(P:P))*(0.3*(HIT_F*DEF_C)))</f>
        <v>1.1615199999999999</v>
      </c>
      <c r="AA60">
        <f>(0.7*(BkS_F*DEF_C))+(Q60/(MAX(Q:Q))*(0.3*(BkS_F*DEF_C)))</f>
        <v>0.74277303370786507</v>
      </c>
      <c r="AB60">
        <f>(0.7*(TkA_F*DEF_C))+(R60/(MAX(R:R))*(0.3*(TkA_F*DEF_C)))</f>
        <v>1.6850842105263157</v>
      </c>
      <c r="AC60">
        <f>(0.7*(SH_F*DEF_C))+(S60/(MAX(S:S))*(0.3*(SH_F*DEF_C)))</f>
        <v>1.3412210340775557</v>
      </c>
    </row>
    <row r="61" spans="1:29" x14ac:dyDescent="0.25">
      <c r="A61" s="9">
        <v>59</v>
      </c>
      <c r="B61" s="43" t="s">
        <v>330</v>
      </c>
      <c r="C61" s="44" t="s">
        <v>34</v>
      </c>
      <c r="D61" s="44" t="s">
        <v>396</v>
      </c>
      <c r="E61" s="44" t="s">
        <v>1</v>
      </c>
      <c r="F61" s="45">
        <v>41</v>
      </c>
      <c r="G61" s="45">
        <v>20</v>
      </c>
      <c r="H61" s="45">
        <v>13</v>
      </c>
      <c r="I61" s="45">
        <v>17</v>
      </c>
      <c r="J61" s="45">
        <v>8</v>
      </c>
      <c r="K61" s="45">
        <v>11</v>
      </c>
      <c r="L61" s="45">
        <v>17</v>
      </c>
      <c r="M61" s="51">
        <v>544</v>
      </c>
      <c r="N61">
        <f>G61*82/F61</f>
        <v>40</v>
      </c>
      <c r="O61">
        <f>H61*82/F61</f>
        <v>26</v>
      </c>
      <c r="P61">
        <f>I61*82/F61</f>
        <v>34</v>
      </c>
      <c r="Q61">
        <f>J61*82/F61</f>
        <v>16</v>
      </c>
      <c r="R61">
        <f>K61*82/F61</f>
        <v>22</v>
      </c>
      <c r="S61">
        <f>L61*82/F61</f>
        <v>34</v>
      </c>
      <c r="U61" s="10">
        <f>SUM(V61:X61)</f>
        <v>10.240057907653719</v>
      </c>
      <c r="V61">
        <f>N61/MAX(N:N)*OFF_C</f>
        <v>5.5093256814921094</v>
      </c>
      <c r="W61">
        <f>O61/MAX(O:O)*PUN_C</f>
        <v>0.25803195962994113</v>
      </c>
      <c r="X61">
        <f>SUM(Z61:AC61)</f>
        <v>4.4727002665316693</v>
      </c>
      <c r="Y61">
        <f>X61/DEF_C*10</f>
        <v>7.4545004442194482</v>
      </c>
      <c r="Z61">
        <f>(0.7*(HIT_F*DEF_C))+(P61/(MAX(P:P))*(0.3*(HIT_F*DEF_C)))</f>
        <v>1.1009999999999998</v>
      </c>
      <c r="AA61">
        <f>(0.7*(BkS_F*DEF_C))+(Q61/(MAX(Q:Q))*(0.3*(BkS_F*DEF_C)))</f>
        <v>0.67853932584269649</v>
      </c>
      <c r="AB61">
        <f>(0.7*(TkA_F*DEF_C))+(R61/(MAX(R:R))*(0.3*(TkA_F*DEF_C)))</f>
        <v>1.5579473684210525</v>
      </c>
      <c r="AC61">
        <f>(0.7*(SH_F*DEF_C))+(S61/(MAX(S:S))*(0.3*(SH_F*DEF_C)))</f>
        <v>1.13521357226792</v>
      </c>
    </row>
    <row r="62" spans="1:29" x14ac:dyDescent="0.25">
      <c r="A62" s="9">
        <v>60</v>
      </c>
      <c r="B62" s="43" t="s">
        <v>344</v>
      </c>
      <c r="C62" s="44" t="s">
        <v>34</v>
      </c>
      <c r="D62" s="44" t="s">
        <v>396</v>
      </c>
      <c r="E62" s="44" t="s">
        <v>1</v>
      </c>
      <c r="F62" s="45">
        <v>82</v>
      </c>
      <c r="G62" s="45">
        <v>32</v>
      </c>
      <c r="H62" s="45">
        <v>31</v>
      </c>
      <c r="I62" s="45">
        <v>232</v>
      </c>
      <c r="J62" s="45">
        <v>50</v>
      </c>
      <c r="K62" s="45">
        <v>46</v>
      </c>
      <c r="L62" s="45">
        <v>10583</v>
      </c>
      <c r="M62" s="51">
        <v>1400</v>
      </c>
      <c r="N62">
        <f>G62*82/F62</f>
        <v>32</v>
      </c>
      <c r="O62">
        <f>H62*82/F62</f>
        <v>31</v>
      </c>
      <c r="P62">
        <f>I62*82/F62</f>
        <v>232</v>
      </c>
      <c r="Q62">
        <f>J62*82/F62</f>
        <v>50</v>
      </c>
      <c r="R62">
        <f>K62*82/F62</f>
        <v>46</v>
      </c>
      <c r="S62">
        <f>L62*82/F62</f>
        <v>10583</v>
      </c>
      <c r="U62" s="10">
        <f>SUM(V62:X62)</f>
        <v>10.152067959610722</v>
      </c>
      <c r="V62">
        <f>N62/MAX(N:N)*OFF_C</f>
        <v>4.4074605451936879</v>
      </c>
      <c r="W62">
        <f>O62/MAX(O:O)*PUN_C</f>
        <v>0.30765349032800671</v>
      </c>
      <c r="X62">
        <f>SUM(Z62:AC62)</f>
        <v>5.4369539240890283</v>
      </c>
      <c r="Y62">
        <f>X62/DEF_C*10</f>
        <v>9.0615898734817133</v>
      </c>
      <c r="Z62">
        <f>(0.7*(HIT_F*DEF_C))+(P62/(MAX(P:P))*(0.3*(HIT_F*DEF_C)))</f>
        <v>1.3979999999999997</v>
      </c>
      <c r="AA62">
        <f>(0.7*(BkS_F*DEF_C))+(Q62/(MAX(Q:Q))*(0.3*(BkS_F*DEF_C)))</f>
        <v>0.7816853932584269</v>
      </c>
      <c r="AB62">
        <f>(0.7*(TkA_F*DEF_C))+(R62/(MAX(R:R))*(0.3*(TkA_F*DEF_C)))</f>
        <v>1.7455263157894736</v>
      </c>
      <c r="AC62">
        <f>(0.7*(SH_F*DEF_C))+(S62/(MAX(S:S))*(0.3*(SH_F*DEF_C)))</f>
        <v>1.5117422150411279</v>
      </c>
    </row>
    <row r="63" spans="1:29" x14ac:dyDescent="0.25">
      <c r="A63" s="9">
        <v>61</v>
      </c>
      <c r="B63" s="46" t="s">
        <v>718</v>
      </c>
      <c r="C63" s="47" t="s">
        <v>395</v>
      </c>
      <c r="D63" s="47" t="s">
        <v>396</v>
      </c>
      <c r="E63" s="47" t="s">
        <v>1</v>
      </c>
      <c r="F63" s="48">
        <v>71</v>
      </c>
      <c r="G63" s="48">
        <v>29</v>
      </c>
      <c r="H63" s="48">
        <v>36</v>
      </c>
      <c r="I63" s="48">
        <v>216</v>
      </c>
      <c r="J63" s="48">
        <v>28</v>
      </c>
      <c r="K63" s="48">
        <v>25</v>
      </c>
      <c r="L63" s="48">
        <v>3108</v>
      </c>
      <c r="M63" s="52">
        <v>1101</v>
      </c>
      <c r="N63">
        <f>G63*82/F63</f>
        <v>33.492957746478872</v>
      </c>
      <c r="O63">
        <f>H63*82/F63</f>
        <v>41.577464788732392</v>
      </c>
      <c r="P63">
        <f>I63*82/F63</f>
        <v>249.46478873239437</v>
      </c>
      <c r="Q63">
        <f>J63*82/F63</f>
        <v>32.338028169014088</v>
      </c>
      <c r="R63">
        <f>K63*82/F63</f>
        <v>28.87323943661972</v>
      </c>
      <c r="S63">
        <f>L63*82/F63</f>
        <v>3589.5211267605632</v>
      </c>
      <c r="U63" s="10">
        <f>SUM(V63:X63)</f>
        <v>10.051808131580795</v>
      </c>
      <c r="V63">
        <f>N63/MAX(N:N)*OFF_C</f>
        <v>4.6130903065451534</v>
      </c>
      <c r="W63">
        <f>O63/MAX(O:O)*PUN_C</f>
        <v>0.41262748907236518</v>
      </c>
      <c r="X63">
        <f>SUM(Z63:AC63)</f>
        <v>5.0260903359632758</v>
      </c>
      <c r="Y63">
        <f>X63/DEF_C*10</f>
        <v>8.3768172266054606</v>
      </c>
      <c r="Z63">
        <f>(0.7*(HIT_F*DEF_C))+(P63/(MAX(P:P))*(0.3*(HIT_F*DEF_C)))</f>
        <v>1.4241971830985913</v>
      </c>
      <c r="AA63">
        <f>(0.7*(BkS_F*DEF_C))+(Q63/(MAX(Q:Q))*(0.3*(BkS_F*DEF_C)))</f>
        <v>0.72810413040037969</v>
      </c>
      <c r="AB63">
        <f>(0.7*(TkA_F*DEF_C))+(R63/(MAX(R:R))*(0.3*(TkA_F*DEF_C)))</f>
        <v>1.611667160859896</v>
      </c>
      <c r="AC63">
        <f>(0.7*(SH_F*DEF_C))+(S63/(MAX(S:S))*(0.3*(SH_F*DEF_C)))</f>
        <v>1.262121861604409</v>
      </c>
    </row>
    <row r="64" spans="1:29" x14ac:dyDescent="0.25">
      <c r="A64" s="9">
        <v>62</v>
      </c>
      <c r="B64" s="43" t="s">
        <v>108</v>
      </c>
      <c r="C64" s="44" t="s">
        <v>34</v>
      </c>
      <c r="D64" s="44" t="s">
        <v>396</v>
      </c>
      <c r="E64" s="44" t="s">
        <v>1</v>
      </c>
      <c r="F64" s="45">
        <v>78</v>
      </c>
      <c r="G64" s="45">
        <v>31</v>
      </c>
      <c r="H64" s="45">
        <v>45</v>
      </c>
      <c r="I64" s="45">
        <v>112</v>
      </c>
      <c r="J64" s="45">
        <v>54</v>
      </c>
      <c r="K64" s="45">
        <v>37</v>
      </c>
      <c r="L64" s="45">
        <v>3920</v>
      </c>
      <c r="M64" s="51">
        <v>1262</v>
      </c>
      <c r="N64">
        <f>G64*82/F64</f>
        <v>32.589743589743591</v>
      </c>
      <c r="O64">
        <f>H64*82/F64</f>
        <v>47.307692307692307</v>
      </c>
      <c r="P64">
        <f>I64*82/F64</f>
        <v>117.74358974358974</v>
      </c>
      <c r="Q64">
        <f>J64*82/F64</f>
        <v>56.769230769230766</v>
      </c>
      <c r="R64">
        <f>K64*82/F64</f>
        <v>38.897435897435898</v>
      </c>
      <c r="S64">
        <f>L64*82/F64</f>
        <v>4121.0256410256407</v>
      </c>
      <c r="U64" s="10">
        <f>SUM(V64:X64)</f>
        <v>9.9581276333108288</v>
      </c>
      <c r="V64">
        <f>N64/MAX(N:N)*OFF_C</f>
        <v>4.4886877828054299</v>
      </c>
      <c r="W64">
        <f>O64/MAX(O:O)*PUN_C</f>
        <v>0.46949602122015915</v>
      </c>
      <c r="X64">
        <f>SUM(Z64:AC64)</f>
        <v>4.9999438292852396</v>
      </c>
      <c r="Y64">
        <f>X64/DEF_C*10</f>
        <v>8.3332397154753988</v>
      </c>
      <c r="Z64">
        <f>(0.7*(HIT_F*DEF_C))+(P64/(MAX(P:P))*(0.3*(HIT_F*DEF_C)))</f>
        <v>1.2266153846153844</v>
      </c>
      <c r="AA64">
        <f>(0.7*(BkS_F*DEF_C))+(Q64/(MAX(Q:Q))*(0.3*(BkS_F*DEF_C)))</f>
        <v>0.80222126188418308</v>
      </c>
      <c r="AB64">
        <f>(0.7*(TkA_F*DEF_C))+(R64/(MAX(R:R))*(0.3*(TkA_F*DEF_C)))</f>
        <v>1.6900141700404858</v>
      </c>
      <c r="AC64">
        <f>(0.7*(SH_F*DEF_C))+(S64/(MAX(S:S))*(0.3*(SH_F*DEF_C)))</f>
        <v>1.2810930127451865</v>
      </c>
    </row>
    <row r="65" spans="1:29" x14ac:dyDescent="0.25">
      <c r="A65" s="9">
        <v>63</v>
      </c>
      <c r="B65" s="46" t="s">
        <v>471</v>
      </c>
      <c r="C65" s="47" t="s">
        <v>395</v>
      </c>
      <c r="D65" s="47" t="s">
        <v>396</v>
      </c>
      <c r="E65" s="47" t="s">
        <v>1</v>
      </c>
      <c r="F65" s="48">
        <v>82</v>
      </c>
      <c r="G65" s="48">
        <v>35</v>
      </c>
      <c r="H65" s="48">
        <v>26</v>
      </c>
      <c r="I65" s="48">
        <v>76</v>
      </c>
      <c r="J65" s="48">
        <v>27</v>
      </c>
      <c r="K65" s="48">
        <v>19</v>
      </c>
      <c r="L65" s="48">
        <v>8735</v>
      </c>
      <c r="M65" s="52">
        <v>1241</v>
      </c>
      <c r="N65">
        <f>G65*82/F65</f>
        <v>35</v>
      </c>
      <c r="O65">
        <f>H65*82/F65</f>
        <v>26</v>
      </c>
      <c r="P65">
        <f>I65*82/F65</f>
        <v>76</v>
      </c>
      <c r="Q65">
        <f>J65*82/F65</f>
        <v>27</v>
      </c>
      <c r="R65">
        <f>K65*82/F65</f>
        <v>19</v>
      </c>
      <c r="S65">
        <f>L65*82/F65</f>
        <v>8735</v>
      </c>
      <c r="U65" s="10">
        <f>SUM(V65:X65)</f>
        <v>9.9348830362445568</v>
      </c>
      <c r="V65">
        <f>N65/MAX(N:N)*OFF_C</f>
        <v>4.8206599713055951</v>
      </c>
      <c r="W65">
        <f>O65/MAX(O:O)*PUN_C</f>
        <v>0.25803195962994113</v>
      </c>
      <c r="X65">
        <f>SUM(Z65:AC65)</f>
        <v>4.856191105309021</v>
      </c>
      <c r="Y65">
        <f>X65/DEF_C*10</f>
        <v>8.0936518421817016</v>
      </c>
      <c r="Z65">
        <f>(0.7*(HIT_F*DEF_C))+(P65/(MAX(P:P))*(0.3*(HIT_F*DEF_C)))</f>
        <v>1.1639999999999999</v>
      </c>
      <c r="AA65">
        <f>(0.7*(BkS_F*DEF_C))+(Q65/(MAX(Q:Q))*(0.3*(BkS_F*DEF_C)))</f>
        <v>0.71191011235955048</v>
      </c>
      <c r="AB65">
        <f>(0.7*(TkA_F*DEF_C))+(R65/(MAX(R:R))*(0.3*(TkA_F*DEF_C)))</f>
        <v>1.5345</v>
      </c>
      <c r="AC65">
        <f>(0.7*(SH_F*DEF_C))+(S65/(MAX(S:S))*(0.3*(SH_F*DEF_C)))</f>
        <v>1.4457809929494712</v>
      </c>
    </row>
    <row r="66" spans="1:29" x14ac:dyDescent="0.25">
      <c r="A66" s="9">
        <v>64</v>
      </c>
      <c r="B66" s="46" t="s">
        <v>285</v>
      </c>
      <c r="C66" s="47" t="s">
        <v>31</v>
      </c>
      <c r="D66" s="47" t="s">
        <v>396</v>
      </c>
      <c r="E66" s="47" t="s">
        <v>1</v>
      </c>
      <c r="F66" s="48">
        <v>80</v>
      </c>
      <c r="G66" s="48">
        <v>34</v>
      </c>
      <c r="H66" s="48">
        <v>6</v>
      </c>
      <c r="I66" s="48">
        <v>24</v>
      </c>
      <c r="J66" s="48">
        <v>38</v>
      </c>
      <c r="K66" s="48">
        <v>34</v>
      </c>
      <c r="L66" s="48">
        <v>11324</v>
      </c>
      <c r="M66" s="52">
        <v>1385</v>
      </c>
      <c r="N66">
        <f>G66*82/F66</f>
        <v>34.85</v>
      </c>
      <c r="O66">
        <f>H66*82/F66</f>
        <v>6.15</v>
      </c>
      <c r="P66">
        <f>I66*82/F66</f>
        <v>24.6</v>
      </c>
      <c r="Q66">
        <f>J66*82/F66</f>
        <v>38.950000000000003</v>
      </c>
      <c r="R66">
        <f>K66*82/F66</f>
        <v>34.85</v>
      </c>
      <c r="S66">
        <f>L66*82/F66</f>
        <v>11607.1</v>
      </c>
      <c r="U66" s="10">
        <f>SUM(V66:X66)</f>
        <v>9.9027733928817518</v>
      </c>
      <c r="V66">
        <f>N66/MAX(N:N)*OFF_C</f>
        <v>4.8000000000000007</v>
      </c>
      <c r="W66">
        <f>O66/MAX(O:O)*PUN_C</f>
        <v>6.1034482758620695E-2</v>
      </c>
      <c r="X66">
        <f>SUM(Z66:AC66)</f>
        <v>5.0417389101231294</v>
      </c>
      <c r="Y66">
        <f>X66/DEF_C*10</f>
        <v>8.4028981835385483</v>
      </c>
      <c r="Z66">
        <f>(0.7*(HIT_F*DEF_C))+(P66/(MAX(P:P))*(0.3*(HIT_F*DEF_C)))</f>
        <v>1.0868999999999998</v>
      </c>
      <c r="AA66">
        <f>(0.7*(BkS_F*DEF_C))+(Q66/(MAX(Q:Q))*(0.3*(BkS_F*DEF_C)))</f>
        <v>0.74816292134831452</v>
      </c>
      <c r="AB66">
        <f>(0.7*(TkA_F*DEF_C))+(R66/(MAX(R:R))*(0.3*(TkA_F*DEF_C)))</f>
        <v>1.6583802631578946</v>
      </c>
      <c r="AC66">
        <f>(0.7*(SH_F*DEF_C))+(S66/(MAX(S:S))*(0.3*(SH_F*DEF_C)))</f>
        <v>1.5482957256169212</v>
      </c>
    </row>
    <row r="67" spans="1:29" x14ac:dyDescent="0.25">
      <c r="A67" s="9">
        <v>65</v>
      </c>
      <c r="B67" s="46" t="s">
        <v>362</v>
      </c>
      <c r="C67" s="47" t="s">
        <v>43</v>
      </c>
      <c r="D67" s="47" t="s">
        <v>396</v>
      </c>
      <c r="E67" s="47" t="s">
        <v>1</v>
      </c>
      <c r="F67" s="48">
        <v>69</v>
      </c>
      <c r="G67" s="48">
        <v>28</v>
      </c>
      <c r="H67" s="48">
        <v>39</v>
      </c>
      <c r="I67" s="48">
        <v>28</v>
      </c>
      <c r="J67" s="48">
        <v>33</v>
      </c>
      <c r="K67" s="48">
        <v>27</v>
      </c>
      <c r="L67" s="48">
        <v>5627</v>
      </c>
      <c r="M67" s="52">
        <v>1201</v>
      </c>
      <c r="N67">
        <f>G67*82/F67</f>
        <v>33.275362318840578</v>
      </c>
      <c r="O67">
        <f>H67*82/F67</f>
        <v>46.347826086956523</v>
      </c>
      <c r="P67">
        <f>I67*82/F67</f>
        <v>33.275362318840578</v>
      </c>
      <c r="Q67">
        <f>J67*82/F67</f>
        <v>39.217391304347828</v>
      </c>
      <c r="R67">
        <f>K67*82/F67</f>
        <v>32.086956521739133</v>
      </c>
      <c r="S67">
        <f>L67*82/F67</f>
        <v>6687.159420289855</v>
      </c>
      <c r="U67" s="10">
        <f>SUM(V67:X67)</f>
        <v>9.9014490692457429</v>
      </c>
      <c r="V67">
        <f>N67/MAX(N:N)*OFF_C</f>
        <v>4.5831202046035804</v>
      </c>
      <c r="W67">
        <f>O67/MAX(O:O)*PUN_C</f>
        <v>0.45997001499250373</v>
      </c>
      <c r="X67">
        <f>SUM(Z67:AC67)</f>
        <v>4.858358849649659</v>
      </c>
      <c r="Y67">
        <f>X67/DEF_C*10</f>
        <v>8.0972647494160981</v>
      </c>
      <c r="Z67">
        <f>(0.7*(HIT_F*DEF_C))+(P67/(MAX(P:P))*(0.3*(HIT_F*DEF_C)))</f>
        <v>1.0999130434782607</v>
      </c>
      <c r="AA67">
        <f>(0.7*(BkS_F*DEF_C))+(Q67/(MAX(Q:Q))*(0.3*(BkS_F*DEF_C)))</f>
        <v>0.74897410845139212</v>
      </c>
      <c r="AB67">
        <f>(0.7*(TkA_F*DEF_C))+(R67/(MAX(R:R))*(0.3*(TkA_F*DEF_C)))</f>
        <v>1.6367848970251715</v>
      </c>
      <c r="AC67">
        <f>(0.7*(SH_F*DEF_C))+(S67/(MAX(S:S))*(0.3*(SH_F*DEF_C)))</f>
        <v>1.3726868006948347</v>
      </c>
    </row>
    <row r="68" spans="1:29" x14ac:dyDescent="0.25">
      <c r="A68" s="9">
        <v>66</v>
      </c>
      <c r="B68" s="43" t="s">
        <v>980</v>
      </c>
      <c r="C68" s="44" t="s">
        <v>395</v>
      </c>
      <c r="D68" s="44" t="s">
        <v>396</v>
      </c>
      <c r="E68" s="44" t="s">
        <v>1</v>
      </c>
      <c r="F68" s="45">
        <v>82</v>
      </c>
      <c r="G68" s="45">
        <v>33</v>
      </c>
      <c r="H68" s="45">
        <v>40</v>
      </c>
      <c r="I68" s="45">
        <v>149</v>
      </c>
      <c r="J68" s="45">
        <v>30</v>
      </c>
      <c r="K68" s="45">
        <v>20</v>
      </c>
      <c r="L68" s="45">
        <v>5894</v>
      </c>
      <c r="M68" s="51">
        <v>1071</v>
      </c>
      <c r="N68">
        <f>G68*82/F68</f>
        <v>33</v>
      </c>
      <c r="O68">
        <f>H68*82/F68</f>
        <v>40</v>
      </c>
      <c r="P68">
        <f>I68*82/F68</f>
        <v>149</v>
      </c>
      <c r="Q68">
        <f>J68*82/F68</f>
        <v>30</v>
      </c>
      <c r="R68">
        <f>K68*82/F68</f>
        <v>20</v>
      </c>
      <c r="S68">
        <f>L68*82/F68</f>
        <v>5894</v>
      </c>
      <c r="U68" s="10">
        <f>SUM(V68:X68)</f>
        <v>9.8233692802184027</v>
      </c>
      <c r="V68">
        <f>N68/MAX(N:N)*OFF_C</f>
        <v>4.5451936872309897</v>
      </c>
      <c r="W68">
        <f>O68/MAX(O:O)*PUN_C</f>
        <v>0.39697224558452482</v>
      </c>
      <c r="X68">
        <f>SUM(Z68:AC68)</f>
        <v>4.881203347402888</v>
      </c>
      <c r="Y68">
        <f>X68/DEF_C*10</f>
        <v>8.1353389123381472</v>
      </c>
      <c r="Z68">
        <f>(0.7*(HIT_F*DEF_C))+(P68/(MAX(P:P))*(0.3*(HIT_F*DEF_C)))</f>
        <v>1.2734999999999999</v>
      </c>
      <c r="AA68">
        <f>(0.7*(BkS_F*DEF_C))+(Q68/(MAX(Q:Q))*(0.3*(BkS_F*DEF_C)))</f>
        <v>0.72101123595505601</v>
      </c>
      <c r="AB68">
        <f>(0.7*(TkA_F*DEF_C))+(R68/(MAX(R:R))*(0.3*(TkA_F*DEF_C)))</f>
        <v>1.5423157894736841</v>
      </c>
      <c r="AC68">
        <f>(0.7*(SH_F*DEF_C))+(S68/(MAX(S:S))*(0.3*(SH_F*DEF_C)))</f>
        <v>1.344376321974148</v>
      </c>
    </row>
    <row r="69" spans="1:29" x14ac:dyDescent="0.25">
      <c r="A69" s="9">
        <v>67</v>
      </c>
      <c r="B69" s="43" t="s">
        <v>357</v>
      </c>
      <c r="C69" s="44" t="s">
        <v>37</v>
      </c>
      <c r="D69" s="44" t="s">
        <v>396</v>
      </c>
      <c r="E69" s="44" t="s">
        <v>1</v>
      </c>
      <c r="F69" s="45">
        <v>78</v>
      </c>
      <c r="G69" s="45">
        <v>33</v>
      </c>
      <c r="H69" s="45">
        <v>22</v>
      </c>
      <c r="I69" s="45">
        <v>72</v>
      </c>
      <c r="J69" s="45">
        <v>56</v>
      </c>
      <c r="K69" s="45">
        <v>14</v>
      </c>
      <c r="L69" s="45">
        <v>3964</v>
      </c>
      <c r="M69" s="51">
        <v>1218</v>
      </c>
      <c r="N69">
        <f>G69*82/F69</f>
        <v>34.692307692307693</v>
      </c>
      <c r="O69">
        <f>H69*82/F69</f>
        <v>23.128205128205128</v>
      </c>
      <c r="P69">
        <f>I69*82/F69</f>
        <v>75.692307692307693</v>
      </c>
      <c r="Q69">
        <f>J69*82/F69</f>
        <v>58.871794871794869</v>
      </c>
      <c r="R69">
        <f>K69*82/F69</f>
        <v>14.717948717948717</v>
      </c>
      <c r="S69">
        <f>L69*82/F69</f>
        <v>4167.2820512820517</v>
      </c>
      <c r="U69" s="10">
        <f>SUM(V69:X69)</f>
        <v>9.7637266652458816</v>
      </c>
      <c r="V69">
        <f>N69/MAX(N:N)*OFF_C</f>
        <v>4.7782805429864261</v>
      </c>
      <c r="W69">
        <f>O69/MAX(O:O)*PUN_C</f>
        <v>0.2295313881520778</v>
      </c>
      <c r="X69">
        <f>SUM(Z69:AC69)</f>
        <v>4.7559147341073773</v>
      </c>
      <c r="Y69">
        <f>X69/DEF_C*10</f>
        <v>7.9265245568456288</v>
      </c>
      <c r="Z69">
        <f>(0.7*(HIT_F*DEF_C))+(P69/(MAX(P:P))*(0.3*(HIT_F*DEF_C)))</f>
        <v>1.1635384615384614</v>
      </c>
      <c r="AA69">
        <f>(0.7*(BkS_F*DEF_C))+(Q69/(MAX(Q:Q))*(0.3*(BkS_F*DEF_C)))</f>
        <v>0.80859982713915279</v>
      </c>
      <c r="AB69">
        <f>(0.7*(TkA_F*DEF_C))+(R69/(MAX(R:R))*(0.3*(TkA_F*DEF_C)))</f>
        <v>1.5010323886639676</v>
      </c>
      <c r="AC69">
        <f>(0.7*(SH_F*DEF_C))+(S69/(MAX(S:S))*(0.3*(SH_F*DEF_C)))</f>
        <v>1.2827440567657957</v>
      </c>
    </row>
    <row r="70" spans="1:29" x14ac:dyDescent="0.25">
      <c r="A70" s="9">
        <v>68</v>
      </c>
      <c r="B70" s="43" t="s">
        <v>350</v>
      </c>
      <c r="C70" s="44" t="s">
        <v>34</v>
      </c>
      <c r="D70" s="44" t="s">
        <v>396</v>
      </c>
      <c r="E70" s="44" t="s">
        <v>1</v>
      </c>
      <c r="F70" s="45">
        <v>80</v>
      </c>
      <c r="G70" s="45">
        <v>32</v>
      </c>
      <c r="H70" s="45">
        <v>37</v>
      </c>
      <c r="I70" s="45">
        <v>67</v>
      </c>
      <c r="J70" s="45">
        <v>22</v>
      </c>
      <c r="K70" s="45">
        <v>49</v>
      </c>
      <c r="L70" s="45">
        <v>1630</v>
      </c>
      <c r="M70" s="51">
        <v>1292</v>
      </c>
      <c r="N70">
        <f>G70*82/F70</f>
        <v>32.799999999999997</v>
      </c>
      <c r="O70">
        <f>H70*82/F70</f>
        <v>37.924999999999997</v>
      </c>
      <c r="P70">
        <f>I70*82/F70</f>
        <v>68.674999999999997</v>
      </c>
      <c r="Q70">
        <f>J70*82/F70</f>
        <v>22.55</v>
      </c>
      <c r="R70">
        <f>K70*82/F70</f>
        <v>50.225000000000001</v>
      </c>
      <c r="S70">
        <f>L70*82/F70</f>
        <v>1670.75</v>
      </c>
      <c r="U70" s="10">
        <f>SUM(V70:X70)</f>
        <v>9.7176315921562697</v>
      </c>
      <c r="V70">
        <f>N70/MAX(N:N)*OFF_C</f>
        <v>4.5176470588235293</v>
      </c>
      <c r="W70">
        <f>O70/MAX(O:O)*PUN_C</f>
        <v>0.37637931034482752</v>
      </c>
      <c r="X70">
        <f>SUM(Z70:AC70)</f>
        <v>4.8236052229879132</v>
      </c>
      <c r="Y70">
        <f>X70/DEF_C*10</f>
        <v>8.0393420383131886</v>
      </c>
      <c r="Z70">
        <f>(0.7*(HIT_F*DEF_C))+(P70/(MAX(P:P))*(0.3*(HIT_F*DEF_C)))</f>
        <v>1.1530124999999998</v>
      </c>
      <c r="AA70">
        <f>(0.7*(BkS_F*DEF_C))+(Q70/(MAX(Q:Q))*(0.3*(BkS_F*DEF_C)))</f>
        <v>0.69841011235955042</v>
      </c>
      <c r="AB70">
        <f>(0.7*(TkA_F*DEF_C))+(R70/(MAX(R:R))*(0.3*(TkA_F*DEF_C)))</f>
        <v>1.7785480263157893</v>
      </c>
      <c r="AC70">
        <f>(0.7*(SH_F*DEF_C))+(S70/(MAX(S:S))*(0.3*(SH_F*DEF_C)))</f>
        <v>1.1936345843125733</v>
      </c>
    </row>
    <row r="71" spans="1:29" x14ac:dyDescent="0.25">
      <c r="A71" s="9">
        <v>69</v>
      </c>
      <c r="B71" s="43" t="s">
        <v>356</v>
      </c>
      <c r="C71" s="44" t="s">
        <v>34</v>
      </c>
      <c r="D71" s="44" t="s">
        <v>396</v>
      </c>
      <c r="E71" s="44" t="s">
        <v>1</v>
      </c>
      <c r="F71" s="45">
        <v>77</v>
      </c>
      <c r="G71" s="45">
        <v>28</v>
      </c>
      <c r="H71" s="45">
        <v>62</v>
      </c>
      <c r="I71" s="45">
        <v>247</v>
      </c>
      <c r="J71" s="45">
        <v>24</v>
      </c>
      <c r="K71" s="45">
        <v>16</v>
      </c>
      <c r="L71" s="45">
        <v>266</v>
      </c>
      <c r="M71" s="51">
        <v>1000</v>
      </c>
      <c r="N71">
        <f>G71*82/F71</f>
        <v>29.818181818181817</v>
      </c>
      <c r="O71">
        <f>H71*82/F71</f>
        <v>66.025974025974023</v>
      </c>
      <c r="P71">
        <f>I71*82/F71</f>
        <v>263.03896103896102</v>
      </c>
      <c r="Q71">
        <f>J71*82/F71</f>
        <v>25.558441558441558</v>
      </c>
      <c r="R71">
        <f>K71*82/F71</f>
        <v>17.038961038961038</v>
      </c>
      <c r="S71">
        <f>L71*82/F71</f>
        <v>283.27272727272725</v>
      </c>
      <c r="U71" s="10">
        <f>SUM(V71:X71)</f>
        <v>9.5775930091264705</v>
      </c>
      <c r="V71">
        <f>N71/MAX(N:N)*OFF_C</f>
        <v>4.1069518716577535</v>
      </c>
      <c r="W71">
        <f>O71/MAX(O:O)*PUN_C</f>
        <v>0.65526197939991038</v>
      </c>
      <c r="X71">
        <f>SUM(Z71:AC71)</f>
        <v>4.8153791580688061</v>
      </c>
      <c r="Y71">
        <f>X71/DEF_C*10</f>
        <v>8.0256319301146775</v>
      </c>
      <c r="Z71">
        <f>(0.7*(HIT_F*DEF_C))+(P71/(MAX(P:P))*(0.3*(HIT_F*DEF_C)))</f>
        <v>1.4445584415584412</v>
      </c>
      <c r="AA71">
        <f>(0.7*(BkS_F*DEF_C))+(Q71/(MAX(Q:Q))*(0.3*(BkS_F*DEF_C)))</f>
        <v>0.70753684517729454</v>
      </c>
      <c r="AB71">
        <f>(0.7*(TkA_F*DEF_C))+(R71/(MAX(R:R))*(0.3*(TkA_F*DEF_C)))</f>
        <v>1.519172932330827</v>
      </c>
      <c r="AC71">
        <f>(0.7*(SH_F*DEF_C))+(S71/(MAX(S:S))*(0.3*(SH_F*DEF_C)))</f>
        <v>1.1441109390022433</v>
      </c>
    </row>
    <row r="72" spans="1:29" x14ac:dyDescent="0.25">
      <c r="A72" s="9">
        <v>70</v>
      </c>
      <c r="B72" s="46" t="s">
        <v>793</v>
      </c>
      <c r="C72" s="47" t="s">
        <v>395</v>
      </c>
      <c r="D72" s="47" t="s">
        <v>396</v>
      </c>
      <c r="E72" s="47" t="s">
        <v>1</v>
      </c>
      <c r="F72" s="48">
        <v>72</v>
      </c>
      <c r="G72" s="48">
        <v>25</v>
      </c>
      <c r="H72" s="48">
        <v>49</v>
      </c>
      <c r="I72" s="48">
        <v>25</v>
      </c>
      <c r="J72" s="48">
        <v>34</v>
      </c>
      <c r="K72" s="48">
        <v>30</v>
      </c>
      <c r="L72" s="48">
        <v>10901</v>
      </c>
      <c r="M72" s="52">
        <v>930</v>
      </c>
      <c r="N72">
        <f>G72*82/F72</f>
        <v>28.472222222222221</v>
      </c>
      <c r="O72">
        <f>H72*82/F72</f>
        <v>55.805555555555557</v>
      </c>
      <c r="P72">
        <f>I72*82/F72</f>
        <v>28.472222222222221</v>
      </c>
      <c r="Q72">
        <f>J72*82/F72</f>
        <v>38.722222222222221</v>
      </c>
      <c r="R72">
        <f>K72*82/F72</f>
        <v>34.166666666666664</v>
      </c>
      <c r="S72">
        <f>L72*82/F72</f>
        <v>12415.027777777777</v>
      </c>
      <c r="U72" s="10">
        <f>SUM(V72:X72)</f>
        <v>9.5457530979868395</v>
      </c>
      <c r="V72">
        <f>N72/MAX(N:N)*OFF_C</f>
        <v>3.9215686274509807</v>
      </c>
      <c r="W72">
        <f>O72/MAX(O:O)*PUN_C</f>
        <v>0.55383141762452104</v>
      </c>
      <c r="X72">
        <f>SUM(Z72:AC72)</f>
        <v>5.0703530529113365</v>
      </c>
      <c r="Y72">
        <f>X72/DEF_C*10</f>
        <v>8.4505884215188942</v>
      </c>
      <c r="Z72">
        <f>(0.7*(HIT_F*DEF_C))+(P72/(MAX(P:P))*(0.3*(HIT_F*DEF_C)))</f>
        <v>1.0927083333333332</v>
      </c>
      <c r="AA72">
        <f>(0.7*(BkS_F*DEF_C))+(Q72/(MAX(Q:Q))*(0.3*(BkS_F*DEF_C)))</f>
        <v>0.74747191011235947</v>
      </c>
      <c r="AB72">
        <f>(0.7*(TkA_F*DEF_C))+(R72/(MAX(R:R))*(0.3*(TkA_F*DEF_C)))</f>
        <v>1.6530394736842104</v>
      </c>
      <c r="AC72">
        <f>(0.7*(SH_F*DEF_C))+(S72/(MAX(S:S))*(0.3*(SH_F*DEF_C)))</f>
        <v>1.5771333357814334</v>
      </c>
    </row>
    <row r="73" spans="1:29" x14ac:dyDescent="0.25">
      <c r="A73" s="9">
        <v>71</v>
      </c>
      <c r="B73" s="46" t="s">
        <v>973</v>
      </c>
      <c r="C73" s="47" t="s">
        <v>395</v>
      </c>
      <c r="D73" s="47" t="s">
        <v>396</v>
      </c>
      <c r="E73" s="47" t="s">
        <v>1</v>
      </c>
      <c r="F73" s="48">
        <v>32</v>
      </c>
      <c r="G73" s="48">
        <v>13</v>
      </c>
      <c r="H73" s="48">
        <v>6</v>
      </c>
      <c r="I73" s="48">
        <v>29</v>
      </c>
      <c r="J73" s="48">
        <v>16</v>
      </c>
      <c r="K73" s="48">
        <v>11</v>
      </c>
      <c r="L73" s="48">
        <v>1302</v>
      </c>
      <c r="M73" s="52">
        <v>389</v>
      </c>
      <c r="N73">
        <f>G73*82/F73</f>
        <v>33.3125</v>
      </c>
      <c r="O73">
        <f>H73*82/F73</f>
        <v>15.375</v>
      </c>
      <c r="P73">
        <f>I73*82/F73</f>
        <v>74.3125</v>
      </c>
      <c r="Q73">
        <f>J73*82/F73</f>
        <v>41</v>
      </c>
      <c r="R73">
        <f>K73*82/F73</f>
        <v>28.1875</v>
      </c>
      <c r="S73">
        <f>L73*82/F73</f>
        <v>3336.375</v>
      </c>
      <c r="U73" s="10">
        <f>SUM(V73:X73)</f>
        <v>9.5160660797279917</v>
      </c>
      <c r="V73">
        <f>N73/MAX(N:N)*OFF_C</f>
        <v>4.5882352941176467</v>
      </c>
      <c r="W73">
        <f>O73/MAX(O:O)*PUN_C</f>
        <v>0.15258620689655172</v>
      </c>
      <c r="X73">
        <f>SUM(Z73:AC73)</f>
        <v>4.7752445787137923</v>
      </c>
      <c r="Y73">
        <f>X73/DEF_C*10</f>
        <v>7.9587409645229865</v>
      </c>
      <c r="Z73">
        <f>(0.7*(HIT_F*DEF_C))+(P73/(MAX(P:P))*(0.3*(HIT_F*DEF_C)))</f>
        <v>1.1614687499999998</v>
      </c>
      <c r="AA73">
        <f>(0.7*(BkS_F*DEF_C))+(Q73/(MAX(Q:Q))*(0.3*(BkS_F*DEF_C)))</f>
        <v>0.75438202247191</v>
      </c>
      <c r="AB73">
        <f>(0.7*(TkA_F*DEF_C))+(R73/(MAX(R:R))*(0.3*(TkA_F*DEF_C)))</f>
        <v>1.6063075657894736</v>
      </c>
      <c r="AC73">
        <f>(0.7*(SH_F*DEF_C))+(S73/(MAX(S:S))*(0.3*(SH_F*DEF_C)))</f>
        <v>1.2530862404524088</v>
      </c>
    </row>
    <row r="74" spans="1:29" x14ac:dyDescent="0.25">
      <c r="A74" s="9">
        <v>72</v>
      </c>
      <c r="B74" s="46" t="s">
        <v>383</v>
      </c>
      <c r="C74" s="47" t="s">
        <v>39</v>
      </c>
      <c r="D74" s="47" t="s">
        <v>396</v>
      </c>
      <c r="E74" s="47" t="s">
        <v>1</v>
      </c>
      <c r="F74" s="48">
        <v>44</v>
      </c>
      <c r="G74" s="48">
        <v>18</v>
      </c>
      <c r="H74" s="48">
        <v>14</v>
      </c>
      <c r="I74" s="48">
        <v>51</v>
      </c>
      <c r="J74" s="48">
        <v>16</v>
      </c>
      <c r="K74" s="48">
        <v>9</v>
      </c>
      <c r="L74" s="48">
        <v>132</v>
      </c>
      <c r="M74" s="52">
        <v>593</v>
      </c>
      <c r="N74">
        <f>G74*82/F74</f>
        <v>33.545454545454547</v>
      </c>
      <c r="O74">
        <f>H74*82/F74</f>
        <v>26.09090909090909</v>
      </c>
      <c r="P74">
        <f>I74*82/F74</f>
        <v>95.045454545454547</v>
      </c>
      <c r="Q74">
        <f>J74*82/F74</f>
        <v>29.818181818181817</v>
      </c>
      <c r="R74">
        <f>K74*82/F74</f>
        <v>16.772727272727273</v>
      </c>
      <c r="S74">
        <f>L74*82/F74</f>
        <v>246</v>
      </c>
      <c r="U74" s="10">
        <f>SUM(V74:X74)</f>
        <v>9.4521555169735763</v>
      </c>
      <c r="V74">
        <f>N74/MAX(N:N)*OFF_C</f>
        <v>4.620320855614974</v>
      </c>
      <c r="W74">
        <f>O74/MAX(O:O)*PUN_C</f>
        <v>0.25893416927899687</v>
      </c>
      <c r="X74">
        <f>SUM(Z74:AC74)</f>
        <v>4.5729004920796053</v>
      </c>
      <c r="Y74">
        <f>X74/DEF_C*10</f>
        <v>7.6215008201326748</v>
      </c>
      <c r="Z74">
        <f>(0.7*(HIT_F*DEF_C))+(P74/(MAX(P:P))*(0.3*(HIT_F*DEF_C)))</f>
        <v>1.1925681818181817</v>
      </c>
      <c r="AA74">
        <f>(0.7*(BkS_F*DEF_C))+(Q74/(MAX(Q:Q))*(0.3*(BkS_F*DEF_C)))</f>
        <v>0.72045965270684365</v>
      </c>
      <c r="AB74">
        <f>(0.7*(TkA_F*DEF_C))+(R74/(MAX(R:R))*(0.3*(TkA_F*DEF_C)))</f>
        <v>1.5170921052631579</v>
      </c>
      <c r="AC74">
        <f>(0.7*(SH_F*DEF_C))+(S74/(MAX(S:S))*(0.3*(SH_F*DEF_C)))</f>
        <v>1.1427805522914218</v>
      </c>
    </row>
    <row r="75" spans="1:29" x14ac:dyDescent="0.25">
      <c r="A75" s="9">
        <v>73</v>
      </c>
      <c r="B75" s="46" t="s">
        <v>459</v>
      </c>
      <c r="C75" s="47" t="s">
        <v>395</v>
      </c>
      <c r="D75" s="47" t="s">
        <v>396</v>
      </c>
      <c r="E75" s="47" t="s">
        <v>1</v>
      </c>
      <c r="F75" s="48">
        <v>53</v>
      </c>
      <c r="G75" s="48">
        <v>16</v>
      </c>
      <c r="H75" s="48">
        <v>72</v>
      </c>
      <c r="I75" s="48">
        <v>103</v>
      </c>
      <c r="J75" s="48">
        <v>31</v>
      </c>
      <c r="K75" s="48">
        <v>12</v>
      </c>
      <c r="L75" s="48">
        <v>3131</v>
      </c>
      <c r="M75" s="52">
        <v>575</v>
      </c>
      <c r="N75">
        <f>G75*82/F75</f>
        <v>24.754716981132077</v>
      </c>
      <c r="O75">
        <f>H75*82/F75</f>
        <v>111.39622641509433</v>
      </c>
      <c r="P75">
        <f>I75*82/F75</f>
        <v>159.35849056603774</v>
      </c>
      <c r="Q75">
        <f>J75*82/F75</f>
        <v>47.962264150943398</v>
      </c>
      <c r="R75">
        <f>K75*82/F75</f>
        <v>18.566037735849058</v>
      </c>
      <c r="S75">
        <f>L75*82/F75</f>
        <v>4844.1886792452833</v>
      </c>
      <c r="U75" s="10">
        <f>SUM(V75:X75)</f>
        <v>9.4176297693973829</v>
      </c>
      <c r="V75">
        <f>N75/MAX(N:N)*OFF_C</f>
        <v>3.4095449500554942</v>
      </c>
      <c r="W75">
        <f>O75/MAX(O:O)*PUN_C</f>
        <v>1.1055302537410538</v>
      </c>
      <c r="X75">
        <f>SUM(Z75:AC75)</f>
        <v>4.9025545656008358</v>
      </c>
      <c r="Y75">
        <f>X75/DEF_C*10</f>
        <v>8.1709242760013936</v>
      </c>
      <c r="Z75">
        <f>(0.7*(HIT_F*DEF_C))+(P75/(MAX(P:P))*(0.3*(HIT_F*DEF_C)))</f>
        <v>1.2890377358490563</v>
      </c>
      <c r="AA75">
        <f>(0.7*(BkS_F*DEF_C))+(Q75/(MAX(Q:Q))*(0.3*(BkS_F*DEF_C)))</f>
        <v>0.77550349798600793</v>
      </c>
      <c r="AB75">
        <f>(0.7*(TkA_F*DEF_C))+(R75/(MAX(R:R))*(0.3*(TkA_F*DEF_C)))</f>
        <v>1.5311082423038729</v>
      </c>
      <c r="AC75">
        <f>(0.7*(SH_F*DEF_C))+(S75/(MAX(S:S))*(0.3*(SH_F*DEF_C)))</f>
        <v>1.3069050894618983</v>
      </c>
    </row>
    <row r="76" spans="1:29" x14ac:dyDescent="0.25">
      <c r="A76" s="9">
        <v>74</v>
      </c>
      <c r="B76" s="46" t="s">
        <v>466</v>
      </c>
      <c r="C76" s="47" t="s">
        <v>395</v>
      </c>
      <c r="D76" s="47" t="s">
        <v>396</v>
      </c>
      <c r="E76" s="47" t="s">
        <v>1</v>
      </c>
      <c r="F76" s="48">
        <v>81</v>
      </c>
      <c r="G76" s="48">
        <v>32</v>
      </c>
      <c r="H76" s="48">
        <v>30</v>
      </c>
      <c r="I76" s="48">
        <v>71</v>
      </c>
      <c r="J76" s="48">
        <v>21</v>
      </c>
      <c r="K76" s="48">
        <v>23</v>
      </c>
      <c r="L76" s="48">
        <v>882</v>
      </c>
      <c r="M76" s="52">
        <v>1165</v>
      </c>
      <c r="N76">
        <f>G76*82/F76</f>
        <v>32.395061728395063</v>
      </c>
      <c r="O76">
        <f>H76*82/F76</f>
        <v>30.37037037037037</v>
      </c>
      <c r="P76">
        <f>I76*82/F76</f>
        <v>71.876543209876544</v>
      </c>
      <c r="Q76">
        <f>J76*82/F76</f>
        <v>21.25925925925926</v>
      </c>
      <c r="R76">
        <f>K76*82/F76</f>
        <v>23.283950617283949</v>
      </c>
      <c r="S76">
        <f>L76*82/F76</f>
        <v>892.88888888888891</v>
      </c>
      <c r="U76" s="10">
        <f>SUM(V76:X76)</f>
        <v>9.3494402972123112</v>
      </c>
      <c r="V76">
        <f>N76/MAX(N:N)*OFF_C</f>
        <v>4.4618736383442261</v>
      </c>
      <c r="W76">
        <f>O76/MAX(O:O)*PUN_C</f>
        <v>0.30140485312899107</v>
      </c>
      <c r="X76">
        <f>SUM(Z76:AC76)</f>
        <v>4.5861618057390938</v>
      </c>
      <c r="Y76">
        <f>X76/DEF_C*10</f>
        <v>7.6436030095651564</v>
      </c>
      <c r="Z76">
        <f>(0.7*(HIT_F*DEF_C))+(P76/(MAX(P:P))*(0.3*(HIT_F*DEF_C)))</f>
        <v>1.1578148148148146</v>
      </c>
      <c r="AA76">
        <f>(0.7*(BkS_F*DEF_C))+(Q76/(MAX(Q:Q))*(0.3*(BkS_F*DEF_C)))</f>
        <v>0.69449438202247182</v>
      </c>
      <c r="AB76">
        <f>(0.7*(TkA_F*DEF_C))+(R76/(MAX(R:R))*(0.3*(TkA_F*DEF_C)))</f>
        <v>1.5679824561403508</v>
      </c>
      <c r="AC76">
        <f>(0.7*(SH_F*DEF_C))+(S76/(MAX(S:S))*(0.3*(SH_F*DEF_C)))</f>
        <v>1.165870152761457</v>
      </c>
    </row>
    <row r="77" spans="1:29" x14ac:dyDescent="0.25">
      <c r="A77" s="9">
        <v>75</v>
      </c>
      <c r="B77" s="43" t="s">
        <v>172</v>
      </c>
      <c r="C77" s="44" t="s">
        <v>43</v>
      </c>
      <c r="D77" s="44" t="s">
        <v>396</v>
      </c>
      <c r="E77" s="44" t="s">
        <v>1</v>
      </c>
      <c r="F77" s="45">
        <v>61</v>
      </c>
      <c r="G77" s="45">
        <v>22</v>
      </c>
      <c r="H77" s="45">
        <v>16</v>
      </c>
      <c r="I77" s="45">
        <v>66</v>
      </c>
      <c r="J77" s="45">
        <v>24</v>
      </c>
      <c r="K77" s="45">
        <v>19</v>
      </c>
      <c r="L77" s="45">
        <v>8278</v>
      </c>
      <c r="M77" s="51">
        <v>945</v>
      </c>
      <c r="N77">
        <f>G77*82/F77</f>
        <v>29.57377049180328</v>
      </c>
      <c r="O77">
        <f>H77*82/F77</f>
        <v>21.508196721311474</v>
      </c>
      <c r="P77">
        <f>I77*82/F77</f>
        <v>88.721311475409834</v>
      </c>
      <c r="Q77">
        <f>J77*82/F77</f>
        <v>32.26229508196721</v>
      </c>
      <c r="R77">
        <f>K77*82/F77</f>
        <v>25.540983606557376</v>
      </c>
      <c r="S77">
        <f>L77*82/F77</f>
        <v>11127.803278688525</v>
      </c>
      <c r="U77" s="10">
        <f>SUM(V77:X77)</f>
        <v>9.3145095998674581</v>
      </c>
      <c r="V77">
        <f>N77/MAX(N:N)*OFF_C</f>
        <v>4.0732883317261335</v>
      </c>
      <c r="W77">
        <f>O77/MAX(O:O)*PUN_C</f>
        <v>0.21345392877331826</v>
      </c>
      <c r="X77">
        <f>SUM(Z77:AC77)</f>
        <v>5.0277673393680065</v>
      </c>
      <c r="Y77">
        <f>X77/DEF_C*10</f>
        <v>8.3796122322800102</v>
      </c>
      <c r="Z77">
        <f>(0.7*(HIT_F*DEF_C))+(P77/(MAX(P:P))*(0.3*(HIT_F*DEF_C)))</f>
        <v>1.1830819672131145</v>
      </c>
      <c r="AA77">
        <f>(0.7*(BkS_F*DEF_C))+(Q77/(MAX(Q:Q))*(0.3*(BkS_F*DEF_C)))</f>
        <v>0.72787437833855206</v>
      </c>
      <c r="AB77">
        <f>(0.7*(TkA_F*DEF_C))+(R77/(MAX(R:R))*(0.3*(TkA_F*DEF_C)))</f>
        <v>1.585622950819672</v>
      </c>
      <c r="AC77">
        <f>(0.7*(SH_F*DEF_C))+(S77/(MAX(S:S))*(0.3*(SH_F*DEF_C)))</f>
        <v>1.5311880429966673</v>
      </c>
    </row>
    <row r="78" spans="1:29" x14ac:dyDescent="0.25">
      <c r="A78" s="9">
        <v>76</v>
      </c>
      <c r="B78" s="46" t="s">
        <v>497</v>
      </c>
      <c r="C78" s="47" t="s">
        <v>395</v>
      </c>
      <c r="D78" s="47" t="s">
        <v>396</v>
      </c>
      <c r="E78" s="47" t="s">
        <v>1</v>
      </c>
      <c r="F78" s="48">
        <v>77</v>
      </c>
      <c r="G78" s="48">
        <v>25</v>
      </c>
      <c r="H78" s="48">
        <v>40</v>
      </c>
      <c r="I78" s="48">
        <v>50</v>
      </c>
      <c r="J78" s="48">
        <v>68</v>
      </c>
      <c r="K78" s="48">
        <v>40</v>
      </c>
      <c r="L78" s="48">
        <v>10319</v>
      </c>
      <c r="M78" s="52">
        <v>1207</v>
      </c>
      <c r="N78">
        <f>G78*82/F78</f>
        <v>26.623376623376622</v>
      </c>
      <c r="O78">
        <f>H78*82/F78</f>
        <v>42.597402597402599</v>
      </c>
      <c r="P78">
        <f>I78*82/F78</f>
        <v>53.246753246753244</v>
      </c>
      <c r="Q78">
        <f>J78*82/F78</f>
        <v>72.415584415584419</v>
      </c>
      <c r="R78">
        <f>K78*82/F78</f>
        <v>42.597402597402599</v>
      </c>
      <c r="S78">
        <f>L78*82/F78</f>
        <v>10989.064935064935</v>
      </c>
      <c r="U78" s="10">
        <f>SUM(V78:X78)</f>
        <v>9.3143971802077008</v>
      </c>
      <c r="V78">
        <f>N78/MAX(N:N)*OFF_C</f>
        <v>3.6669213139801373</v>
      </c>
      <c r="W78">
        <f>O78/MAX(O:O)*PUN_C</f>
        <v>0.42274966412897447</v>
      </c>
      <c r="X78">
        <f>SUM(Z78:AC78)</f>
        <v>5.224726202098589</v>
      </c>
      <c r="Y78">
        <f>X78/DEF_C*10</f>
        <v>8.7078770034976483</v>
      </c>
      <c r="Z78">
        <f>(0.7*(HIT_F*DEF_C))+(P78/(MAX(P:P))*(0.3*(HIT_F*DEF_C)))</f>
        <v>1.1298701298701297</v>
      </c>
      <c r="AA78">
        <f>(0.7*(BkS_F*DEF_C))+(Q78/(MAX(Q:Q))*(0.3*(BkS_F*DEF_C)))</f>
        <v>0.84968772800233461</v>
      </c>
      <c r="AB78">
        <f>(0.7*(TkA_F*DEF_C))+(R78/(MAX(R:R))*(0.3*(TkA_F*DEF_C)))</f>
        <v>1.7189323308270676</v>
      </c>
      <c r="AC78">
        <f>(0.7*(SH_F*DEF_C))+(S78/(MAX(S:S))*(0.3*(SH_F*DEF_C)))</f>
        <v>1.5262360133990567</v>
      </c>
    </row>
    <row r="79" spans="1:29" x14ac:dyDescent="0.25">
      <c r="A79" s="9">
        <v>77</v>
      </c>
      <c r="B79" s="43" t="s">
        <v>928</v>
      </c>
      <c r="C79" s="44" t="s">
        <v>395</v>
      </c>
      <c r="D79" s="44" t="s">
        <v>396</v>
      </c>
      <c r="E79" s="44" t="s">
        <v>1</v>
      </c>
      <c r="F79" s="45">
        <v>80</v>
      </c>
      <c r="G79" s="45">
        <v>23</v>
      </c>
      <c r="H79" s="45">
        <v>73</v>
      </c>
      <c r="I79" s="45">
        <v>279</v>
      </c>
      <c r="J79" s="45">
        <v>57</v>
      </c>
      <c r="K79" s="45">
        <v>33</v>
      </c>
      <c r="L79" s="45">
        <v>5565</v>
      </c>
      <c r="M79" s="51">
        <v>1238</v>
      </c>
      <c r="N79">
        <f>G79*82/F79</f>
        <v>23.574999999999999</v>
      </c>
      <c r="O79">
        <f>H79*82/F79</f>
        <v>74.825000000000003</v>
      </c>
      <c r="P79">
        <f>I79*82/F79</f>
        <v>285.97500000000002</v>
      </c>
      <c r="Q79">
        <f>J79*82/F79</f>
        <v>58.424999999999997</v>
      </c>
      <c r="R79">
        <f>K79*82/F79</f>
        <v>33.825000000000003</v>
      </c>
      <c r="S79">
        <f>L79*82/F79</f>
        <v>5704.125</v>
      </c>
      <c r="U79" s="10">
        <f>SUM(V79:X79)</f>
        <v>9.263820047653148</v>
      </c>
      <c r="V79">
        <f>N79/MAX(N:N)*OFF_C</f>
        <v>3.2470588235294118</v>
      </c>
      <c r="W79">
        <f>O79/MAX(O:O)*PUN_C</f>
        <v>0.74258620689655175</v>
      </c>
      <c r="X79">
        <f>SUM(Z79:AC79)</f>
        <v>5.2741750172271846</v>
      </c>
      <c r="Y79">
        <f>X79/DEF_C*10</f>
        <v>8.7902916953786416</v>
      </c>
      <c r="Z79">
        <f>(0.7*(HIT_F*DEF_C))+(P79/(MAX(P:P))*(0.3*(HIT_F*DEF_C)))</f>
        <v>1.4789624999999997</v>
      </c>
      <c r="AA79">
        <f>(0.7*(BkS_F*DEF_C))+(Q79/(MAX(Q:Q))*(0.3*(BkS_F*DEF_C)))</f>
        <v>0.80724438202247173</v>
      </c>
      <c r="AB79">
        <f>(0.7*(TkA_F*DEF_C))+(R79/(MAX(R:R))*(0.3*(TkA_F*DEF_C)))</f>
        <v>1.6503690789473684</v>
      </c>
      <c r="AC79">
        <f>(0.7*(SH_F*DEF_C))+(S79/(MAX(S:S))*(0.3*(SH_F*DEF_C)))</f>
        <v>1.3375990562573441</v>
      </c>
    </row>
    <row r="80" spans="1:29" x14ac:dyDescent="0.25">
      <c r="A80" s="9">
        <v>78</v>
      </c>
      <c r="B80" s="43" t="s">
        <v>398</v>
      </c>
      <c r="C80" s="44" t="s">
        <v>43</v>
      </c>
      <c r="D80" s="44" t="s">
        <v>396</v>
      </c>
      <c r="E80" s="44" t="s">
        <v>1</v>
      </c>
      <c r="F80" s="45">
        <v>30</v>
      </c>
      <c r="G80" s="45">
        <v>12</v>
      </c>
      <c r="H80" s="45">
        <v>2</v>
      </c>
      <c r="I80" s="45">
        <v>34</v>
      </c>
      <c r="J80" s="45">
        <v>14</v>
      </c>
      <c r="K80" s="45">
        <v>9</v>
      </c>
      <c r="L80" s="45">
        <v>32</v>
      </c>
      <c r="M80" s="51">
        <v>354</v>
      </c>
      <c r="N80">
        <f>G80*82/F80</f>
        <v>32.799999999999997</v>
      </c>
      <c r="O80">
        <f>H80*82/F80</f>
        <v>5.4666666666666668</v>
      </c>
      <c r="P80">
        <f>I80*82/F80</f>
        <v>92.933333333333337</v>
      </c>
      <c r="Q80">
        <f>J80*82/F80</f>
        <v>38.266666666666666</v>
      </c>
      <c r="R80">
        <f>K80*82/F80</f>
        <v>24.6</v>
      </c>
      <c r="S80">
        <f>L80*82/F80</f>
        <v>87.466666666666669</v>
      </c>
      <c r="U80" s="10">
        <f>SUM(V80:X80)</f>
        <v>9.222780215227889</v>
      </c>
      <c r="V80">
        <f>N80/MAX(N:N)*OFF_C</f>
        <v>4.5176470588235293</v>
      </c>
      <c r="W80">
        <f>O80/MAX(O:O)*PUN_C</f>
        <v>5.4252873563218389E-2</v>
      </c>
      <c r="X80">
        <f>SUM(Z80:AC80)</f>
        <v>4.6508802828411415</v>
      </c>
      <c r="Y80">
        <f>X80/DEF_C*10</f>
        <v>7.7514671380685698</v>
      </c>
      <c r="Z80">
        <f>(0.7*(HIT_F*DEF_C))+(P80/(MAX(P:P))*(0.3*(HIT_F*DEF_C)))</f>
        <v>1.1893999999999998</v>
      </c>
      <c r="AA80">
        <f>(0.7*(BkS_F*DEF_C))+(Q80/(MAX(Q:Q))*(0.3*(BkS_F*DEF_C)))</f>
        <v>0.74608988764044937</v>
      </c>
      <c r="AB80">
        <f>(0.7*(TkA_F*DEF_C))+(R80/(MAX(R:R))*(0.3*(TkA_F*DEF_C)))</f>
        <v>1.5782684210526314</v>
      </c>
      <c r="AC80">
        <f>(0.7*(SH_F*DEF_C))+(S80/(MAX(S:S))*(0.3*(SH_F*DEF_C)))</f>
        <v>1.1371219741480609</v>
      </c>
    </row>
    <row r="81" spans="1:29" x14ac:dyDescent="0.25">
      <c r="A81" s="9">
        <v>79</v>
      </c>
      <c r="B81" s="46" t="s">
        <v>826</v>
      </c>
      <c r="C81" s="47" t="s">
        <v>395</v>
      </c>
      <c r="D81" s="47" t="s">
        <v>396</v>
      </c>
      <c r="E81" s="47" t="s">
        <v>1</v>
      </c>
      <c r="F81" s="48">
        <v>27</v>
      </c>
      <c r="G81" s="48">
        <v>9</v>
      </c>
      <c r="H81" s="48">
        <v>26</v>
      </c>
      <c r="I81" s="48">
        <v>37</v>
      </c>
      <c r="J81" s="48">
        <v>6</v>
      </c>
      <c r="K81" s="48">
        <v>7</v>
      </c>
      <c r="L81" s="48">
        <v>33</v>
      </c>
      <c r="M81" s="52">
        <v>361</v>
      </c>
      <c r="N81">
        <f>G81*82/F81</f>
        <v>27.333333333333332</v>
      </c>
      <c r="O81">
        <f>H81*82/F81</f>
        <v>78.962962962962962</v>
      </c>
      <c r="P81">
        <f>I81*82/F81</f>
        <v>112.37037037037037</v>
      </c>
      <c r="Q81">
        <f>J81*82/F81</f>
        <v>18.222222222222221</v>
      </c>
      <c r="R81">
        <f>K81*82/F81</f>
        <v>21.25925925925926</v>
      </c>
      <c r="S81">
        <f>L81*82/F81</f>
        <v>100.22222222222223</v>
      </c>
      <c r="U81" s="10">
        <f>SUM(V81:X81)</f>
        <v>9.1419301117017717</v>
      </c>
      <c r="V81">
        <f>N81/MAX(N:N)*OFF_C</f>
        <v>3.7647058823529411</v>
      </c>
      <c r="W81">
        <f>O81/MAX(O:O)*PUN_C</f>
        <v>0.78365261813537668</v>
      </c>
      <c r="X81">
        <f>SUM(Z81:AC81)</f>
        <v>4.5935716112134548</v>
      </c>
      <c r="Y81">
        <f>X81/DEF_C*10</f>
        <v>7.655952685355758</v>
      </c>
      <c r="Z81">
        <f>(0.7*(HIT_F*DEF_C))+(P81/(MAX(P:P))*(0.3*(HIT_F*DEF_C)))</f>
        <v>1.2185555555555554</v>
      </c>
      <c r="AA81">
        <f>(0.7*(BkS_F*DEF_C))+(Q81/(MAX(Q:Q))*(0.3*(BkS_F*DEF_C)))</f>
        <v>0.68528089887640442</v>
      </c>
      <c r="AB81">
        <f>(0.7*(TkA_F*DEF_C))+(R81/(MAX(R:R))*(0.3*(TkA_F*DEF_C)))</f>
        <v>1.552157894736842</v>
      </c>
      <c r="AC81">
        <f>(0.7*(SH_F*DEF_C))+(S81/(MAX(S:S))*(0.3*(SH_F*DEF_C)))</f>
        <v>1.1375772620446531</v>
      </c>
    </row>
    <row r="82" spans="1:29" x14ac:dyDescent="0.25">
      <c r="A82" s="9">
        <v>80</v>
      </c>
      <c r="B82" s="46" t="s">
        <v>886</v>
      </c>
      <c r="C82" s="47" t="s">
        <v>395</v>
      </c>
      <c r="D82" s="47" t="s">
        <v>396</v>
      </c>
      <c r="E82" s="47" t="s">
        <v>1</v>
      </c>
      <c r="F82" s="48">
        <v>73</v>
      </c>
      <c r="G82" s="48">
        <v>28</v>
      </c>
      <c r="H82" s="48">
        <v>8</v>
      </c>
      <c r="I82" s="48">
        <v>72</v>
      </c>
      <c r="J82" s="48">
        <v>25</v>
      </c>
      <c r="K82" s="48">
        <v>25</v>
      </c>
      <c r="L82" s="48">
        <v>1972</v>
      </c>
      <c r="M82" s="52">
        <v>1012</v>
      </c>
      <c r="N82">
        <f>G82*82/F82</f>
        <v>31.452054794520549</v>
      </c>
      <c r="O82">
        <f>H82*82/F82</f>
        <v>8.9863013698630141</v>
      </c>
      <c r="P82">
        <f>I82*82/F82</f>
        <v>80.876712328767127</v>
      </c>
      <c r="Q82">
        <f>J82*82/F82</f>
        <v>28.082191780821919</v>
      </c>
      <c r="R82">
        <f>K82*82/F82</f>
        <v>28.082191780821919</v>
      </c>
      <c r="S82">
        <f>L82*82/F82</f>
        <v>2215.1232876712329</v>
      </c>
      <c r="U82" s="10">
        <f>SUM(V82:X82)</f>
        <v>9.126230934193277</v>
      </c>
      <c r="V82">
        <f>N82/MAX(N:N)*OFF_C</f>
        <v>4.3319903303787264</v>
      </c>
      <c r="W82">
        <f>O82/MAX(O:O)*PUN_C</f>
        <v>8.9182805857345296E-2</v>
      </c>
      <c r="X82">
        <f>SUM(Z82:AC82)</f>
        <v>4.7050577979572061</v>
      </c>
      <c r="Y82">
        <f>X82/DEF_C*10</f>
        <v>7.8417629965953441</v>
      </c>
      <c r="Z82">
        <f>(0.7*(HIT_F*DEF_C))+(P82/(MAX(P:P))*(0.3*(HIT_F*DEF_C)))</f>
        <v>1.1713150684931506</v>
      </c>
      <c r="AA82">
        <f>(0.7*(BkS_F*DEF_C))+(Q82/(MAX(Q:Q))*(0.3*(BkS_F*DEF_C)))</f>
        <v>0.71519316607665062</v>
      </c>
      <c r="AB82">
        <f>(0.7*(TkA_F*DEF_C))+(R82/(MAX(R:R))*(0.3*(TkA_F*DEF_C)))</f>
        <v>1.6054844989185291</v>
      </c>
      <c r="AC82">
        <f>(0.7*(SH_F*DEF_C))+(S82/(MAX(S:S))*(0.3*(SH_F*DEF_C)))</f>
        <v>1.2130650644688761</v>
      </c>
    </row>
    <row r="83" spans="1:29" x14ac:dyDescent="0.25">
      <c r="A83" s="9">
        <v>81</v>
      </c>
      <c r="B83" s="46" t="s">
        <v>501</v>
      </c>
      <c r="C83" s="47" t="s">
        <v>395</v>
      </c>
      <c r="D83" s="47" t="s">
        <v>396</v>
      </c>
      <c r="E83" s="47" t="s">
        <v>1</v>
      </c>
      <c r="F83" s="48">
        <v>76</v>
      </c>
      <c r="G83" s="48">
        <v>25</v>
      </c>
      <c r="H83" s="48">
        <v>50</v>
      </c>
      <c r="I83" s="48">
        <v>149</v>
      </c>
      <c r="J83" s="48">
        <v>26</v>
      </c>
      <c r="K83" s="48">
        <v>36</v>
      </c>
      <c r="L83" s="48">
        <v>162</v>
      </c>
      <c r="M83" s="52">
        <v>879</v>
      </c>
      <c r="N83">
        <f>G83*82/F83</f>
        <v>26.973684210526315</v>
      </c>
      <c r="O83">
        <f>H83*82/F83</f>
        <v>53.94736842105263</v>
      </c>
      <c r="P83">
        <f>I83*82/F83</f>
        <v>160.76315789473685</v>
      </c>
      <c r="Q83">
        <f>J83*82/F83</f>
        <v>28.05263157894737</v>
      </c>
      <c r="R83">
        <f>K83*82/F83</f>
        <v>38.842105263157897</v>
      </c>
      <c r="S83">
        <f>L83*82/F83</f>
        <v>174.78947368421052</v>
      </c>
      <c r="U83" s="10">
        <f>SUM(V83:X83)</f>
        <v>9.0866292350983713</v>
      </c>
      <c r="V83">
        <f>N83/MAX(N:N)*OFF_C</f>
        <v>3.7151702786377703</v>
      </c>
      <c r="W83">
        <f>O83/MAX(O:O)*PUN_C</f>
        <v>0.53539019963702361</v>
      </c>
      <c r="X83">
        <f>SUM(Z83:AC83)</f>
        <v>4.8360687568235772</v>
      </c>
      <c r="Y83">
        <f>X83/DEF_C*10</f>
        <v>8.0601145947059614</v>
      </c>
      <c r="Z83">
        <f>(0.7*(HIT_F*DEF_C))+(P83/(MAX(P:P))*(0.3*(HIT_F*DEF_C)))</f>
        <v>1.2911447368421052</v>
      </c>
      <c r="AA83">
        <f>(0.7*(BkS_F*DEF_C))+(Q83/(MAX(Q:Q))*(0.3*(BkS_F*DEF_C)))</f>
        <v>0.71510348905972787</v>
      </c>
      <c r="AB83">
        <f>(0.7*(TkA_F*DEF_C))+(R83/(MAX(R:R))*(0.3*(TkA_F*DEF_C)))</f>
        <v>1.6895817174515235</v>
      </c>
      <c r="AC83">
        <f>(0.7*(SH_F*DEF_C))+(S83/(MAX(S:S))*(0.3*(SH_F*DEF_C)))</f>
        <v>1.1402388134702206</v>
      </c>
    </row>
    <row r="84" spans="1:29" x14ac:dyDescent="0.25">
      <c r="A84" s="9">
        <v>82</v>
      </c>
      <c r="B84" s="43" t="s">
        <v>102</v>
      </c>
      <c r="C84" s="44" t="s">
        <v>34</v>
      </c>
      <c r="D84" s="44" t="s">
        <v>396</v>
      </c>
      <c r="E84" s="44" t="s">
        <v>1</v>
      </c>
      <c r="F84" s="45">
        <v>81</v>
      </c>
      <c r="G84" s="45">
        <v>32</v>
      </c>
      <c r="H84" s="45">
        <v>10</v>
      </c>
      <c r="I84" s="45">
        <v>37</v>
      </c>
      <c r="J84" s="45">
        <v>18</v>
      </c>
      <c r="K84" s="45">
        <v>18</v>
      </c>
      <c r="L84" s="45">
        <v>42</v>
      </c>
      <c r="M84" s="51">
        <v>940</v>
      </c>
      <c r="N84">
        <f>G84*82/F84</f>
        <v>32.395061728395063</v>
      </c>
      <c r="O84">
        <f>H84*82/F84</f>
        <v>10.123456790123457</v>
      </c>
      <c r="P84">
        <f>I84*82/F84</f>
        <v>37.456790123456791</v>
      </c>
      <c r="Q84">
        <f>J84*82/F84</f>
        <v>18.222222222222221</v>
      </c>
      <c r="R84">
        <f>K84*82/F84</f>
        <v>18.222222222222221</v>
      </c>
      <c r="S84">
        <f>L84*82/F84</f>
        <v>42.518518518518519</v>
      </c>
      <c r="U84" s="10">
        <f>SUM(V84:X84)</f>
        <v>9.0177466857356983</v>
      </c>
      <c r="V84">
        <f>N84/MAX(N:N)*OFF_C</f>
        <v>4.4618736383442261</v>
      </c>
      <c r="W84">
        <f>O84/MAX(O:O)*PUN_C</f>
        <v>0.10046828437633036</v>
      </c>
      <c r="X84">
        <f>SUM(Z84:AC84)</f>
        <v>4.4554047630151423</v>
      </c>
      <c r="Y84">
        <f>X84/DEF_C*10</f>
        <v>7.4256746050252378</v>
      </c>
      <c r="Z84">
        <f>(0.7*(HIT_F*DEF_C))+(P84/(MAX(P:P))*(0.3*(HIT_F*DEF_C)))</f>
        <v>1.1061851851851849</v>
      </c>
      <c r="AA84">
        <f>(0.7*(BkS_F*DEF_C))+(Q84/(MAX(Q:Q))*(0.3*(BkS_F*DEF_C)))</f>
        <v>0.68528089887640442</v>
      </c>
      <c r="AB84">
        <f>(0.7*(TkA_F*DEF_C))+(R84/(MAX(R:R))*(0.3*(TkA_F*DEF_C)))</f>
        <v>1.5284210526315789</v>
      </c>
      <c r="AC84">
        <f>(0.7*(SH_F*DEF_C))+(S84/(MAX(S:S))*(0.3*(SH_F*DEF_C)))</f>
        <v>1.1355176263219739</v>
      </c>
    </row>
    <row r="85" spans="1:29" x14ac:dyDescent="0.25">
      <c r="A85" s="9">
        <v>83</v>
      </c>
      <c r="B85" s="46" t="s">
        <v>888</v>
      </c>
      <c r="C85" s="47" t="s">
        <v>395</v>
      </c>
      <c r="D85" s="47" t="s">
        <v>396</v>
      </c>
      <c r="E85" s="47" t="s">
        <v>1</v>
      </c>
      <c r="F85" s="48">
        <v>50</v>
      </c>
      <c r="G85" s="48">
        <v>18</v>
      </c>
      <c r="H85" s="48">
        <v>18</v>
      </c>
      <c r="I85" s="48">
        <v>36</v>
      </c>
      <c r="J85" s="48">
        <v>12</v>
      </c>
      <c r="K85" s="48">
        <v>23</v>
      </c>
      <c r="L85" s="48">
        <v>93</v>
      </c>
      <c r="M85" s="52">
        <v>649</v>
      </c>
      <c r="N85">
        <f>G85*82/F85</f>
        <v>29.52</v>
      </c>
      <c r="O85">
        <f>H85*82/F85</f>
        <v>29.52</v>
      </c>
      <c r="P85">
        <f>I85*82/F85</f>
        <v>59.04</v>
      </c>
      <c r="Q85">
        <f>J85*82/F85</f>
        <v>19.68</v>
      </c>
      <c r="R85">
        <f>K85*82/F85</f>
        <v>37.72</v>
      </c>
      <c r="S85">
        <f>L85*82/F85</f>
        <v>152.52000000000001</v>
      </c>
      <c r="U85" s="10">
        <f>SUM(V85:X85)</f>
        <v>9.0073667623371207</v>
      </c>
      <c r="V85">
        <f>N85/MAX(N:N)*OFF_C</f>
        <v>4.0658823529411761</v>
      </c>
      <c r="W85">
        <f>O85/MAX(O:O)*PUN_C</f>
        <v>0.29296551724137931</v>
      </c>
      <c r="X85">
        <f>SUM(Z85:AC85)</f>
        <v>4.6485188921545664</v>
      </c>
      <c r="Y85">
        <f>X85/DEF_C*10</f>
        <v>7.7475314869242773</v>
      </c>
      <c r="Z85">
        <f>(0.7*(HIT_F*DEF_C))+(P85/(MAX(P:P))*(0.3*(HIT_F*DEF_C)))</f>
        <v>1.1385599999999998</v>
      </c>
      <c r="AA85">
        <f>(0.7*(BkS_F*DEF_C))+(Q85/(MAX(Q:Q))*(0.3*(BkS_F*DEF_C)))</f>
        <v>0.68970337078651678</v>
      </c>
      <c r="AB85">
        <f>(0.7*(TkA_F*DEF_C))+(R85/(MAX(R:R))*(0.3*(TkA_F*DEF_C)))</f>
        <v>1.6808115789473683</v>
      </c>
      <c r="AC85">
        <f>(0.7*(SH_F*DEF_C))+(S85/(MAX(S:S))*(0.3*(SH_F*DEF_C)))</f>
        <v>1.1394439424206815</v>
      </c>
    </row>
    <row r="86" spans="1:29" x14ac:dyDescent="0.25">
      <c r="A86" s="9">
        <v>84</v>
      </c>
      <c r="B86" s="46" t="s">
        <v>647</v>
      </c>
      <c r="C86" s="47" t="s">
        <v>395</v>
      </c>
      <c r="D86" s="47" t="s">
        <v>396</v>
      </c>
      <c r="E86" s="47" t="s">
        <v>1</v>
      </c>
      <c r="F86" s="48">
        <v>60</v>
      </c>
      <c r="G86" s="48">
        <v>17</v>
      </c>
      <c r="H86" s="48">
        <v>86</v>
      </c>
      <c r="I86" s="48">
        <v>68</v>
      </c>
      <c r="J86" s="48">
        <v>26</v>
      </c>
      <c r="K86" s="48">
        <v>16</v>
      </c>
      <c r="L86" s="48">
        <v>65</v>
      </c>
      <c r="M86" s="52">
        <v>771</v>
      </c>
      <c r="N86">
        <f>G86*82/F86</f>
        <v>23.233333333333334</v>
      </c>
      <c r="O86">
        <f>H86*82/F86</f>
        <v>117.53333333333333</v>
      </c>
      <c r="P86">
        <f>I86*82/F86</f>
        <v>92.933333333333337</v>
      </c>
      <c r="Q86">
        <f>J86*82/F86</f>
        <v>35.533333333333331</v>
      </c>
      <c r="R86">
        <f>K86*82/F86</f>
        <v>21.866666666666667</v>
      </c>
      <c r="S86">
        <f>L86*82/F86</f>
        <v>88.833333333333329</v>
      </c>
      <c r="U86" s="10">
        <f>SUM(V86:X86)</f>
        <v>8.9877105525702028</v>
      </c>
      <c r="V86">
        <f>N86/MAX(N:N)*OFF_C</f>
        <v>3.2</v>
      </c>
      <c r="W86">
        <f>O86/MAX(O:O)*PUN_C</f>
        <v>1.1664367816091954</v>
      </c>
      <c r="X86">
        <f>SUM(Z86:AC86)</f>
        <v>4.6212737709610074</v>
      </c>
      <c r="Y86">
        <f>X86/DEF_C*10</f>
        <v>7.7021229516016785</v>
      </c>
      <c r="Z86">
        <f>(0.7*(HIT_F*DEF_C))+(P86/(MAX(P:P))*(0.3*(HIT_F*DEF_C)))</f>
        <v>1.1893999999999998</v>
      </c>
      <c r="AA86">
        <f>(0.7*(BkS_F*DEF_C))+(Q86/(MAX(Q:Q))*(0.3*(BkS_F*DEF_C)))</f>
        <v>0.73779775280898863</v>
      </c>
      <c r="AB86">
        <f>(0.7*(TkA_F*DEF_C))+(R86/(MAX(R:R))*(0.3*(TkA_F*DEF_C)))</f>
        <v>1.5569052631578946</v>
      </c>
      <c r="AC86">
        <f>(0.7*(SH_F*DEF_C))+(S86/(MAX(S:S))*(0.3*(SH_F*DEF_C)))</f>
        <v>1.1371707549941246</v>
      </c>
    </row>
    <row r="87" spans="1:29" x14ac:dyDescent="0.25">
      <c r="A87" s="9">
        <v>85</v>
      </c>
      <c r="B87" s="46" t="s">
        <v>428</v>
      </c>
      <c r="C87" s="47" t="s">
        <v>39</v>
      </c>
      <c r="D87" s="47" t="s">
        <v>396</v>
      </c>
      <c r="E87" s="47" t="s">
        <v>1</v>
      </c>
      <c r="F87" s="48">
        <v>57</v>
      </c>
      <c r="G87" s="48">
        <v>21</v>
      </c>
      <c r="H87" s="48">
        <v>20</v>
      </c>
      <c r="I87" s="48">
        <v>42</v>
      </c>
      <c r="J87" s="48">
        <v>15</v>
      </c>
      <c r="K87" s="48">
        <v>8</v>
      </c>
      <c r="L87" s="48">
        <v>147</v>
      </c>
      <c r="M87" s="52">
        <v>846</v>
      </c>
      <c r="N87">
        <f>G87*82/F87</f>
        <v>30.210526315789473</v>
      </c>
      <c r="O87">
        <f>H87*82/F87</f>
        <v>28.771929824561404</v>
      </c>
      <c r="P87">
        <f>I87*82/F87</f>
        <v>60.421052631578945</v>
      </c>
      <c r="Q87">
        <f>J87*82/F87</f>
        <v>21.578947368421051</v>
      </c>
      <c r="R87">
        <f>K87*82/F87</f>
        <v>11.508771929824562</v>
      </c>
      <c r="S87">
        <f>L87*82/F87</f>
        <v>211.47368421052633</v>
      </c>
      <c r="U87" s="10">
        <f>SUM(V87:X87)</f>
        <v>8.9001262857609582</v>
      </c>
      <c r="V87">
        <f>N87/MAX(N:N)*OFF_C</f>
        <v>4.1609907120743035</v>
      </c>
      <c r="W87">
        <f>O87/MAX(O:O)*PUN_C</f>
        <v>0.28554143980641256</v>
      </c>
      <c r="X87">
        <f>SUM(Z87:AC87)</f>
        <v>4.4535941338802418</v>
      </c>
      <c r="Y87">
        <f>X87/DEF_C*10</f>
        <v>7.4226568898004031</v>
      </c>
      <c r="Z87">
        <f>(0.7*(HIT_F*DEF_C))+(P87/(MAX(P:P))*(0.3*(HIT_F*DEF_C)))</f>
        <v>1.1406315789473682</v>
      </c>
      <c r="AA87">
        <f>(0.7*(BkS_F*DEF_C))+(Q87/(MAX(Q:Q))*(0.3*(BkS_F*DEF_C)))</f>
        <v>0.69546422235363681</v>
      </c>
      <c r="AB87">
        <f>(0.7*(TkA_F*DEF_C))+(R87/(MAX(R:R))*(0.3*(TkA_F*DEF_C)))</f>
        <v>1.4759501385041549</v>
      </c>
      <c r="AC87">
        <f>(0.7*(SH_F*DEF_C))+(S87/(MAX(S:S))*(0.3*(SH_F*DEF_C)))</f>
        <v>1.1415481940750818</v>
      </c>
    </row>
    <row r="88" spans="1:29" x14ac:dyDescent="0.25">
      <c r="A88" s="9">
        <v>86</v>
      </c>
      <c r="B88" s="43" t="s">
        <v>544</v>
      </c>
      <c r="C88" s="44" t="s">
        <v>395</v>
      </c>
      <c r="D88" s="44" t="s">
        <v>396</v>
      </c>
      <c r="E88" s="44" t="s">
        <v>1</v>
      </c>
      <c r="F88" s="45">
        <v>72</v>
      </c>
      <c r="G88" s="45">
        <v>23</v>
      </c>
      <c r="H88" s="45">
        <v>18</v>
      </c>
      <c r="I88" s="45">
        <v>78</v>
      </c>
      <c r="J88" s="45">
        <v>45</v>
      </c>
      <c r="K88" s="45">
        <v>30</v>
      </c>
      <c r="L88" s="45">
        <v>8037</v>
      </c>
      <c r="M88" s="51">
        <v>995</v>
      </c>
      <c r="N88">
        <f>G88*82/F88</f>
        <v>26.194444444444443</v>
      </c>
      <c r="O88">
        <f>H88*82/F88</f>
        <v>20.5</v>
      </c>
      <c r="P88">
        <f>I88*82/F88</f>
        <v>88.833333333333329</v>
      </c>
      <c r="Q88">
        <f>J88*82/F88</f>
        <v>51.25</v>
      </c>
      <c r="R88">
        <f>K88*82/F88</f>
        <v>34.166666666666664</v>
      </c>
      <c r="S88">
        <f>L88*82/F88</f>
        <v>9153.25</v>
      </c>
      <c r="U88" s="10">
        <f>SUM(V88:X88)</f>
        <v>8.8937681314010568</v>
      </c>
      <c r="V88">
        <f>N88/MAX(N:N)*OFF_C</f>
        <v>3.6078431372549016</v>
      </c>
      <c r="W88">
        <f>O88/MAX(O:O)*PUN_C</f>
        <v>0.20344827586206896</v>
      </c>
      <c r="X88">
        <f>SUM(Z88:AC88)</f>
        <v>5.0824767182840862</v>
      </c>
      <c r="Y88">
        <f>X88/DEF_C*10</f>
        <v>8.4707945304734764</v>
      </c>
      <c r="Z88">
        <f>(0.7*(HIT_F*DEF_C))+(P88/(MAX(P:P))*(0.3*(HIT_F*DEF_C)))</f>
        <v>1.1832499999999997</v>
      </c>
      <c r="AA88">
        <f>(0.7*(BkS_F*DEF_C))+(Q88/(MAX(Q:Q))*(0.3*(BkS_F*DEF_C)))</f>
        <v>0.78547752808988758</v>
      </c>
      <c r="AB88">
        <f>(0.7*(TkA_F*DEF_C))+(R88/(MAX(R:R))*(0.3*(TkA_F*DEF_C)))</f>
        <v>1.6530394736842104</v>
      </c>
      <c r="AC88">
        <f>(0.7*(SH_F*DEF_C))+(S88/(MAX(S:S))*(0.3*(SH_F*DEF_C)))</f>
        <v>1.4607097165099883</v>
      </c>
    </row>
    <row r="89" spans="1:29" x14ac:dyDescent="0.25">
      <c r="A89" s="9">
        <v>87</v>
      </c>
      <c r="B89" s="46" t="s">
        <v>431</v>
      </c>
      <c r="C89" s="47" t="s">
        <v>34</v>
      </c>
      <c r="D89" s="47" t="s">
        <v>396</v>
      </c>
      <c r="E89" s="47" t="s">
        <v>1</v>
      </c>
      <c r="F89" s="48">
        <v>66</v>
      </c>
      <c r="G89" s="48">
        <v>24</v>
      </c>
      <c r="H89" s="48">
        <v>10</v>
      </c>
      <c r="I89" s="48">
        <v>81</v>
      </c>
      <c r="J89" s="48">
        <v>26</v>
      </c>
      <c r="K89" s="48">
        <v>17</v>
      </c>
      <c r="L89" s="48">
        <v>244</v>
      </c>
      <c r="M89" s="52">
        <v>859</v>
      </c>
      <c r="N89">
        <f>G89*82/F89</f>
        <v>29.818181818181817</v>
      </c>
      <c r="O89">
        <f>H89*82/F89</f>
        <v>12.424242424242424</v>
      </c>
      <c r="P89">
        <f>I89*82/F89</f>
        <v>100.63636363636364</v>
      </c>
      <c r="Q89">
        <f>J89*82/F89</f>
        <v>32.303030303030305</v>
      </c>
      <c r="R89">
        <f>K89*82/F89</f>
        <v>21.121212121212121</v>
      </c>
      <c r="S89">
        <f>L89*82/F89</f>
        <v>303.15151515151513</v>
      </c>
      <c r="U89" s="10">
        <f>SUM(V89:X89)</f>
        <v>8.8551057855320998</v>
      </c>
      <c r="V89">
        <f>N89/MAX(N:N)*OFF_C</f>
        <v>4.1069518716577535</v>
      </c>
      <c r="W89">
        <f>O89/MAX(O:O)*PUN_C</f>
        <v>0.12330198537095088</v>
      </c>
      <c r="X89">
        <f>SUM(Z89:AC89)</f>
        <v>4.6248519285033947</v>
      </c>
      <c r="Y89">
        <f>X89/DEF_C*10</f>
        <v>7.7080865475056584</v>
      </c>
      <c r="Z89">
        <f>(0.7*(HIT_F*DEF_C))+(P89/(MAX(P:P))*(0.3*(HIT_F*DEF_C)))</f>
        <v>1.2009545454545452</v>
      </c>
      <c r="AA89">
        <f>(0.7*(BkS_F*DEF_C))+(Q89/(MAX(Q:Q))*(0.3*(BkS_F*DEF_C)))</f>
        <v>0.72799795709908055</v>
      </c>
      <c r="AB89">
        <f>(0.7*(TkA_F*DEF_C))+(R89/(MAX(R:R))*(0.3*(TkA_F*DEF_C)))</f>
        <v>1.551078947368421</v>
      </c>
      <c r="AC89">
        <f>(0.7*(SH_F*DEF_C))+(S89/(MAX(S:S))*(0.3*(SH_F*DEF_C)))</f>
        <v>1.1448204785813481</v>
      </c>
    </row>
    <row r="90" spans="1:29" x14ac:dyDescent="0.25">
      <c r="A90" s="9">
        <v>88</v>
      </c>
      <c r="B90" s="46" t="s">
        <v>333</v>
      </c>
      <c r="C90" s="47" t="s">
        <v>43</v>
      </c>
      <c r="D90" s="47" t="s">
        <v>396</v>
      </c>
      <c r="E90" s="47" t="s">
        <v>1</v>
      </c>
      <c r="F90" s="48">
        <v>80</v>
      </c>
      <c r="G90" s="48">
        <v>27</v>
      </c>
      <c r="H90" s="48">
        <v>26</v>
      </c>
      <c r="I90" s="48">
        <v>64</v>
      </c>
      <c r="J90" s="48">
        <v>37</v>
      </c>
      <c r="K90" s="48">
        <v>44</v>
      </c>
      <c r="L90" s="48">
        <v>48</v>
      </c>
      <c r="M90" s="52">
        <v>1091</v>
      </c>
      <c r="N90">
        <f>G90*82/F90</f>
        <v>27.675000000000001</v>
      </c>
      <c r="O90">
        <f>H90*82/F90</f>
        <v>26.65</v>
      </c>
      <c r="P90">
        <f>I90*82/F90</f>
        <v>65.599999999999994</v>
      </c>
      <c r="Q90">
        <f>J90*82/F90</f>
        <v>37.924999999999997</v>
      </c>
      <c r="R90">
        <f>K90*82/F90</f>
        <v>45.1</v>
      </c>
      <c r="S90">
        <f>L90*82/F90</f>
        <v>49.2</v>
      </c>
      <c r="U90" s="10">
        <f>SUM(V90:X90)</f>
        <v>8.8439490510110019</v>
      </c>
      <c r="V90">
        <f>N90/MAX(N:N)*OFF_C</f>
        <v>3.8117647058823527</v>
      </c>
      <c r="W90">
        <f>O90/MAX(O:O)*PUN_C</f>
        <v>0.26448275862068965</v>
      </c>
      <c r="X90">
        <f>SUM(Z90:AC90)</f>
        <v>4.7677015865079584</v>
      </c>
      <c r="Y90">
        <f>X90/DEF_C*10</f>
        <v>7.9461693108465967</v>
      </c>
      <c r="Z90">
        <f>(0.7*(HIT_F*DEF_C))+(P90/(MAX(P:P))*(0.3*(HIT_F*DEF_C)))</f>
        <v>1.1483999999999999</v>
      </c>
      <c r="AA90">
        <f>(0.7*(BkS_F*DEF_C))+(Q90/(MAX(Q:Q))*(0.3*(BkS_F*DEF_C)))</f>
        <v>0.74505337078651668</v>
      </c>
      <c r="AB90">
        <f>(0.7*(TkA_F*DEF_C))+(R90/(MAX(R:R))*(0.3*(TkA_F*DEF_C)))</f>
        <v>1.7384921052631577</v>
      </c>
      <c r="AC90">
        <f>(0.7*(SH_F*DEF_C))+(S90/(MAX(S:S))*(0.3*(SH_F*DEF_C)))</f>
        <v>1.1357561104582843</v>
      </c>
    </row>
    <row r="91" spans="1:29" x14ac:dyDescent="0.25">
      <c r="A91" s="9">
        <v>89</v>
      </c>
      <c r="B91" s="43" t="s">
        <v>721</v>
      </c>
      <c r="C91" s="44" t="s">
        <v>395</v>
      </c>
      <c r="D91" s="44" t="s">
        <v>396</v>
      </c>
      <c r="E91" s="44" t="s">
        <v>1</v>
      </c>
      <c r="F91" s="45">
        <v>78</v>
      </c>
      <c r="G91" s="45">
        <v>26</v>
      </c>
      <c r="H91" s="45">
        <v>32</v>
      </c>
      <c r="I91" s="45">
        <v>167</v>
      </c>
      <c r="J91" s="45">
        <v>31</v>
      </c>
      <c r="K91" s="45">
        <v>20</v>
      </c>
      <c r="L91" s="45">
        <v>157</v>
      </c>
      <c r="M91" s="51">
        <v>854</v>
      </c>
      <c r="N91">
        <f>G91*82/F91</f>
        <v>27.333333333333332</v>
      </c>
      <c r="O91">
        <f>H91*82/F91</f>
        <v>33.641025641025642</v>
      </c>
      <c r="P91">
        <f>I91*82/F91</f>
        <v>175.56410256410257</v>
      </c>
      <c r="Q91">
        <f>J91*82/F91</f>
        <v>32.589743589743591</v>
      </c>
      <c r="R91">
        <f>K91*82/F91</f>
        <v>21.025641025641026</v>
      </c>
      <c r="S91">
        <f>L91*82/F91</f>
        <v>165.05128205128204</v>
      </c>
      <c r="U91" s="10">
        <f>SUM(V91:X91)</f>
        <v>8.8310068440242624</v>
      </c>
      <c r="V91">
        <f>N91/MAX(N:N)*OFF_C</f>
        <v>3.7647058823529411</v>
      </c>
      <c r="W91">
        <f>O91/MAX(O:O)*PUN_C</f>
        <v>0.33386383731211317</v>
      </c>
      <c r="X91">
        <f>SUM(Z91:AC91)</f>
        <v>4.7324371243592083</v>
      </c>
      <c r="Y91">
        <f>X91/DEF_C*10</f>
        <v>7.8873952072653477</v>
      </c>
      <c r="Z91">
        <f>(0.7*(HIT_F*DEF_C))+(P91/(MAX(P:P))*(0.3*(HIT_F*DEF_C)))</f>
        <v>1.3133461538461537</v>
      </c>
      <c r="AA91">
        <f>(0.7*(BkS_F*DEF_C))+(Q91/(MAX(Q:Q))*(0.3*(BkS_F*DEF_C)))</f>
        <v>0.72886776145203103</v>
      </c>
      <c r="AB91">
        <f>(0.7*(TkA_F*DEF_C))+(R91/(MAX(R:R))*(0.3*(TkA_F*DEF_C)))</f>
        <v>1.5503319838056679</v>
      </c>
      <c r="AC91">
        <f>(0.7*(SH_F*DEF_C))+(S91/(MAX(S:S))*(0.3*(SH_F*DEF_C)))</f>
        <v>1.1398912252553557</v>
      </c>
    </row>
    <row r="92" spans="1:29" x14ac:dyDescent="0.25">
      <c r="A92" s="9">
        <v>90</v>
      </c>
      <c r="B92" s="43" t="s">
        <v>401</v>
      </c>
      <c r="C92" s="44" t="s">
        <v>43</v>
      </c>
      <c r="D92" s="44" t="s">
        <v>396</v>
      </c>
      <c r="E92" s="44" t="s">
        <v>1</v>
      </c>
      <c r="F92" s="45">
        <v>70</v>
      </c>
      <c r="G92" s="45">
        <v>24</v>
      </c>
      <c r="H92" s="45">
        <v>19</v>
      </c>
      <c r="I92" s="45">
        <v>54</v>
      </c>
      <c r="J92" s="45">
        <v>24</v>
      </c>
      <c r="K92" s="45">
        <v>16</v>
      </c>
      <c r="L92" s="45">
        <v>2941</v>
      </c>
      <c r="M92" s="51">
        <v>1002</v>
      </c>
      <c r="N92">
        <f>G92*82/F92</f>
        <v>28.114285714285714</v>
      </c>
      <c r="O92">
        <f>H92*82/F92</f>
        <v>22.257142857142856</v>
      </c>
      <c r="P92">
        <f>I92*82/F92</f>
        <v>63.25714285714286</v>
      </c>
      <c r="Q92">
        <f>J92*82/F92</f>
        <v>28.114285714285714</v>
      </c>
      <c r="R92">
        <f>K92*82/F92</f>
        <v>18.742857142857144</v>
      </c>
      <c r="S92">
        <f>L92*82/F92</f>
        <v>3445.1714285714284</v>
      </c>
      <c r="U92" s="10">
        <f>SUM(V92:X92)</f>
        <v>8.7427916208487382</v>
      </c>
      <c r="V92">
        <f>N92/MAX(N:N)*OFF_C</f>
        <v>3.8722689075630257</v>
      </c>
      <c r="W92">
        <f>O92/MAX(O:O)*PUN_C</f>
        <v>0.22088669950738915</v>
      </c>
      <c r="X92">
        <f>SUM(Z92:AC92)</f>
        <v>4.6496360137783226</v>
      </c>
      <c r="Y92">
        <f>X92/DEF_C*10</f>
        <v>7.7493933562972037</v>
      </c>
      <c r="Z92">
        <f>(0.7*(HIT_F*DEF_C))+(P92/(MAX(P:P))*(0.3*(HIT_F*DEF_C)))</f>
        <v>1.1448857142857141</v>
      </c>
      <c r="AA92">
        <f>(0.7*(BkS_F*DEF_C))+(Q92/(MAX(Q:Q))*(0.3*(BkS_F*DEF_C)))</f>
        <v>0.71529052969502394</v>
      </c>
      <c r="AB92">
        <f>(0.7*(TkA_F*DEF_C))+(R92/(MAX(R:R))*(0.3*(TkA_F*DEF_C)))</f>
        <v>1.5324902255639097</v>
      </c>
      <c r="AC92">
        <f>(0.7*(SH_F*DEF_C))+(S92/(MAX(S:S))*(0.3*(SH_F*DEF_C)))</f>
        <v>1.2569695442336746</v>
      </c>
    </row>
    <row r="93" spans="1:29" x14ac:dyDescent="0.25">
      <c r="A93" s="9">
        <v>91</v>
      </c>
      <c r="B93" s="43" t="s">
        <v>853</v>
      </c>
      <c r="C93" s="44" t="s">
        <v>395</v>
      </c>
      <c r="D93" s="44" t="s">
        <v>396</v>
      </c>
      <c r="E93" s="44" t="s">
        <v>1</v>
      </c>
      <c r="F93" s="45">
        <v>77</v>
      </c>
      <c r="G93" s="45">
        <v>17</v>
      </c>
      <c r="H93" s="45">
        <v>99</v>
      </c>
      <c r="I93" s="45">
        <v>143</v>
      </c>
      <c r="J93" s="45">
        <v>66</v>
      </c>
      <c r="K93" s="45">
        <v>24</v>
      </c>
      <c r="L93" s="45">
        <v>7954</v>
      </c>
      <c r="M93" s="51">
        <v>957</v>
      </c>
      <c r="N93">
        <f>G93*82/F93</f>
        <v>18.103896103896105</v>
      </c>
      <c r="O93">
        <f>H93*82/F93</f>
        <v>105.42857142857143</v>
      </c>
      <c r="P93">
        <f>I93*82/F93</f>
        <v>152.28571428571428</v>
      </c>
      <c r="Q93">
        <f>J93*82/F93</f>
        <v>70.285714285714292</v>
      </c>
      <c r="R93">
        <f>K93*82/F93</f>
        <v>25.558441558441558</v>
      </c>
      <c r="S93">
        <f>L93*82/F93</f>
        <v>8470.4935064935071</v>
      </c>
      <c r="U93" s="10">
        <f>SUM(V93:X93)</f>
        <v>8.683566089184481</v>
      </c>
      <c r="V93">
        <f>N93/MAX(N:N)*OFF_C</f>
        <v>2.4935064935064934</v>
      </c>
      <c r="W93">
        <f>O93/MAX(O:O)*PUN_C</f>
        <v>1.0463054187192118</v>
      </c>
      <c r="X93">
        <f>SUM(Z93:AC93)</f>
        <v>5.143754176958776</v>
      </c>
      <c r="Y93">
        <f>X93/DEF_C*10</f>
        <v>8.5729236282646273</v>
      </c>
      <c r="Z93">
        <f>(0.7*(HIT_F*DEF_C))+(P93/(MAX(P:P))*(0.3*(HIT_F*DEF_C)))</f>
        <v>1.2784285714285712</v>
      </c>
      <c r="AA93">
        <f>(0.7*(BkS_F*DEF_C))+(Q93/(MAX(Q:Q))*(0.3*(BkS_F*DEF_C)))</f>
        <v>0.84322632423756005</v>
      </c>
      <c r="AB93">
        <f>(0.7*(TkA_F*DEF_C))+(R93/(MAX(R:R))*(0.3*(TkA_F*DEF_C)))</f>
        <v>1.5857593984962404</v>
      </c>
      <c r="AC93">
        <f>(0.7*(SH_F*DEF_C))+(S93/(MAX(S:S))*(0.3*(SH_F*DEF_C)))</f>
        <v>1.4363398827964045</v>
      </c>
    </row>
    <row r="94" spans="1:29" x14ac:dyDescent="0.25">
      <c r="A94" s="9">
        <v>92</v>
      </c>
      <c r="B94" s="46" t="s">
        <v>657</v>
      </c>
      <c r="C94" s="47" t="s">
        <v>395</v>
      </c>
      <c r="D94" s="47" t="s">
        <v>396</v>
      </c>
      <c r="E94" s="47" t="s">
        <v>1</v>
      </c>
      <c r="F94" s="48">
        <v>77</v>
      </c>
      <c r="G94" s="48">
        <v>20</v>
      </c>
      <c r="H94" s="48">
        <v>58</v>
      </c>
      <c r="I94" s="48">
        <v>129</v>
      </c>
      <c r="J94" s="48">
        <v>22</v>
      </c>
      <c r="K94" s="48">
        <v>35</v>
      </c>
      <c r="L94" s="48">
        <v>8822</v>
      </c>
      <c r="M94" s="52">
        <v>1154</v>
      </c>
      <c r="N94">
        <f>G94*82/F94</f>
        <v>21.2987012987013</v>
      </c>
      <c r="O94">
        <f>H94*82/F94</f>
        <v>61.766233766233768</v>
      </c>
      <c r="P94">
        <f>I94*82/F94</f>
        <v>137.37662337662337</v>
      </c>
      <c r="Q94">
        <f>J94*82/F94</f>
        <v>23.428571428571427</v>
      </c>
      <c r="R94">
        <f>K94*82/F94</f>
        <v>37.272727272727273</v>
      </c>
      <c r="S94">
        <f>L94*82/F94</f>
        <v>9394.8571428571431</v>
      </c>
      <c r="U94" s="10">
        <f>SUM(V94:X94)</f>
        <v>8.6503137033470399</v>
      </c>
      <c r="V94">
        <f>N94/MAX(N:N)*OFF_C</f>
        <v>2.9335370511841101</v>
      </c>
      <c r="W94">
        <f>O94/MAX(O:O)*PUN_C</f>
        <v>0.61298701298701297</v>
      </c>
      <c r="X94">
        <f>SUM(Z94:AC94)</f>
        <v>5.1037896391759165</v>
      </c>
      <c r="Y94">
        <f>X94/DEF_C*10</f>
        <v>8.5063160652931948</v>
      </c>
      <c r="Z94">
        <f>(0.7*(HIT_F*DEF_C))+(P94/(MAX(P:P))*(0.3*(HIT_F*DEF_C)))</f>
        <v>1.2560649350649349</v>
      </c>
      <c r="AA94">
        <f>(0.7*(BkS_F*DEF_C))+(Q94/(MAX(Q:Q))*(0.3*(BkS_F*DEF_C)))</f>
        <v>0.70107544141251998</v>
      </c>
      <c r="AB94">
        <f>(0.7*(TkA_F*DEF_C))+(R94/(MAX(R:R))*(0.3*(TkA_F*DEF_C)))</f>
        <v>1.6773157894736841</v>
      </c>
      <c r="AC94">
        <f>(0.7*(SH_F*DEF_C))+(S94/(MAX(S:S))*(0.3*(SH_F*DEF_C)))</f>
        <v>1.4693334732247774</v>
      </c>
    </row>
    <row r="95" spans="1:29" x14ac:dyDescent="0.25">
      <c r="A95" s="9">
        <v>93</v>
      </c>
      <c r="B95" s="46" t="s">
        <v>80</v>
      </c>
      <c r="C95" s="47" t="s">
        <v>39</v>
      </c>
      <c r="D95" s="47" t="s">
        <v>396</v>
      </c>
      <c r="E95" s="47" t="s">
        <v>1</v>
      </c>
      <c r="F95" s="48">
        <v>81</v>
      </c>
      <c r="G95" s="48">
        <v>26</v>
      </c>
      <c r="H95" s="48">
        <v>10</v>
      </c>
      <c r="I95" s="48">
        <v>71</v>
      </c>
      <c r="J95" s="48">
        <v>35</v>
      </c>
      <c r="K95" s="48">
        <v>31</v>
      </c>
      <c r="L95" s="48">
        <v>4088</v>
      </c>
      <c r="M95" s="52">
        <v>1162</v>
      </c>
      <c r="N95">
        <f>G95*82/F95</f>
        <v>26.320987654320987</v>
      </c>
      <c r="O95">
        <f>H95*82/F95</f>
        <v>10.123456790123457</v>
      </c>
      <c r="P95">
        <f>I95*82/F95</f>
        <v>71.876543209876544</v>
      </c>
      <c r="Q95">
        <f>J95*82/F95</f>
        <v>35.432098765432102</v>
      </c>
      <c r="R95">
        <f>K95*82/F95</f>
        <v>31.382716049382715</v>
      </c>
      <c r="S95">
        <f>L95*82/F95</f>
        <v>4138.4691358024693</v>
      </c>
      <c r="U95" s="10">
        <f>SUM(V95:X95)</f>
        <v>8.534042397476485</v>
      </c>
      <c r="V95">
        <f>N95/MAX(N:N)*OFF_C</f>
        <v>3.6252723311546839</v>
      </c>
      <c r="W95">
        <f>O95/MAX(O:O)*PUN_C</f>
        <v>0.10046828437633036</v>
      </c>
      <c r="X95">
        <f>SUM(Z95:AC95)</f>
        <v>4.8083017819454703</v>
      </c>
      <c r="Y95">
        <f>X95/DEF_C*10</f>
        <v>8.0138363032424511</v>
      </c>
      <c r="Z95">
        <f>(0.7*(HIT_F*DEF_C))+(P95/(MAX(P:P))*(0.3*(HIT_F*DEF_C)))</f>
        <v>1.1578148148148146</v>
      </c>
      <c r="AA95">
        <f>(0.7*(BkS_F*DEF_C))+(Q95/(MAX(Q:Q))*(0.3*(BkS_F*DEF_C)))</f>
        <v>0.73749063670411974</v>
      </c>
      <c r="AB95">
        <f>(0.7*(TkA_F*DEF_C))+(R95/(MAX(R:R))*(0.3*(TkA_F*DEF_C)))</f>
        <v>1.6312807017543858</v>
      </c>
      <c r="AC95">
        <f>(0.7*(SH_F*DEF_C))+(S95/(MAX(S:S))*(0.3*(SH_F*DEF_C)))</f>
        <v>1.2817156286721503</v>
      </c>
    </row>
    <row r="96" spans="1:29" x14ac:dyDescent="0.25">
      <c r="A96" s="9">
        <v>94</v>
      </c>
      <c r="B96" s="46" t="s">
        <v>794</v>
      </c>
      <c r="C96" s="47" t="s">
        <v>395</v>
      </c>
      <c r="D96" s="47" t="s">
        <v>396</v>
      </c>
      <c r="E96" s="47" t="s">
        <v>1</v>
      </c>
      <c r="F96" s="48">
        <v>82</v>
      </c>
      <c r="G96" s="48">
        <v>23</v>
      </c>
      <c r="H96" s="48">
        <v>16</v>
      </c>
      <c r="I96" s="48">
        <v>46</v>
      </c>
      <c r="J96" s="48">
        <v>89</v>
      </c>
      <c r="K96" s="48">
        <v>35</v>
      </c>
      <c r="L96" s="48">
        <v>10401</v>
      </c>
      <c r="M96" s="52">
        <v>1281</v>
      </c>
      <c r="N96">
        <f>G96*82/F96</f>
        <v>23</v>
      </c>
      <c r="O96">
        <f>H96*82/F96</f>
        <v>16</v>
      </c>
      <c r="P96">
        <f>I96*82/F96</f>
        <v>46</v>
      </c>
      <c r="Q96">
        <f>J96*82/F96</f>
        <v>89</v>
      </c>
      <c r="R96">
        <f>K96*82/F96</f>
        <v>35</v>
      </c>
      <c r="S96">
        <f>L96*82/F96</f>
        <v>10401</v>
      </c>
      <c r="U96" s="10">
        <f>SUM(V96:X96)</f>
        <v>8.510449830748275</v>
      </c>
      <c r="V96">
        <f>N96/MAX(N:N)*OFF_C</f>
        <v>3.1678622668579628</v>
      </c>
      <c r="W96">
        <f>O96/MAX(O:O)*PUN_C</f>
        <v>0.15878889823380993</v>
      </c>
      <c r="X96">
        <f>SUM(Z96:AC96)</f>
        <v>5.1837986656565027</v>
      </c>
      <c r="Y96">
        <f>X96/DEF_C*10</f>
        <v>8.6396644427608376</v>
      </c>
      <c r="Z96">
        <f>(0.7*(HIT_F*DEF_C))+(P96/(MAX(P:P))*(0.3*(HIT_F*DEF_C)))</f>
        <v>1.1189999999999998</v>
      </c>
      <c r="AA96">
        <f>(0.7*(BkS_F*DEF_C))+(Q96/(MAX(Q:Q))*(0.3*(BkS_F*DEF_C)))</f>
        <v>0.89999999999999991</v>
      </c>
      <c r="AB96">
        <f>(0.7*(TkA_F*DEF_C))+(R96/(MAX(R:R))*(0.3*(TkA_F*DEF_C)))</f>
        <v>1.6595526315789473</v>
      </c>
      <c r="AC96">
        <f>(0.7*(SH_F*DEF_C))+(S96/(MAX(S:S))*(0.3*(SH_F*DEF_C)))</f>
        <v>1.5052460340775558</v>
      </c>
    </row>
    <row r="97" spans="1:29" x14ac:dyDescent="0.25">
      <c r="A97" s="9">
        <v>95</v>
      </c>
      <c r="B97" s="43" t="s">
        <v>171</v>
      </c>
      <c r="C97" s="44" t="s">
        <v>37</v>
      </c>
      <c r="D97" s="44" t="s">
        <v>396</v>
      </c>
      <c r="E97" s="44" t="s">
        <v>1</v>
      </c>
      <c r="F97" s="45">
        <v>75</v>
      </c>
      <c r="G97" s="45">
        <v>23</v>
      </c>
      <c r="H97" s="45">
        <v>18</v>
      </c>
      <c r="I97" s="45">
        <v>27</v>
      </c>
      <c r="J97" s="45">
        <v>26</v>
      </c>
      <c r="K97" s="45">
        <v>35</v>
      </c>
      <c r="L97" s="45">
        <v>4942</v>
      </c>
      <c r="M97" s="51">
        <v>1057</v>
      </c>
      <c r="N97">
        <f>G97*82/F97</f>
        <v>25.146666666666668</v>
      </c>
      <c r="O97">
        <f>H97*82/F97</f>
        <v>19.68</v>
      </c>
      <c r="P97">
        <f>I97*82/F97</f>
        <v>29.52</v>
      </c>
      <c r="Q97">
        <f>J97*82/F97</f>
        <v>28.426666666666666</v>
      </c>
      <c r="R97">
        <f>K97*82/F97</f>
        <v>38.266666666666666</v>
      </c>
      <c r="S97">
        <f>L97*82/F97</f>
        <v>5403.2533333333331</v>
      </c>
      <c r="U97" s="10">
        <f>SUM(V97:X97)</f>
        <v>8.4813021223622727</v>
      </c>
      <c r="V97">
        <f>N97/MAX(N:N)*OFF_C</f>
        <v>3.4635294117647062</v>
      </c>
      <c r="W97">
        <f>O97/MAX(O:O)*PUN_C</f>
        <v>0.19531034482758619</v>
      </c>
      <c r="X97">
        <f>SUM(Z97:AC97)</f>
        <v>4.8224623657699812</v>
      </c>
      <c r="Y97">
        <f>X97/DEF_C*10</f>
        <v>8.0374372762833026</v>
      </c>
      <c r="Z97">
        <f>(0.7*(HIT_F*DEF_C))+(P97/(MAX(P:P))*(0.3*(HIT_F*DEF_C)))</f>
        <v>1.0942799999999999</v>
      </c>
      <c r="AA97">
        <f>(0.7*(BkS_F*DEF_C))+(Q97/(MAX(Q:Q))*(0.3*(BkS_F*DEF_C)))</f>
        <v>0.71623820224719092</v>
      </c>
      <c r="AB97">
        <f>(0.7*(TkA_F*DEF_C))+(R97/(MAX(R:R))*(0.3*(TkA_F*DEF_C)))</f>
        <v>1.6850842105263157</v>
      </c>
      <c r="AC97">
        <f>(0.7*(SH_F*DEF_C))+(S97/(MAX(S:S))*(0.3*(SH_F*DEF_C)))</f>
        <v>1.3268599529964746</v>
      </c>
    </row>
    <row r="98" spans="1:29" x14ac:dyDescent="0.25">
      <c r="A98" s="9">
        <v>96</v>
      </c>
      <c r="B98" s="43" t="s">
        <v>262</v>
      </c>
      <c r="C98" s="44" t="s">
        <v>34</v>
      </c>
      <c r="D98" s="44" t="s">
        <v>396</v>
      </c>
      <c r="E98" s="44" t="s">
        <v>1</v>
      </c>
      <c r="F98" s="45">
        <v>38</v>
      </c>
      <c r="G98" s="45">
        <v>11</v>
      </c>
      <c r="H98" s="45">
        <v>10</v>
      </c>
      <c r="I98" s="45">
        <v>83</v>
      </c>
      <c r="J98" s="45">
        <v>14</v>
      </c>
      <c r="K98" s="45">
        <v>18</v>
      </c>
      <c r="L98" s="45">
        <v>76</v>
      </c>
      <c r="M98" s="51">
        <v>406</v>
      </c>
      <c r="N98">
        <f>G98*82/F98</f>
        <v>23.736842105263158</v>
      </c>
      <c r="O98">
        <f>H98*82/F98</f>
        <v>21.578947368421051</v>
      </c>
      <c r="P98">
        <f>I98*82/F98</f>
        <v>179.10526315789474</v>
      </c>
      <c r="Q98">
        <f>J98*82/F98</f>
        <v>30.210526315789473</v>
      </c>
      <c r="R98">
        <f>K98*82/F98</f>
        <v>38.842105263157897</v>
      </c>
      <c r="S98">
        <f>L98*82/F98</f>
        <v>164</v>
      </c>
      <c r="U98" s="10">
        <f>SUM(V98:X98)</f>
        <v>8.3532491500671195</v>
      </c>
      <c r="V98">
        <f>N98/MAX(N:N)*OFF_C</f>
        <v>3.2693498452012379</v>
      </c>
      <c r="W98">
        <f>O98/MAX(O:O)*PUN_C</f>
        <v>0.21415607985480942</v>
      </c>
      <c r="X98">
        <f>SUM(Z98:AC98)</f>
        <v>4.8697432250110717</v>
      </c>
      <c r="Y98">
        <f>X98/DEF_C*10</f>
        <v>8.1162387083517871</v>
      </c>
      <c r="Z98">
        <f>(0.7*(HIT_F*DEF_C))+(P98/(MAX(P:P))*(0.3*(HIT_F*DEF_C)))</f>
        <v>1.3186578947368419</v>
      </c>
      <c r="AA98">
        <f>(0.7*(BkS_F*DEF_C))+(Q98/(MAX(Q:Q))*(0.3*(BkS_F*DEF_C)))</f>
        <v>0.7216499112950916</v>
      </c>
      <c r="AB98">
        <f>(0.7*(TkA_F*DEF_C))+(R98/(MAX(R:R))*(0.3*(TkA_F*DEF_C)))</f>
        <v>1.6895817174515235</v>
      </c>
      <c r="AC98">
        <f>(0.7*(SH_F*DEF_C))+(S98/(MAX(S:S))*(0.3*(SH_F*DEF_C)))</f>
        <v>1.1398537015276144</v>
      </c>
    </row>
    <row r="99" spans="1:29" x14ac:dyDescent="0.25">
      <c r="A99" s="9">
        <v>97</v>
      </c>
      <c r="B99" s="43" t="s">
        <v>736</v>
      </c>
      <c r="C99" s="44" t="s">
        <v>395</v>
      </c>
      <c r="D99" s="44" t="s">
        <v>396</v>
      </c>
      <c r="E99" s="44" t="s">
        <v>1</v>
      </c>
      <c r="F99" s="45">
        <v>49</v>
      </c>
      <c r="G99" s="45">
        <v>14</v>
      </c>
      <c r="H99" s="45">
        <v>17</v>
      </c>
      <c r="I99" s="45">
        <v>31</v>
      </c>
      <c r="J99" s="45">
        <v>19</v>
      </c>
      <c r="K99" s="45">
        <v>27</v>
      </c>
      <c r="L99" s="45">
        <v>0</v>
      </c>
      <c r="M99" s="51">
        <v>587</v>
      </c>
      <c r="N99">
        <f>G99*82/F99</f>
        <v>23.428571428571427</v>
      </c>
      <c r="O99">
        <f>H99*82/F99</f>
        <v>28.448979591836736</v>
      </c>
      <c r="P99">
        <f>I99*82/F99</f>
        <v>51.877551020408163</v>
      </c>
      <c r="Q99">
        <f>J99*82/F99</f>
        <v>31.795918367346939</v>
      </c>
      <c r="R99">
        <f>K99*82/F99</f>
        <v>45.183673469387756</v>
      </c>
      <c r="S99">
        <f>L99*82/F99</f>
        <v>0</v>
      </c>
      <c r="U99" s="10">
        <f>SUM(V99:X99)</f>
        <v>8.2366490727778281</v>
      </c>
      <c r="V99">
        <f>N99/MAX(N:N)*OFF_C</f>
        <v>3.2268907563025211</v>
      </c>
      <c r="W99">
        <f>O99/MAX(O:O)*PUN_C</f>
        <v>0.28233638282899365</v>
      </c>
      <c r="X99">
        <f>SUM(Z99:AC99)</f>
        <v>4.7274219336463137</v>
      </c>
      <c r="Y99">
        <f>X99/DEF_C*10</f>
        <v>7.8790365560771889</v>
      </c>
      <c r="Z99">
        <f>(0.7*(HIT_F*DEF_C))+(P99/(MAX(P:P))*(0.3*(HIT_F*DEF_C)))</f>
        <v>1.127816326530612</v>
      </c>
      <c r="AA99">
        <f>(0.7*(BkS_F*DEF_C))+(Q99/(MAX(Q:Q))*(0.3*(BkS_F*DEF_C)))</f>
        <v>0.72645952763127708</v>
      </c>
      <c r="AB99">
        <f>(0.7*(TkA_F*DEF_C))+(R99/(MAX(R:R))*(0.3*(TkA_F*DEF_C)))</f>
        <v>1.7391460794844253</v>
      </c>
      <c r="AC99">
        <f>(0.7*(SH_F*DEF_C))+(S99/(MAX(S:S))*(0.3*(SH_F*DEF_C)))</f>
        <v>1.1339999999999999</v>
      </c>
    </row>
    <row r="100" spans="1:29" x14ac:dyDescent="0.25">
      <c r="A100" s="9">
        <v>98</v>
      </c>
      <c r="B100" s="43" t="s">
        <v>782</v>
      </c>
      <c r="C100" s="44" t="s">
        <v>395</v>
      </c>
      <c r="D100" s="44" t="s">
        <v>396</v>
      </c>
      <c r="E100" s="44" t="s">
        <v>1</v>
      </c>
      <c r="F100" s="45">
        <v>57</v>
      </c>
      <c r="G100" s="45">
        <v>16</v>
      </c>
      <c r="H100" s="45">
        <v>6</v>
      </c>
      <c r="I100" s="45">
        <v>91</v>
      </c>
      <c r="J100" s="45">
        <v>22</v>
      </c>
      <c r="K100" s="45">
        <v>29</v>
      </c>
      <c r="L100" s="45">
        <v>2691</v>
      </c>
      <c r="M100" s="51">
        <v>684</v>
      </c>
      <c r="N100">
        <f>G100*82/F100</f>
        <v>23.017543859649123</v>
      </c>
      <c r="O100">
        <f>H100*82/F100</f>
        <v>8.6315789473684212</v>
      </c>
      <c r="P100">
        <f>I100*82/F100</f>
        <v>130.91228070175438</v>
      </c>
      <c r="Q100">
        <f>J100*82/F100</f>
        <v>31.649122807017545</v>
      </c>
      <c r="R100">
        <f>K100*82/F100</f>
        <v>41.719298245614034</v>
      </c>
      <c r="S100">
        <f>L100*82/F100</f>
        <v>3871.2631578947367</v>
      </c>
      <c r="U100" s="10">
        <f>SUM(V100:X100)</f>
        <v>8.2125711006354614</v>
      </c>
      <c r="V100">
        <f>N100/MAX(N:N)*OFF_C</f>
        <v>3.1702786377708976</v>
      </c>
      <c r="W100">
        <f>O100/MAX(O:O)*PUN_C</f>
        <v>8.5662431941923772E-2</v>
      </c>
      <c r="X100">
        <f>SUM(Z100:AC100)</f>
        <v>4.9566300309226401</v>
      </c>
      <c r="Y100">
        <f>X100/DEF_C*10</f>
        <v>8.2610500515377332</v>
      </c>
      <c r="Z100">
        <f>(0.7*(HIT_F*DEF_C))+(P100/(MAX(P:P))*(0.3*(HIT_F*DEF_C)))</f>
        <v>1.2463684210526313</v>
      </c>
      <c r="AA100">
        <f>(0.7*(BkS_F*DEF_C))+(Q100/(MAX(Q:Q))*(0.3*(BkS_F*DEF_C)))</f>
        <v>0.72601419278533397</v>
      </c>
      <c r="AB100">
        <f>(0.7*(TkA_F*DEF_C))+(R100/(MAX(R:R))*(0.3*(TkA_F*DEF_C)))</f>
        <v>1.7120692520775622</v>
      </c>
      <c r="AC100">
        <f>(0.7*(SH_F*DEF_C))+(S100/(MAX(S:S))*(0.3*(SH_F*DEF_C)))</f>
        <v>1.2721781650071122</v>
      </c>
    </row>
    <row r="101" spans="1:29" x14ac:dyDescent="0.25">
      <c r="A101" s="9">
        <v>99</v>
      </c>
      <c r="B101" s="46" t="s">
        <v>877</v>
      </c>
      <c r="C101" s="47" t="s">
        <v>395</v>
      </c>
      <c r="D101" s="47" t="s">
        <v>396</v>
      </c>
      <c r="E101" s="47" t="s">
        <v>1</v>
      </c>
      <c r="F101" s="48">
        <v>65</v>
      </c>
      <c r="G101" s="48">
        <v>15</v>
      </c>
      <c r="H101" s="48">
        <v>48</v>
      </c>
      <c r="I101" s="48">
        <v>61</v>
      </c>
      <c r="J101" s="48">
        <v>34</v>
      </c>
      <c r="K101" s="48">
        <v>23</v>
      </c>
      <c r="L101" s="48">
        <v>6614</v>
      </c>
      <c r="M101" s="52">
        <v>868</v>
      </c>
      <c r="N101">
        <f>G101*82/F101</f>
        <v>18.923076923076923</v>
      </c>
      <c r="O101">
        <f>H101*82/F101</f>
        <v>60.553846153846152</v>
      </c>
      <c r="P101">
        <f>I101*82/F101</f>
        <v>76.953846153846158</v>
      </c>
      <c r="Q101">
        <f>J101*82/F101</f>
        <v>42.892307692307689</v>
      </c>
      <c r="R101">
        <f>K101*82/F101</f>
        <v>29.015384615384615</v>
      </c>
      <c r="S101">
        <f>L101*82/F101</f>
        <v>8343.8153846153855</v>
      </c>
      <c r="U101" s="10">
        <f>SUM(V101:X101)</f>
        <v>8.17743970921045</v>
      </c>
      <c r="V101">
        <f>N101/MAX(N:N)*OFF_C</f>
        <v>2.6063348416289593</v>
      </c>
      <c r="W101">
        <f>O101/MAX(O:O)*PUN_C</f>
        <v>0.60095490716180366</v>
      </c>
      <c r="X101">
        <f>SUM(Z101:AC101)</f>
        <v>4.970149960419687</v>
      </c>
      <c r="Y101">
        <f>X101/DEF_C*10</f>
        <v>8.2835832673661454</v>
      </c>
      <c r="Z101">
        <f>(0.7*(HIT_F*DEF_C))+(P101/(MAX(P:P))*(0.3*(HIT_F*DEF_C)))</f>
        <v>1.165430769230769</v>
      </c>
      <c r="AA101">
        <f>(0.7*(BkS_F*DEF_C))+(Q101/(MAX(Q:Q))*(0.3*(BkS_F*DEF_C)))</f>
        <v>0.76012273120138274</v>
      </c>
      <c r="AB101">
        <f>(0.7*(TkA_F*DEF_C))+(R101/(MAX(R:R))*(0.3*(TkA_F*DEF_C)))</f>
        <v>1.6127781376518218</v>
      </c>
      <c r="AC101">
        <f>(0.7*(SH_F*DEF_C))+(S101/(MAX(S:S))*(0.3*(SH_F*DEF_C)))</f>
        <v>1.4318183223357135</v>
      </c>
    </row>
    <row r="102" spans="1:29" x14ac:dyDescent="0.25">
      <c r="A102" s="9">
        <v>100</v>
      </c>
      <c r="B102" s="43" t="s">
        <v>746</v>
      </c>
      <c r="C102" s="44" t="s">
        <v>395</v>
      </c>
      <c r="D102" s="44" t="s">
        <v>396</v>
      </c>
      <c r="E102" s="44" t="s">
        <v>1</v>
      </c>
      <c r="F102" s="45">
        <v>69</v>
      </c>
      <c r="G102" s="45">
        <v>20</v>
      </c>
      <c r="H102" s="45">
        <v>10</v>
      </c>
      <c r="I102" s="45">
        <v>37</v>
      </c>
      <c r="J102" s="45">
        <v>36</v>
      </c>
      <c r="K102" s="45">
        <v>12</v>
      </c>
      <c r="L102" s="45">
        <v>5545</v>
      </c>
      <c r="M102" s="51">
        <v>856</v>
      </c>
      <c r="N102">
        <f>G102*82/F102</f>
        <v>23.768115942028984</v>
      </c>
      <c r="O102">
        <f>H102*82/F102</f>
        <v>11.884057971014492</v>
      </c>
      <c r="P102">
        <f>I102*82/F102</f>
        <v>43.971014492753625</v>
      </c>
      <c r="Q102">
        <f>J102*82/F102</f>
        <v>42.782608695652172</v>
      </c>
      <c r="R102">
        <f>K102*82/F102</f>
        <v>14.260869565217391</v>
      </c>
      <c r="S102">
        <f>L102*82/F102</f>
        <v>6589.710144927536</v>
      </c>
      <c r="U102" s="10">
        <f>SUM(V102:X102)</f>
        <v>8.1340132452326586</v>
      </c>
      <c r="V102">
        <f>N102/MAX(N:N)*OFF_C</f>
        <v>3.2736572890025579</v>
      </c>
      <c r="W102">
        <f>O102/MAX(O:O)*PUN_C</f>
        <v>0.11794102948525736</v>
      </c>
      <c r="X102">
        <f>SUM(Z102:AC102)</f>
        <v>4.7424149267448428</v>
      </c>
      <c r="Y102">
        <f>X102/DEF_C*10</f>
        <v>7.9040248779080713</v>
      </c>
      <c r="Z102">
        <f>(0.7*(HIT_F*DEF_C))+(P102/(MAX(P:P))*(0.3*(HIT_F*DEF_C)))</f>
        <v>1.1159565217391303</v>
      </c>
      <c r="AA102">
        <f>(0.7*(BkS_F*DEF_C))+(Q102/(MAX(Q:Q))*(0.3*(BkS_F*DEF_C)))</f>
        <v>0.75978993649242788</v>
      </c>
      <c r="AB102">
        <f>(0.7*(TkA_F*DEF_C))+(R102/(MAX(R:R))*(0.3*(TkA_F*DEF_C)))</f>
        <v>1.4974599542334095</v>
      </c>
      <c r="AC102">
        <f>(0.7*(SH_F*DEF_C))+(S102/(MAX(S:S))*(0.3*(SH_F*DEF_C)))</f>
        <v>1.3692085142798751</v>
      </c>
    </row>
    <row r="103" spans="1:29" x14ac:dyDescent="0.25">
      <c r="A103" s="9">
        <v>101</v>
      </c>
      <c r="B103" s="46" t="s">
        <v>783</v>
      </c>
      <c r="C103" s="47" t="s">
        <v>395</v>
      </c>
      <c r="D103" s="47" t="s">
        <v>396</v>
      </c>
      <c r="E103" s="47" t="s">
        <v>1</v>
      </c>
      <c r="F103" s="48">
        <v>45</v>
      </c>
      <c r="G103" s="48">
        <v>12</v>
      </c>
      <c r="H103" s="48">
        <v>13</v>
      </c>
      <c r="I103" s="48">
        <v>47</v>
      </c>
      <c r="J103" s="48">
        <v>19</v>
      </c>
      <c r="K103" s="48">
        <v>10</v>
      </c>
      <c r="L103" s="48">
        <v>4046</v>
      </c>
      <c r="M103" s="52">
        <v>610</v>
      </c>
      <c r="N103">
        <f>G103*82/F103</f>
        <v>21.866666666666667</v>
      </c>
      <c r="O103">
        <f>H103*82/F103</f>
        <v>23.68888888888889</v>
      </c>
      <c r="P103">
        <f>I103*82/F103</f>
        <v>85.644444444444446</v>
      </c>
      <c r="Q103">
        <f>J103*82/F103</f>
        <v>34.62222222222222</v>
      </c>
      <c r="R103">
        <f>K103*82/F103</f>
        <v>18.222222222222221</v>
      </c>
      <c r="S103">
        <f>L103*82/F103</f>
        <v>7372.7111111111108</v>
      </c>
      <c r="U103" s="10">
        <f>SUM(V103:X103)</f>
        <v>8.0859383227166965</v>
      </c>
      <c r="V103">
        <f>N103/MAX(N:N)*OFF_C</f>
        <v>3.0117647058823529</v>
      </c>
      <c r="W103">
        <f>O103/MAX(O:O)*PUN_C</f>
        <v>0.23509578544061302</v>
      </c>
      <c r="X103">
        <f>SUM(Z103:AC103)</f>
        <v>4.8390778313937304</v>
      </c>
      <c r="Y103">
        <f>X103/DEF_C*10</f>
        <v>8.0651297189895512</v>
      </c>
      <c r="Z103">
        <f>(0.7*(HIT_F*DEF_C))+(P103/(MAX(P:P))*(0.3*(HIT_F*DEF_C)))</f>
        <v>1.1784666666666666</v>
      </c>
      <c r="AA103">
        <f>(0.7*(BkS_F*DEF_C))+(Q103/(MAX(Q:Q))*(0.3*(BkS_F*DEF_C)))</f>
        <v>0.73503370786516842</v>
      </c>
      <c r="AB103">
        <f>(0.7*(TkA_F*DEF_C))+(R103/(MAX(R:R))*(0.3*(TkA_F*DEF_C)))</f>
        <v>1.5284210526315789</v>
      </c>
      <c r="AC103">
        <f>(0.7*(SH_F*DEF_C))+(S103/(MAX(S:S))*(0.3*(SH_F*DEF_C)))</f>
        <v>1.3971564042303171</v>
      </c>
    </row>
    <row r="104" spans="1:29" x14ac:dyDescent="0.25">
      <c r="A104" s="9">
        <v>102</v>
      </c>
      <c r="B104" s="46" t="s">
        <v>551</v>
      </c>
      <c r="C104" s="47" t="s">
        <v>395</v>
      </c>
      <c r="D104" s="47" t="s">
        <v>396</v>
      </c>
      <c r="E104" s="47" t="s">
        <v>1</v>
      </c>
      <c r="F104" s="48">
        <v>75</v>
      </c>
      <c r="G104" s="48">
        <v>16</v>
      </c>
      <c r="H104" s="48">
        <v>41</v>
      </c>
      <c r="I104" s="48">
        <v>141</v>
      </c>
      <c r="J104" s="48">
        <v>28</v>
      </c>
      <c r="K104" s="48">
        <v>37</v>
      </c>
      <c r="L104" s="48">
        <v>6075</v>
      </c>
      <c r="M104" s="52">
        <v>915</v>
      </c>
      <c r="N104">
        <f>G104*82/F104</f>
        <v>17.493333333333332</v>
      </c>
      <c r="O104">
        <f>H104*82/F104</f>
        <v>44.826666666666668</v>
      </c>
      <c r="P104">
        <f>I104*82/F104</f>
        <v>154.16</v>
      </c>
      <c r="Q104">
        <f>J104*82/F104</f>
        <v>30.613333333333333</v>
      </c>
      <c r="R104">
        <f>K104*82/F104</f>
        <v>40.453333333333333</v>
      </c>
      <c r="S104">
        <f>L104*82/F104</f>
        <v>6642</v>
      </c>
      <c r="U104" s="10">
        <f>SUM(V104:X104)</f>
        <v>7.9316468867471279</v>
      </c>
      <c r="V104">
        <f>N104/MAX(N:N)*OFF_C</f>
        <v>2.4094117647058821</v>
      </c>
      <c r="W104">
        <f>O104/MAX(O:O)*PUN_C</f>
        <v>0.44487356321839083</v>
      </c>
      <c r="X104">
        <f>SUM(Z104:AC104)</f>
        <v>5.0773615588228544</v>
      </c>
      <c r="Y104">
        <f>X104/DEF_C*10</f>
        <v>8.4622692647047568</v>
      </c>
      <c r="Z104">
        <f>(0.7*(HIT_F*DEF_C))+(P104/(MAX(P:P))*(0.3*(HIT_F*DEF_C)))</f>
        <v>1.2812399999999999</v>
      </c>
      <c r="AA104">
        <f>(0.7*(BkS_F*DEF_C))+(Q104/(MAX(Q:Q))*(0.3*(BkS_F*DEF_C)))</f>
        <v>0.72287191011235941</v>
      </c>
      <c r="AB104">
        <f>(0.7*(TkA_F*DEF_C))+(R104/(MAX(R:R))*(0.3*(TkA_F*DEF_C)))</f>
        <v>1.7021747368421052</v>
      </c>
      <c r="AC104">
        <f>(0.7*(SH_F*DEF_C))+(S104/(MAX(S:S))*(0.3*(SH_F*DEF_C)))</f>
        <v>1.37107491186839</v>
      </c>
    </row>
    <row r="105" spans="1:29" x14ac:dyDescent="0.25">
      <c r="A105" s="9">
        <v>103</v>
      </c>
      <c r="B105" s="43" t="s">
        <v>750</v>
      </c>
      <c r="C105" s="44" t="s">
        <v>395</v>
      </c>
      <c r="D105" s="44" t="s">
        <v>396</v>
      </c>
      <c r="E105" s="44" t="s">
        <v>1</v>
      </c>
      <c r="F105" s="45">
        <v>67</v>
      </c>
      <c r="G105" s="45">
        <v>14</v>
      </c>
      <c r="H105" s="45">
        <v>34</v>
      </c>
      <c r="I105" s="45">
        <v>39</v>
      </c>
      <c r="J105" s="45">
        <v>39</v>
      </c>
      <c r="K105" s="45">
        <v>39</v>
      </c>
      <c r="L105" s="45">
        <v>5443</v>
      </c>
      <c r="M105" s="51">
        <v>942</v>
      </c>
      <c r="N105">
        <f>G105*82/F105</f>
        <v>17.134328358208954</v>
      </c>
      <c r="O105">
        <f>H105*82/F105</f>
        <v>41.611940298507463</v>
      </c>
      <c r="P105">
        <f>I105*82/F105</f>
        <v>47.731343283582092</v>
      </c>
      <c r="Q105">
        <f>J105*82/F105</f>
        <v>47.731343283582092</v>
      </c>
      <c r="R105">
        <f>K105*82/F105</f>
        <v>47.731343283582092</v>
      </c>
      <c r="S105">
        <f>L105*82/F105</f>
        <v>6661.5820895522384</v>
      </c>
      <c r="U105" s="10">
        <f>SUM(V105:X105)</f>
        <v>7.8001664742256569</v>
      </c>
      <c r="V105">
        <f>N105/MAX(N:N)*OFF_C</f>
        <v>2.3599648814749781</v>
      </c>
      <c r="W105">
        <f>O105/MAX(O:O)*PUN_C</f>
        <v>0.41296963458569225</v>
      </c>
      <c r="X105">
        <f>SUM(Z105:AC105)</f>
        <v>5.0272319581649869</v>
      </c>
      <c r="Y105">
        <f>X105/DEF_C*10</f>
        <v>8.3787199302749791</v>
      </c>
      <c r="Z105">
        <f>(0.7*(HIT_F*DEF_C))+(P105/(MAX(P:P))*(0.3*(HIT_F*DEF_C)))</f>
        <v>1.1215970149253729</v>
      </c>
      <c r="AA105">
        <f>(0.7*(BkS_F*DEF_C))+(Q105/(MAX(Q:Q))*(0.3*(BkS_F*DEF_C)))</f>
        <v>0.77480295153446233</v>
      </c>
      <c r="AB105">
        <f>(0.7*(TkA_F*DEF_C))+(R105/(MAX(R:R))*(0.3*(TkA_F*DEF_C)))</f>
        <v>1.7590581304006283</v>
      </c>
      <c r="AC105">
        <f>(0.7*(SH_F*DEF_C))+(S105/(MAX(S:S))*(0.3*(SH_F*DEF_C)))</f>
        <v>1.3717738613045232</v>
      </c>
    </row>
    <row r="106" spans="1:29" x14ac:dyDescent="0.25">
      <c r="A106" s="9">
        <v>104</v>
      </c>
      <c r="B106" s="46" t="s">
        <v>567</v>
      </c>
      <c r="C106" s="47" t="s">
        <v>395</v>
      </c>
      <c r="D106" s="47" t="s">
        <v>396</v>
      </c>
      <c r="E106" s="47" t="s">
        <v>1</v>
      </c>
      <c r="F106" s="48">
        <v>59</v>
      </c>
      <c r="G106" s="48">
        <v>6</v>
      </c>
      <c r="H106" s="48">
        <v>145</v>
      </c>
      <c r="I106" s="48">
        <v>150</v>
      </c>
      <c r="J106" s="48">
        <v>14</v>
      </c>
      <c r="K106" s="48">
        <v>4</v>
      </c>
      <c r="L106" s="48">
        <v>81</v>
      </c>
      <c r="M106" s="52">
        <v>423</v>
      </c>
      <c r="N106">
        <f>G106*82/F106</f>
        <v>8.3389830508474585</v>
      </c>
      <c r="O106">
        <f>H106*82/F106</f>
        <v>201.52542372881356</v>
      </c>
      <c r="P106">
        <f>I106*82/F106</f>
        <v>208.47457627118644</v>
      </c>
      <c r="Q106">
        <f>J106*82/F106</f>
        <v>19.457627118644069</v>
      </c>
      <c r="R106">
        <f>K106*82/F106</f>
        <v>5.5593220338983054</v>
      </c>
      <c r="S106">
        <f>L106*82/F106</f>
        <v>112.57627118644068</v>
      </c>
      <c r="U106" s="10">
        <f>SUM(V106:X106)</f>
        <v>7.7677636673017494</v>
      </c>
      <c r="V106">
        <f>N106/MAX(N:N)*OFF_C</f>
        <v>1.148554336989033</v>
      </c>
      <c r="W106">
        <f>O106/MAX(O:O)*PUN_C</f>
        <v>2</v>
      </c>
      <c r="X106">
        <f>SUM(Z106:AC106)</f>
        <v>4.6192093303127164</v>
      </c>
      <c r="Y106">
        <f>X106/DEF_C*10</f>
        <v>7.6986822171878613</v>
      </c>
      <c r="Z106">
        <f>(0.7*(HIT_F*DEF_C))+(P106/(MAX(P:P))*(0.3*(HIT_F*DEF_C)))</f>
        <v>1.3627118644067795</v>
      </c>
      <c r="AA106">
        <f>(0.7*(BkS_F*DEF_C))+(Q106/(MAX(Q:Q))*(0.3*(BkS_F*DEF_C)))</f>
        <v>0.68902875642734707</v>
      </c>
      <c r="AB106">
        <f>(0.7*(TkA_F*DEF_C))+(R106/(MAX(R:R))*(0.3*(TkA_F*DEF_C)))</f>
        <v>1.4294504906333629</v>
      </c>
      <c r="AC106">
        <f>(0.7*(SH_F*DEF_C))+(S106/(MAX(S:S))*(0.3*(SH_F*DEF_C)))</f>
        <v>1.1380182188452268</v>
      </c>
    </row>
    <row r="107" spans="1:29" x14ac:dyDescent="0.25">
      <c r="A107" s="9">
        <v>105</v>
      </c>
      <c r="B107" s="43" t="s">
        <v>638</v>
      </c>
      <c r="C107" s="44" t="s">
        <v>395</v>
      </c>
      <c r="D107" s="44" t="s">
        <v>396</v>
      </c>
      <c r="E107" s="44" t="s">
        <v>1</v>
      </c>
      <c r="F107" s="45">
        <v>33</v>
      </c>
      <c r="G107" s="45">
        <v>9</v>
      </c>
      <c r="H107" s="45">
        <v>6</v>
      </c>
      <c r="I107" s="45">
        <v>19</v>
      </c>
      <c r="J107" s="45">
        <v>12</v>
      </c>
      <c r="K107" s="45">
        <v>7</v>
      </c>
      <c r="L107" s="45">
        <v>77</v>
      </c>
      <c r="M107" s="51">
        <v>338</v>
      </c>
      <c r="N107">
        <f>G107*82/F107</f>
        <v>22.363636363636363</v>
      </c>
      <c r="O107">
        <f>H107*82/F107</f>
        <v>14.909090909090908</v>
      </c>
      <c r="P107">
        <f>I107*82/F107</f>
        <v>47.212121212121211</v>
      </c>
      <c r="Q107">
        <f>J107*82/F107</f>
        <v>29.818181818181817</v>
      </c>
      <c r="R107">
        <f>K107*82/F107</f>
        <v>17.393939393939394</v>
      </c>
      <c r="S107">
        <f>L107*82/F107</f>
        <v>191.33333333333334</v>
      </c>
      <c r="U107" s="10">
        <f>SUM(V107:X107)</f>
        <v>7.7322308075834174</v>
      </c>
      <c r="V107">
        <f>N107/MAX(N:N)*OFF_C</f>
        <v>3.0802139037433154</v>
      </c>
      <c r="W107">
        <f>O107/MAX(O:O)*PUN_C</f>
        <v>0.14796238244514107</v>
      </c>
      <c r="X107">
        <f>SUM(Z107:AC107)</f>
        <v>4.504054521394961</v>
      </c>
      <c r="Y107">
        <f>X107/DEF_C*10</f>
        <v>7.5067575356582683</v>
      </c>
      <c r="Z107">
        <f>(0.7*(HIT_F*DEF_C))+(P107/(MAX(P:P))*(0.3*(HIT_F*DEF_C)))</f>
        <v>1.1208181818181817</v>
      </c>
      <c r="AA107">
        <f>(0.7*(BkS_F*DEF_C))+(Q107/(MAX(Q:Q))*(0.3*(BkS_F*DEF_C)))</f>
        <v>0.72045965270684365</v>
      </c>
      <c r="AB107">
        <f>(0.7*(TkA_F*DEF_C))+(R107/(MAX(R:R))*(0.3*(TkA_F*DEF_C)))</f>
        <v>1.5219473684210525</v>
      </c>
      <c r="AC107">
        <f>(0.7*(SH_F*DEF_C))+(S107/(MAX(S:S))*(0.3*(SH_F*DEF_C)))</f>
        <v>1.1408293184488836</v>
      </c>
    </row>
    <row r="108" spans="1:29" x14ac:dyDescent="0.25">
      <c r="A108" s="9">
        <v>106</v>
      </c>
      <c r="B108" s="43" t="s">
        <v>611</v>
      </c>
      <c r="C108" s="44" t="s">
        <v>395</v>
      </c>
      <c r="D108" s="44" t="s">
        <v>396</v>
      </c>
      <c r="E108" s="44" t="s">
        <v>1</v>
      </c>
      <c r="F108" s="45">
        <v>51</v>
      </c>
      <c r="G108" s="45">
        <v>13</v>
      </c>
      <c r="H108" s="45">
        <v>12</v>
      </c>
      <c r="I108" s="45">
        <v>45</v>
      </c>
      <c r="J108" s="45">
        <v>23</v>
      </c>
      <c r="K108" s="45">
        <v>19</v>
      </c>
      <c r="L108" s="45">
        <v>0</v>
      </c>
      <c r="M108" s="51">
        <v>655</v>
      </c>
      <c r="N108">
        <f>G108*82/F108</f>
        <v>20.901960784313726</v>
      </c>
      <c r="O108">
        <f>H108*82/F108</f>
        <v>19.294117647058822</v>
      </c>
      <c r="P108">
        <f>I108*82/F108</f>
        <v>72.352941176470594</v>
      </c>
      <c r="Q108">
        <f>J108*82/F108</f>
        <v>36.980392156862742</v>
      </c>
      <c r="R108">
        <f>K108*82/F108</f>
        <v>30.549019607843139</v>
      </c>
      <c r="S108">
        <f>L108*82/F108</f>
        <v>0</v>
      </c>
      <c r="U108" s="10">
        <f>SUM(V108:X108)</f>
        <v>7.729855287977486</v>
      </c>
      <c r="V108">
        <f>N108/MAX(N:N)*OFF_C</f>
        <v>2.8788927335640135</v>
      </c>
      <c r="W108">
        <f>O108/MAX(O:O)*PUN_C</f>
        <v>0.19148073022312373</v>
      </c>
      <c r="X108">
        <f>SUM(Z108:AC108)</f>
        <v>4.6594818241903493</v>
      </c>
      <c r="Y108">
        <f>X108/DEF_C*10</f>
        <v>7.7658030403172482</v>
      </c>
      <c r="Z108">
        <f>(0.7*(HIT_F*DEF_C))+(P108/(MAX(P:P))*(0.3*(HIT_F*DEF_C)))</f>
        <v>1.1585294117647058</v>
      </c>
      <c r="AA108">
        <f>(0.7*(BkS_F*DEF_C))+(Q108/(MAX(Q:Q))*(0.3*(BkS_F*DEF_C)))</f>
        <v>0.74218770654329136</v>
      </c>
      <c r="AB108">
        <f>(0.7*(TkA_F*DEF_C))+(R108/(MAX(R:R))*(0.3*(TkA_F*DEF_C)))</f>
        <v>1.6247647058823529</v>
      </c>
      <c r="AC108">
        <f>(0.7*(SH_F*DEF_C))+(S108/(MAX(S:S))*(0.3*(SH_F*DEF_C)))</f>
        <v>1.1339999999999999</v>
      </c>
    </row>
    <row r="109" spans="1:29" x14ac:dyDescent="0.25">
      <c r="A109" s="9">
        <v>107</v>
      </c>
      <c r="B109" s="43" t="s">
        <v>366</v>
      </c>
      <c r="C109" s="44" t="s">
        <v>39</v>
      </c>
      <c r="D109" s="44" t="s">
        <v>396</v>
      </c>
      <c r="E109" s="44" t="s">
        <v>1</v>
      </c>
      <c r="F109" s="45">
        <v>39</v>
      </c>
      <c r="G109" s="45">
        <v>10</v>
      </c>
      <c r="H109" s="45">
        <v>8</v>
      </c>
      <c r="I109" s="45">
        <v>20</v>
      </c>
      <c r="J109" s="45">
        <v>14</v>
      </c>
      <c r="K109" s="45">
        <v>18</v>
      </c>
      <c r="L109" s="45">
        <v>111</v>
      </c>
      <c r="M109" s="51">
        <v>465</v>
      </c>
      <c r="N109">
        <f>G109*82/F109</f>
        <v>21.025641025641026</v>
      </c>
      <c r="O109">
        <f>H109*82/F109</f>
        <v>16.820512820512821</v>
      </c>
      <c r="P109">
        <f>I109*82/F109</f>
        <v>42.051282051282051</v>
      </c>
      <c r="Q109">
        <f>J109*82/F109</f>
        <v>29.435897435897434</v>
      </c>
      <c r="R109">
        <f>K109*82/F109</f>
        <v>37.846153846153847</v>
      </c>
      <c r="S109">
        <f>L109*82/F109</f>
        <v>233.38461538461539</v>
      </c>
      <c r="U109" s="10">
        <f>SUM(V109:X109)</f>
        <v>7.7193641955212406</v>
      </c>
      <c r="V109">
        <f>N109/MAX(N:N)*OFF_C</f>
        <v>2.8959276018099547</v>
      </c>
      <c r="W109">
        <f>O109/MAX(O:O)*PUN_C</f>
        <v>0.16693191865605658</v>
      </c>
      <c r="X109">
        <f>SUM(Z109:AC109)</f>
        <v>4.6565046750552295</v>
      </c>
      <c r="Y109">
        <f>X109/DEF_C*10</f>
        <v>7.7608411250920497</v>
      </c>
      <c r="Z109">
        <f>(0.7*(HIT_F*DEF_C))+(P109/(MAX(P:P))*(0.3*(HIT_F*DEF_C)))</f>
        <v>1.1130769230769229</v>
      </c>
      <c r="AA109">
        <f>(0.7*(BkS_F*DEF_C))+(Q109/(MAX(Q:Q))*(0.3*(BkS_F*DEF_C)))</f>
        <v>0.71929991356957634</v>
      </c>
      <c r="AB109">
        <f>(0.7*(TkA_F*DEF_C))+(R109/(MAX(R:R))*(0.3*(TkA_F*DEF_C)))</f>
        <v>1.6817975708502022</v>
      </c>
      <c r="AC109">
        <f>(0.7*(SH_F*DEF_C))+(S109/(MAX(S:S))*(0.3*(SH_F*DEF_C)))</f>
        <v>1.1423302675585283</v>
      </c>
    </row>
    <row r="110" spans="1:29" x14ac:dyDescent="0.25">
      <c r="A110" s="9">
        <v>108</v>
      </c>
      <c r="B110" s="46" t="s">
        <v>445</v>
      </c>
      <c r="C110" s="47" t="s">
        <v>31</v>
      </c>
      <c r="D110" s="47" t="s">
        <v>396</v>
      </c>
      <c r="E110" s="47" t="s">
        <v>1</v>
      </c>
      <c r="F110" s="48">
        <v>21</v>
      </c>
      <c r="G110" s="48">
        <v>5</v>
      </c>
      <c r="H110" s="48">
        <v>4</v>
      </c>
      <c r="I110" s="48">
        <v>11</v>
      </c>
      <c r="J110" s="48">
        <v>21</v>
      </c>
      <c r="K110" s="48">
        <v>6</v>
      </c>
      <c r="L110" s="48">
        <v>1062</v>
      </c>
      <c r="M110" s="52">
        <v>314</v>
      </c>
      <c r="N110">
        <f>G110*82/F110</f>
        <v>19.523809523809526</v>
      </c>
      <c r="O110">
        <f>H110*82/F110</f>
        <v>15.619047619047619</v>
      </c>
      <c r="P110">
        <f>I110*82/F110</f>
        <v>42.952380952380949</v>
      </c>
      <c r="Q110">
        <f>J110*82/F110</f>
        <v>82</v>
      </c>
      <c r="R110">
        <f>K110*82/F110</f>
        <v>23.428571428571427</v>
      </c>
      <c r="S110">
        <f>L110*82/F110</f>
        <v>4146.8571428571431</v>
      </c>
      <c r="U110" s="10">
        <f>SUM(V110:X110)</f>
        <v>7.6884042631011145</v>
      </c>
      <c r="V110">
        <f>N110/MAX(N:N)*OFF_C</f>
        <v>2.6890756302521011</v>
      </c>
      <c r="W110">
        <f>O110/MAX(O:O)*PUN_C</f>
        <v>0.15500821018062397</v>
      </c>
      <c r="X110">
        <f>SUM(Z110:AC110)</f>
        <v>4.8443204226683898</v>
      </c>
      <c r="Y110">
        <f>X110/DEF_C*10</f>
        <v>8.0738673711139839</v>
      </c>
      <c r="Z110">
        <f>(0.7*(HIT_F*DEF_C))+(P110/(MAX(P:P))*(0.3*(HIT_F*DEF_C)))</f>
        <v>1.1144285714285713</v>
      </c>
      <c r="AA110">
        <f>(0.7*(BkS_F*DEF_C))+(Q110/(MAX(Q:Q))*(0.3*(BkS_F*DEF_C)))</f>
        <v>0.8787640449438201</v>
      </c>
      <c r="AB110">
        <f>(0.7*(TkA_F*DEF_C))+(R110/(MAX(R:R))*(0.3*(TkA_F*DEF_C)))</f>
        <v>1.5691127819548871</v>
      </c>
      <c r="AC110">
        <f>(0.7*(SH_F*DEF_C))+(S110/(MAX(S:S))*(0.3*(SH_F*DEF_C)))</f>
        <v>1.2820150243411113</v>
      </c>
    </row>
    <row r="111" spans="1:29" x14ac:dyDescent="0.25">
      <c r="A111" s="9">
        <v>109</v>
      </c>
      <c r="B111" s="46" t="s">
        <v>354</v>
      </c>
      <c r="C111" s="47" t="s">
        <v>37</v>
      </c>
      <c r="D111" s="47" t="s">
        <v>396</v>
      </c>
      <c r="E111" s="47" t="s">
        <v>1</v>
      </c>
      <c r="F111" s="48">
        <v>33</v>
      </c>
      <c r="G111" s="48">
        <v>7</v>
      </c>
      <c r="H111" s="48">
        <v>14</v>
      </c>
      <c r="I111" s="48">
        <v>27</v>
      </c>
      <c r="J111" s="48">
        <v>24</v>
      </c>
      <c r="K111" s="48">
        <v>13</v>
      </c>
      <c r="L111" s="48">
        <v>2206</v>
      </c>
      <c r="M111" s="52">
        <v>376</v>
      </c>
      <c r="N111">
        <f>G111*82/F111</f>
        <v>17.393939393939394</v>
      </c>
      <c r="O111">
        <f>H111*82/F111</f>
        <v>34.787878787878789</v>
      </c>
      <c r="P111">
        <f>I111*82/F111</f>
        <v>67.090909090909093</v>
      </c>
      <c r="Q111">
        <f>J111*82/F111</f>
        <v>59.636363636363633</v>
      </c>
      <c r="R111">
        <f>K111*82/F111</f>
        <v>32.303030303030305</v>
      </c>
      <c r="S111">
        <f>L111*82/F111</f>
        <v>5481.575757575758</v>
      </c>
      <c r="U111" s="10">
        <f>SUM(V111:X111)</f>
        <v>7.670652376371077</v>
      </c>
      <c r="V111">
        <f>N111/MAX(N:N)*OFF_C</f>
        <v>2.3957219251336896</v>
      </c>
      <c r="W111">
        <f>O111/MAX(O:O)*PUN_C</f>
        <v>0.3452455590386625</v>
      </c>
      <c r="X111">
        <f>SUM(Z111:AC111)</f>
        <v>4.9296848921987246</v>
      </c>
      <c r="Y111">
        <f>X111/DEF_C*10</f>
        <v>8.2161414869978735</v>
      </c>
      <c r="Z111">
        <f>(0.7*(HIT_F*DEF_C))+(P111/(MAX(P:P))*(0.3*(HIT_F*DEF_C)))</f>
        <v>1.1506363636363635</v>
      </c>
      <c r="AA111">
        <f>(0.7*(BkS_F*DEF_C))+(Q111/(MAX(Q:Q))*(0.3*(BkS_F*DEF_C)))</f>
        <v>0.81091930541368729</v>
      </c>
      <c r="AB111">
        <f>(0.7*(TkA_F*DEF_C))+(R111/(MAX(R:R))*(0.3*(TkA_F*DEF_C)))</f>
        <v>1.6384736842105263</v>
      </c>
      <c r="AC111">
        <f>(0.7*(SH_F*DEF_C))+(S111/(MAX(S:S))*(0.3*(SH_F*DEF_C)))</f>
        <v>1.3296555389381475</v>
      </c>
    </row>
    <row r="112" spans="1:29" x14ac:dyDescent="0.25">
      <c r="A112" s="9">
        <v>110</v>
      </c>
      <c r="B112" s="43" t="s">
        <v>323</v>
      </c>
      <c r="C112" s="44" t="s">
        <v>31</v>
      </c>
      <c r="D112" s="44" t="s">
        <v>396</v>
      </c>
      <c r="E112" s="44" t="s">
        <v>1</v>
      </c>
      <c r="F112" s="45">
        <v>20</v>
      </c>
      <c r="G112" s="45">
        <v>5</v>
      </c>
      <c r="H112" s="45">
        <v>4</v>
      </c>
      <c r="I112" s="45">
        <v>1</v>
      </c>
      <c r="J112" s="45">
        <v>8</v>
      </c>
      <c r="K112" s="45">
        <v>11</v>
      </c>
      <c r="L112" s="45">
        <v>0</v>
      </c>
      <c r="M112" s="51">
        <v>244</v>
      </c>
      <c r="N112">
        <f>G112*82/F112</f>
        <v>20.5</v>
      </c>
      <c r="O112">
        <f>H112*82/F112</f>
        <v>16.399999999999999</v>
      </c>
      <c r="P112">
        <f>I112*82/F112</f>
        <v>4.0999999999999996</v>
      </c>
      <c r="Q112">
        <f>J112*82/F112</f>
        <v>32.799999999999997</v>
      </c>
      <c r="R112">
        <f>K112*82/F112</f>
        <v>45.1</v>
      </c>
      <c r="S112">
        <f>L112*82/F112</f>
        <v>0</v>
      </c>
      <c r="U112" s="10">
        <f>SUM(V112:X112)</f>
        <v>7.6444357556950457</v>
      </c>
      <c r="V112">
        <f>N112/MAX(N:N)*OFF_C</f>
        <v>2.8235294117647056</v>
      </c>
      <c r="W112">
        <f>O112/MAX(O:O)*PUN_C</f>
        <v>0.16275862068965516</v>
      </c>
      <c r="X112">
        <f>SUM(Z112:AC112)</f>
        <v>4.6581477232406856</v>
      </c>
      <c r="Y112">
        <f>X112/DEF_C*10</f>
        <v>7.7635795387344766</v>
      </c>
      <c r="Z112">
        <f>(0.7*(HIT_F*DEF_C))+(P112/(MAX(P:P))*(0.3*(HIT_F*DEF_C)))</f>
        <v>1.0561499999999999</v>
      </c>
      <c r="AA112">
        <f>(0.7*(BkS_F*DEF_C))+(Q112/(MAX(Q:Q))*(0.3*(BkS_F*DEF_C)))</f>
        <v>0.729505617977528</v>
      </c>
      <c r="AB112">
        <f>(0.7*(TkA_F*DEF_C))+(R112/(MAX(R:R))*(0.3*(TkA_F*DEF_C)))</f>
        <v>1.7384921052631577</v>
      </c>
      <c r="AC112">
        <f>(0.7*(SH_F*DEF_C))+(S112/(MAX(S:S))*(0.3*(SH_F*DEF_C)))</f>
        <v>1.1339999999999999</v>
      </c>
    </row>
    <row r="113" spans="1:29" x14ac:dyDescent="0.25">
      <c r="A113" s="9">
        <v>111</v>
      </c>
      <c r="B113" s="43" t="s">
        <v>280</v>
      </c>
      <c r="C113" s="44" t="s">
        <v>31</v>
      </c>
      <c r="D113" s="44" t="s">
        <v>396</v>
      </c>
      <c r="E113" s="44" t="s">
        <v>1</v>
      </c>
      <c r="F113" s="45">
        <v>59</v>
      </c>
      <c r="G113" s="45">
        <v>13</v>
      </c>
      <c r="H113" s="45">
        <v>8</v>
      </c>
      <c r="I113" s="45">
        <v>41</v>
      </c>
      <c r="J113" s="45">
        <v>34</v>
      </c>
      <c r="K113" s="45">
        <v>28</v>
      </c>
      <c r="L113" s="45">
        <v>5904</v>
      </c>
      <c r="M113" s="51">
        <v>881</v>
      </c>
      <c r="N113">
        <f>G113*82/F113</f>
        <v>18.067796610169491</v>
      </c>
      <c r="O113">
        <f>H113*82/F113</f>
        <v>11.118644067796611</v>
      </c>
      <c r="P113">
        <f>I113*82/F113</f>
        <v>56.983050847457626</v>
      </c>
      <c r="Q113">
        <f>J113*82/F113</f>
        <v>47.254237288135592</v>
      </c>
      <c r="R113">
        <f>K113*82/F113</f>
        <v>38.915254237288138</v>
      </c>
      <c r="S113">
        <f>L113*82/F113</f>
        <v>8205.5593220338978</v>
      </c>
      <c r="U113" s="10">
        <f>SUM(V113:X113)</f>
        <v>7.6247462933650496</v>
      </c>
      <c r="V113">
        <f>N113/MAX(N:N)*OFF_C</f>
        <v>2.4885343968095714</v>
      </c>
      <c r="W113">
        <f>O113/MAX(O:O)*PUN_C</f>
        <v>0.1103448275862069</v>
      </c>
      <c r="X113">
        <f>SUM(Z113:AC113)</f>
        <v>5.025867068969271</v>
      </c>
      <c r="Y113">
        <f>X113/DEF_C*10</f>
        <v>8.3764451149487851</v>
      </c>
      <c r="Z113">
        <f>(0.7*(HIT_F*DEF_C))+(P113/(MAX(P:P))*(0.3*(HIT_F*DEF_C)))</f>
        <v>1.1354745762711862</v>
      </c>
      <c r="AA113">
        <f>(0.7*(BkS_F*DEF_C))+(Q113/(MAX(Q:Q))*(0.3*(BkS_F*DEF_C)))</f>
        <v>0.77335555132355727</v>
      </c>
      <c r="AB113">
        <f>(0.7*(TkA_F*DEF_C))+(R113/(MAX(R:R))*(0.3*(TkA_F*DEF_C)))</f>
        <v>1.6901534344335414</v>
      </c>
      <c r="AC113">
        <f>(0.7*(SH_F*DEF_C))+(S113/(MAX(S:S))*(0.3*(SH_F*DEF_C)))</f>
        <v>1.4268835069409866</v>
      </c>
    </row>
    <row r="114" spans="1:29" x14ac:dyDescent="0.25">
      <c r="A114" s="9">
        <v>112</v>
      </c>
      <c r="B114" s="46" t="s">
        <v>421</v>
      </c>
      <c r="C114" s="47" t="s">
        <v>31</v>
      </c>
      <c r="D114" s="47" t="s">
        <v>396</v>
      </c>
      <c r="E114" s="47" t="s">
        <v>1</v>
      </c>
      <c r="F114" s="48">
        <v>25</v>
      </c>
      <c r="G114" s="48">
        <v>6</v>
      </c>
      <c r="H114" s="48">
        <v>6</v>
      </c>
      <c r="I114" s="48">
        <v>23</v>
      </c>
      <c r="J114" s="48">
        <v>7</v>
      </c>
      <c r="K114" s="48">
        <v>5</v>
      </c>
      <c r="L114" s="48">
        <v>938</v>
      </c>
      <c r="M114" s="52">
        <v>306</v>
      </c>
      <c r="N114">
        <f>G114*82/F114</f>
        <v>19.68</v>
      </c>
      <c r="O114">
        <f>H114*82/F114</f>
        <v>19.68</v>
      </c>
      <c r="P114">
        <f>I114*82/F114</f>
        <v>75.44</v>
      </c>
      <c r="Q114">
        <f>J114*82/F114</f>
        <v>22.96</v>
      </c>
      <c r="R114">
        <f>K114*82/F114</f>
        <v>16.399999999999999</v>
      </c>
      <c r="S114">
        <f>L114*82/F114</f>
        <v>3076.64</v>
      </c>
      <c r="U114" s="10">
        <f>SUM(V114:X114)</f>
        <v>7.5267069007324441</v>
      </c>
      <c r="V114">
        <f>N114/MAX(N:N)*OFF_C</f>
        <v>2.710588235294118</v>
      </c>
      <c r="W114">
        <f>O114/MAX(O:O)*PUN_C</f>
        <v>0.19531034482758619</v>
      </c>
      <c r="X114">
        <f>SUM(Z114:AC114)</f>
        <v>4.62080832061074</v>
      </c>
      <c r="Y114">
        <f>X114/DEF_C*10</f>
        <v>7.7013472010178994</v>
      </c>
      <c r="Z114">
        <f>(0.7*(HIT_F*DEF_C))+(P114/(MAX(P:P))*(0.3*(HIT_F*DEF_C)))</f>
        <v>1.1631599999999997</v>
      </c>
      <c r="AA114">
        <f>(0.7*(BkS_F*DEF_C))+(Q114/(MAX(Q:Q))*(0.3*(BkS_F*DEF_C)))</f>
        <v>0.69965393258426956</v>
      </c>
      <c r="AB114">
        <f>(0.7*(TkA_F*DEF_C))+(R114/(MAX(R:R))*(0.3*(TkA_F*DEF_C)))</f>
        <v>1.5141789473684208</v>
      </c>
      <c r="AC114">
        <f>(0.7*(SH_F*DEF_C))+(S114/(MAX(S:S))*(0.3*(SH_F*DEF_C)))</f>
        <v>1.2438154406580493</v>
      </c>
    </row>
    <row r="115" spans="1:29" x14ac:dyDescent="0.25">
      <c r="A115" s="9">
        <v>113</v>
      </c>
      <c r="B115" s="43" t="s">
        <v>660</v>
      </c>
      <c r="C115" s="44" t="s">
        <v>395</v>
      </c>
      <c r="D115" s="44" t="s">
        <v>396</v>
      </c>
      <c r="E115" s="44" t="s">
        <v>1</v>
      </c>
      <c r="F115" s="45">
        <v>42</v>
      </c>
      <c r="G115" s="45">
        <v>7</v>
      </c>
      <c r="H115" s="45">
        <v>29</v>
      </c>
      <c r="I115" s="45">
        <v>79</v>
      </c>
      <c r="J115" s="45">
        <v>39</v>
      </c>
      <c r="K115" s="45">
        <v>10</v>
      </c>
      <c r="L115" s="45">
        <v>3804</v>
      </c>
      <c r="M115" s="51">
        <v>451</v>
      </c>
      <c r="N115">
        <f>G115*82/F115</f>
        <v>13.666666666666666</v>
      </c>
      <c r="O115">
        <f>H115*82/F115</f>
        <v>56.61904761904762</v>
      </c>
      <c r="P115">
        <f>I115*82/F115</f>
        <v>154.23809523809524</v>
      </c>
      <c r="Q115">
        <f>J115*82/F115</f>
        <v>76.142857142857139</v>
      </c>
      <c r="R115">
        <f>K115*82/F115</f>
        <v>19.523809523809526</v>
      </c>
      <c r="S115">
        <f>L115*82/F115</f>
        <v>7426.8571428571431</v>
      </c>
      <c r="U115" s="10">
        <f>SUM(V115:X115)</f>
        <v>7.524293070384874</v>
      </c>
      <c r="V115">
        <f>N115/MAX(N:N)*OFF_C</f>
        <v>1.8823529411764706</v>
      </c>
      <c r="W115">
        <f>O115/MAX(O:O)*PUN_C</f>
        <v>0.56190476190476191</v>
      </c>
      <c r="X115">
        <f>SUM(Z115:AC115)</f>
        <v>5.0800353673036414</v>
      </c>
      <c r="Y115">
        <f>X115/DEF_C*10</f>
        <v>8.4667256121727359</v>
      </c>
      <c r="Z115">
        <f>(0.7*(HIT_F*DEF_C))+(P115/(MAX(P:P))*(0.3*(HIT_F*DEF_C)))</f>
        <v>1.2813571428571426</v>
      </c>
      <c r="AA115">
        <f>(0.7*(BkS_F*DEF_C))+(Q115/(MAX(Q:Q))*(0.3*(BkS_F*DEF_C)))</f>
        <v>0.86099518459069002</v>
      </c>
      <c r="AB115">
        <f>(0.7*(TkA_F*DEF_C))+(R115/(MAX(R:R))*(0.3*(TkA_F*DEF_C)))</f>
        <v>1.538593984962406</v>
      </c>
      <c r="AC115">
        <f>(0.7*(SH_F*DEF_C))+(S115/(MAX(S:S))*(0.3*(SH_F*DEF_C)))</f>
        <v>1.3990890548934025</v>
      </c>
    </row>
    <row r="116" spans="1:29" x14ac:dyDescent="0.25">
      <c r="A116" s="9">
        <v>114</v>
      </c>
      <c r="B116" s="46" t="s">
        <v>769</v>
      </c>
      <c r="C116" s="47" t="s">
        <v>395</v>
      </c>
      <c r="D116" s="47" t="s">
        <v>396</v>
      </c>
      <c r="E116" s="47" t="s">
        <v>1</v>
      </c>
      <c r="F116" s="48">
        <v>73</v>
      </c>
      <c r="G116" s="48">
        <v>12</v>
      </c>
      <c r="H116" s="48">
        <v>92</v>
      </c>
      <c r="I116" s="48">
        <v>146</v>
      </c>
      <c r="J116" s="48">
        <v>7</v>
      </c>
      <c r="K116" s="48">
        <v>17</v>
      </c>
      <c r="L116" s="48">
        <v>124</v>
      </c>
      <c r="M116" s="52">
        <v>783</v>
      </c>
      <c r="N116">
        <f>G116*82/F116</f>
        <v>13.479452054794521</v>
      </c>
      <c r="O116">
        <f>H116*82/F116</f>
        <v>103.34246575342466</v>
      </c>
      <c r="P116">
        <f>I116*82/F116</f>
        <v>164</v>
      </c>
      <c r="Q116">
        <f>J116*82/F116</f>
        <v>7.8630136986301373</v>
      </c>
      <c r="R116">
        <f>K116*82/F116</f>
        <v>19.095890410958905</v>
      </c>
      <c r="S116">
        <f>L116*82/F116</f>
        <v>139.2876712328767</v>
      </c>
      <c r="U116" s="10">
        <f>SUM(V116:X116)</f>
        <v>7.5062447344874226</v>
      </c>
      <c r="V116">
        <f>N116/MAX(N:N)*OFF_C</f>
        <v>1.8565672844480259</v>
      </c>
      <c r="W116">
        <f>O116/MAX(O:O)*PUN_C</f>
        <v>1.0256022673594709</v>
      </c>
      <c r="X116">
        <f>SUM(Z116:AC116)</f>
        <v>4.6240751826799258</v>
      </c>
      <c r="Y116">
        <f>X116/DEF_C*10</f>
        <v>7.7067919711332102</v>
      </c>
      <c r="Z116">
        <f>(0.7*(HIT_F*DEF_C))+(P116/(MAX(P:P))*(0.3*(HIT_F*DEF_C)))</f>
        <v>1.2959999999999998</v>
      </c>
      <c r="AA116">
        <f>(0.7*(BkS_F*DEF_C))+(Q116/(MAX(Q:Q))*(0.3*(BkS_F*DEF_C)))</f>
        <v>0.65385408650146215</v>
      </c>
      <c r="AB116">
        <f>(0.7*(TkA_F*DEF_C))+(R116/(MAX(R:R))*(0.3*(TkA_F*DEF_C)))</f>
        <v>1.5352494592645998</v>
      </c>
      <c r="AC116">
        <f>(0.7*(SH_F*DEF_C))+(S116/(MAX(S:S))*(0.3*(SH_F*DEF_C)))</f>
        <v>1.1389716369138643</v>
      </c>
    </row>
    <row r="117" spans="1:29" x14ac:dyDescent="0.25">
      <c r="A117" s="9">
        <v>115</v>
      </c>
      <c r="B117" s="43" t="s">
        <v>191</v>
      </c>
      <c r="C117" s="44" t="s">
        <v>31</v>
      </c>
      <c r="D117" s="44" t="s">
        <v>396</v>
      </c>
      <c r="E117" s="44" t="s">
        <v>1</v>
      </c>
      <c r="F117" s="45">
        <v>75</v>
      </c>
      <c r="G117" s="45">
        <v>16</v>
      </c>
      <c r="H117" s="45">
        <v>18</v>
      </c>
      <c r="I117" s="45">
        <v>120</v>
      </c>
      <c r="J117" s="45">
        <v>26</v>
      </c>
      <c r="K117" s="45">
        <v>17</v>
      </c>
      <c r="L117" s="45">
        <v>5188</v>
      </c>
      <c r="M117" s="51">
        <v>987</v>
      </c>
      <c r="N117">
        <f>G117*82/F117</f>
        <v>17.493333333333332</v>
      </c>
      <c r="O117">
        <f>H117*82/F117</f>
        <v>19.68</v>
      </c>
      <c r="P117">
        <f>I117*82/F117</f>
        <v>131.19999999999999</v>
      </c>
      <c r="Q117">
        <f>J117*82/F117</f>
        <v>28.426666666666666</v>
      </c>
      <c r="R117">
        <f>K117*82/F117</f>
        <v>18.586666666666666</v>
      </c>
      <c r="S117">
        <f>L117*82/F117</f>
        <v>5672.2133333333331</v>
      </c>
      <c r="U117" s="10">
        <f>SUM(V117:X117)</f>
        <v>7.4354898089666319</v>
      </c>
      <c r="V117">
        <f>N117/MAX(N:N)*OFF_C</f>
        <v>2.4094117647058821</v>
      </c>
      <c r="W117">
        <f>O117/MAX(O:O)*PUN_C</f>
        <v>0.19531034482758619</v>
      </c>
      <c r="X117">
        <f>SUM(Z117:AC117)</f>
        <v>4.8307676994331636</v>
      </c>
      <c r="Y117">
        <f>X117/DEF_C*10</f>
        <v>8.0512794990552727</v>
      </c>
      <c r="Z117">
        <f>(0.7*(HIT_F*DEF_C))+(P117/(MAX(P:P))*(0.3*(HIT_F*DEF_C)))</f>
        <v>1.2467999999999999</v>
      </c>
      <c r="AA117">
        <f>(0.7*(BkS_F*DEF_C))+(Q117/(MAX(Q:Q))*(0.3*(BkS_F*DEF_C)))</f>
        <v>0.71623820224719092</v>
      </c>
      <c r="AB117">
        <f>(0.7*(TkA_F*DEF_C))+(R117/(MAX(R:R))*(0.3*(TkA_F*DEF_C)))</f>
        <v>1.5312694736842105</v>
      </c>
      <c r="AC117">
        <f>(0.7*(SH_F*DEF_C))+(S117/(MAX(S:S))*(0.3*(SH_F*DEF_C)))</f>
        <v>1.3364600235017625</v>
      </c>
    </row>
    <row r="118" spans="1:29" x14ac:dyDescent="0.25">
      <c r="A118" s="9">
        <v>116</v>
      </c>
      <c r="B118" s="43" t="s">
        <v>753</v>
      </c>
      <c r="C118" s="44" t="s">
        <v>395</v>
      </c>
      <c r="D118" s="44" t="s">
        <v>396</v>
      </c>
      <c r="E118" s="44" t="s">
        <v>1</v>
      </c>
      <c r="F118" s="45">
        <v>72</v>
      </c>
      <c r="G118" s="45">
        <v>17</v>
      </c>
      <c r="H118" s="45">
        <v>23</v>
      </c>
      <c r="I118" s="45">
        <v>116</v>
      </c>
      <c r="J118" s="45">
        <v>18</v>
      </c>
      <c r="K118" s="45">
        <v>5</v>
      </c>
      <c r="L118" s="45">
        <v>15</v>
      </c>
      <c r="M118" s="51">
        <v>948</v>
      </c>
      <c r="N118">
        <f>G118*82/F118</f>
        <v>19.361111111111111</v>
      </c>
      <c r="O118">
        <f>H118*82/F118</f>
        <v>26.194444444444443</v>
      </c>
      <c r="P118">
        <f>I118*82/F118</f>
        <v>132.11111111111111</v>
      </c>
      <c r="Q118">
        <f>J118*82/F118</f>
        <v>20.5</v>
      </c>
      <c r="R118">
        <f>K118*82/F118</f>
        <v>5.6944444444444446</v>
      </c>
      <c r="S118">
        <f>L118*82/F118</f>
        <v>17.083333333333332</v>
      </c>
      <c r="U118" s="10">
        <f>SUM(V118:X118)</f>
        <v>7.432102369916203</v>
      </c>
      <c r="V118">
        <f>N118/MAX(N:N)*OFF_C</f>
        <v>2.6666666666666665</v>
      </c>
      <c r="W118">
        <f>O118/MAX(O:O)*PUN_C</f>
        <v>0.25996168582375478</v>
      </c>
      <c r="X118">
        <f>SUM(Z118:AC118)</f>
        <v>4.5054740174257821</v>
      </c>
      <c r="Y118">
        <f>X118/DEF_C*10</f>
        <v>7.509123362376303</v>
      </c>
      <c r="Z118">
        <f>(0.7*(HIT_F*DEF_C))+(P118/(MAX(P:P))*(0.3*(HIT_F*DEF_C)))</f>
        <v>1.2481666666666664</v>
      </c>
      <c r="AA118">
        <f>(0.7*(BkS_F*DEF_C))+(Q118/(MAX(Q:Q))*(0.3*(BkS_F*DEF_C)))</f>
        <v>0.69219101123595494</v>
      </c>
      <c r="AB118">
        <f>(0.7*(TkA_F*DEF_C))+(R118/(MAX(R:R))*(0.3*(TkA_F*DEF_C)))</f>
        <v>1.4305065789473683</v>
      </c>
      <c r="AC118">
        <f>(0.7*(SH_F*DEF_C))+(S118/(MAX(S:S))*(0.3*(SH_F*DEF_C)))</f>
        <v>1.134609760575793</v>
      </c>
    </row>
    <row r="119" spans="1:29" x14ac:dyDescent="0.25">
      <c r="A119" s="9">
        <v>117</v>
      </c>
      <c r="B119" s="43" t="s">
        <v>360</v>
      </c>
      <c r="C119" s="44" t="s">
        <v>34</v>
      </c>
      <c r="D119" s="44" t="s">
        <v>396</v>
      </c>
      <c r="E119" s="44" t="s">
        <v>1</v>
      </c>
      <c r="F119" s="45">
        <v>52</v>
      </c>
      <c r="G119" s="45">
        <v>11</v>
      </c>
      <c r="H119" s="45">
        <v>20</v>
      </c>
      <c r="I119" s="45">
        <v>91</v>
      </c>
      <c r="J119" s="45">
        <v>22</v>
      </c>
      <c r="K119" s="45">
        <v>13</v>
      </c>
      <c r="L119" s="45">
        <v>83</v>
      </c>
      <c r="M119" s="51">
        <v>690</v>
      </c>
      <c r="N119">
        <f>G119*82/F119</f>
        <v>17.346153846153847</v>
      </c>
      <c r="O119">
        <f>H119*82/F119</f>
        <v>31.53846153846154</v>
      </c>
      <c r="P119">
        <f>I119*82/F119</f>
        <v>143.5</v>
      </c>
      <c r="Q119">
        <f>J119*82/F119</f>
        <v>34.692307692307693</v>
      </c>
      <c r="R119">
        <f>K119*82/F119</f>
        <v>20.5</v>
      </c>
      <c r="S119">
        <f>L119*82/F119</f>
        <v>130.88461538461539</v>
      </c>
      <c r="U119" s="10">
        <f>SUM(V119:X119)</f>
        <v>7.3875293339946158</v>
      </c>
      <c r="V119">
        <f>N119/MAX(N:N)*OFF_C</f>
        <v>2.3891402714932131</v>
      </c>
      <c r="W119">
        <f>O119/MAX(O:O)*PUN_C</f>
        <v>0.3129973474801061</v>
      </c>
      <c r="X119">
        <f>SUM(Z119:AC119)</f>
        <v>4.6853917150212965</v>
      </c>
      <c r="Y119">
        <f>X119/DEF_C*10</f>
        <v>7.8089861917021608</v>
      </c>
      <c r="Z119">
        <f>(0.7*(HIT_F*DEF_C))+(P119/(MAX(P:P))*(0.3*(HIT_F*DEF_C)))</f>
        <v>1.2652499999999998</v>
      </c>
      <c r="AA119">
        <f>(0.7*(BkS_F*DEF_C))+(Q119/(MAX(Q:Q))*(0.3*(BkS_F*DEF_C)))</f>
        <v>0.73524632670700074</v>
      </c>
      <c r="AB119">
        <f>(0.7*(TkA_F*DEF_C))+(R119/(MAX(R:R))*(0.3*(TkA_F*DEF_C)))</f>
        <v>1.5462236842105261</v>
      </c>
      <c r="AC119">
        <f>(0.7*(SH_F*DEF_C))+(S119/(MAX(S:S))*(0.3*(SH_F*DEF_C)))</f>
        <v>1.1386717041037693</v>
      </c>
    </row>
    <row r="120" spans="1:29" x14ac:dyDescent="0.25">
      <c r="A120" s="9">
        <v>118</v>
      </c>
      <c r="B120" s="46" t="s">
        <v>388</v>
      </c>
      <c r="C120" s="47" t="s">
        <v>43</v>
      </c>
      <c r="D120" s="47" t="s">
        <v>396</v>
      </c>
      <c r="E120" s="47" t="s">
        <v>1</v>
      </c>
      <c r="F120" s="48">
        <v>72</v>
      </c>
      <c r="G120" s="48">
        <v>12</v>
      </c>
      <c r="H120" s="48">
        <v>48</v>
      </c>
      <c r="I120" s="48">
        <v>160</v>
      </c>
      <c r="J120" s="48">
        <v>29</v>
      </c>
      <c r="K120" s="48">
        <v>14</v>
      </c>
      <c r="L120" s="48">
        <v>6398</v>
      </c>
      <c r="M120" s="52">
        <v>856</v>
      </c>
      <c r="N120">
        <f>G120*82/F120</f>
        <v>13.666666666666666</v>
      </c>
      <c r="O120">
        <f>H120*82/F120</f>
        <v>54.666666666666664</v>
      </c>
      <c r="P120">
        <f>I120*82/F120</f>
        <v>182.22222222222223</v>
      </c>
      <c r="Q120">
        <f>J120*82/F120</f>
        <v>33.027777777777779</v>
      </c>
      <c r="R120">
        <f>K120*82/F120</f>
        <v>15.944444444444445</v>
      </c>
      <c r="S120">
        <f>L120*82/F120</f>
        <v>7286.6111111111113</v>
      </c>
      <c r="U120" s="10">
        <f>SUM(V120:X120)</f>
        <v>7.3831132713364216</v>
      </c>
      <c r="V120">
        <f>N120/MAX(N:N)*OFF_C</f>
        <v>1.8823529411764706</v>
      </c>
      <c r="W120">
        <f>O120/MAX(O:O)*PUN_C</f>
        <v>0.54252873563218385</v>
      </c>
      <c r="X120">
        <f>SUM(Z120:AC120)</f>
        <v>4.9582315945277671</v>
      </c>
      <c r="Y120">
        <f>X120/DEF_C*10</f>
        <v>8.2637193242129445</v>
      </c>
      <c r="Z120">
        <f>(0.7*(HIT_F*DEF_C))+(P120/(MAX(P:P))*(0.3*(HIT_F*DEF_C)))</f>
        <v>1.3233333333333333</v>
      </c>
      <c r="AA120">
        <f>(0.7*(BkS_F*DEF_C))+(Q120/(MAX(Q:Q))*(0.3*(BkS_F*DEF_C)))</f>
        <v>0.73019662921348305</v>
      </c>
      <c r="AB120">
        <f>(0.7*(TkA_F*DEF_C))+(R120/(MAX(R:R))*(0.3*(TkA_F*DEF_C)))</f>
        <v>1.5106184210526314</v>
      </c>
      <c r="AC120">
        <f>(0.7*(SH_F*DEF_C))+(S120/(MAX(S:S))*(0.3*(SH_F*DEF_C)))</f>
        <v>1.3940832109283194</v>
      </c>
    </row>
    <row r="121" spans="1:29" x14ac:dyDescent="0.25">
      <c r="A121" s="9">
        <v>119</v>
      </c>
      <c r="B121" s="46" t="s">
        <v>351</v>
      </c>
      <c r="C121" s="47" t="s">
        <v>39</v>
      </c>
      <c r="D121" s="47" t="s">
        <v>396</v>
      </c>
      <c r="E121" s="47" t="s">
        <v>1</v>
      </c>
      <c r="F121" s="48">
        <v>54</v>
      </c>
      <c r="G121" s="48">
        <v>13</v>
      </c>
      <c r="H121" s="48">
        <v>12</v>
      </c>
      <c r="I121" s="48">
        <v>12</v>
      </c>
      <c r="J121" s="48">
        <v>10</v>
      </c>
      <c r="K121" s="48">
        <v>16</v>
      </c>
      <c r="L121" s="48">
        <v>236</v>
      </c>
      <c r="M121" s="52">
        <v>589</v>
      </c>
      <c r="N121">
        <f>G121*82/F121</f>
        <v>19.74074074074074</v>
      </c>
      <c r="O121">
        <f>H121*82/F121</f>
        <v>18.222222222222221</v>
      </c>
      <c r="P121">
        <f>I121*82/F121</f>
        <v>18.222222222222221</v>
      </c>
      <c r="Q121">
        <f>J121*82/F121</f>
        <v>15.185185185185185</v>
      </c>
      <c r="R121">
        <f>K121*82/F121</f>
        <v>24.296296296296298</v>
      </c>
      <c r="S121">
        <f>L121*82/F121</f>
        <v>358.37037037037038</v>
      </c>
      <c r="U121" s="10">
        <f>SUM(V121:X121)</f>
        <v>7.3758840680058224</v>
      </c>
      <c r="V121">
        <f>N121/MAX(N:N)*OFF_C</f>
        <v>2.7189542483660132</v>
      </c>
      <c r="W121">
        <f>O121/MAX(O:O)*PUN_C</f>
        <v>0.18084291187739462</v>
      </c>
      <c r="X121">
        <f>SUM(Z121:AC121)</f>
        <v>4.4760869077624141</v>
      </c>
      <c r="Y121">
        <f>X121/DEF_C*10</f>
        <v>7.4601448462706896</v>
      </c>
      <c r="Z121">
        <f>(0.7*(HIT_F*DEF_C))+(P121/(MAX(P:P))*(0.3*(HIT_F*DEF_C)))</f>
        <v>1.0773333333333333</v>
      </c>
      <c r="AA121">
        <f>(0.7*(BkS_F*DEF_C))+(Q121/(MAX(Q:Q))*(0.3*(BkS_F*DEF_C)))</f>
        <v>0.67606741573033702</v>
      </c>
      <c r="AB121">
        <f>(0.7*(TkA_F*DEF_C))+(R121/(MAX(R:R))*(0.3*(TkA_F*DEF_C)))</f>
        <v>1.5758947368421052</v>
      </c>
      <c r="AC121">
        <f>(0.7*(SH_F*DEF_C))+(S121/(MAX(S:S))*(0.3*(SH_F*DEF_C)))</f>
        <v>1.1467914218566391</v>
      </c>
    </row>
    <row r="122" spans="1:29" x14ac:dyDescent="0.25">
      <c r="A122" s="9">
        <v>120</v>
      </c>
      <c r="B122" s="43" t="s">
        <v>728</v>
      </c>
      <c r="C122" s="44" t="s">
        <v>395</v>
      </c>
      <c r="D122" s="44" t="s">
        <v>396</v>
      </c>
      <c r="E122" s="44" t="s">
        <v>1</v>
      </c>
      <c r="F122" s="45">
        <v>82</v>
      </c>
      <c r="G122" s="45">
        <v>9</v>
      </c>
      <c r="H122" s="45">
        <v>123</v>
      </c>
      <c r="I122" s="45">
        <v>300</v>
      </c>
      <c r="J122" s="45">
        <v>26</v>
      </c>
      <c r="K122" s="45">
        <v>16</v>
      </c>
      <c r="L122" s="45">
        <v>1612</v>
      </c>
      <c r="M122" s="51">
        <v>730</v>
      </c>
      <c r="N122">
        <f>G122*82/F122</f>
        <v>9</v>
      </c>
      <c r="O122">
        <f>H122*82/F122</f>
        <v>123</v>
      </c>
      <c r="P122">
        <f>I122*82/F122</f>
        <v>300</v>
      </c>
      <c r="Q122">
        <f>J122*82/F122</f>
        <v>26</v>
      </c>
      <c r="R122">
        <f>K122*82/F122</f>
        <v>16</v>
      </c>
      <c r="S122">
        <f>L122*82/F122</f>
        <v>1612</v>
      </c>
      <c r="U122" s="10">
        <f>SUM(V122:X122)</f>
        <v>7.3717545724016782</v>
      </c>
      <c r="V122">
        <f>N122/MAX(N:N)*OFF_C</f>
        <v>1.2395982783357247</v>
      </c>
      <c r="W122">
        <f>O122/MAX(O:O)*PUN_C</f>
        <v>1.2206896551724138</v>
      </c>
      <c r="X122">
        <f>SUM(Z122:AC122)</f>
        <v>4.9114666388935397</v>
      </c>
      <c r="Y122">
        <f>X122/DEF_C*10</f>
        <v>8.1857777314892335</v>
      </c>
      <c r="Z122">
        <f>(0.7*(HIT_F*DEF_C))+(P122/(MAX(P:P))*(0.3*(HIT_F*DEF_C)))</f>
        <v>1.4999999999999998</v>
      </c>
      <c r="AA122">
        <f>(0.7*(BkS_F*DEF_C))+(Q122/(MAX(Q:Q))*(0.3*(BkS_F*DEF_C)))</f>
        <v>0.70887640449438194</v>
      </c>
      <c r="AB122">
        <f>(0.7*(TkA_F*DEF_C))+(R122/(MAX(R:R))*(0.3*(TkA_F*DEF_C)))</f>
        <v>1.5110526315789472</v>
      </c>
      <c r="AC122">
        <f>(0.7*(SH_F*DEF_C))+(S122/(MAX(S:S))*(0.3*(SH_F*DEF_C)))</f>
        <v>1.1915376028202114</v>
      </c>
    </row>
    <row r="123" spans="1:29" x14ac:dyDescent="0.25">
      <c r="A123" s="9">
        <v>121</v>
      </c>
      <c r="B123" s="43" t="s">
        <v>857</v>
      </c>
      <c r="C123" s="44" t="s">
        <v>395</v>
      </c>
      <c r="D123" s="44" t="s">
        <v>396</v>
      </c>
      <c r="E123" s="44" t="s">
        <v>1</v>
      </c>
      <c r="F123" s="45">
        <v>41</v>
      </c>
      <c r="G123" s="45">
        <v>8</v>
      </c>
      <c r="H123" s="45">
        <v>21</v>
      </c>
      <c r="I123" s="45">
        <v>112</v>
      </c>
      <c r="J123" s="45">
        <v>10</v>
      </c>
      <c r="K123" s="45">
        <v>8</v>
      </c>
      <c r="L123" s="45">
        <v>144</v>
      </c>
      <c r="M123" s="51">
        <v>369</v>
      </c>
      <c r="N123">
        <f>G123*82/F123</f>
        <v>16</v>
      </c>
      <c r="O123">
        <f>H123*82/F123</f>
        <v>42</v>
      </c>
      <c r="P123">
        <f>I123*82/F123</f>
        <v>224</v>
      </c>
      <c r="Q123">
        <f>J123*82/F123</f>
        <v>20</v>
      </c>
      <c r="R123">
        <f>K123*82/F123</f>
        <v>16</v>
      </c>
      <c r="S123">
        <f>L123*82/F123</f>
        <v>288</v>
      </c>
      <c r="U123" s="10">
        <f>SUM(V123:X123)</f>
        <v>7.3525575903182361</v>
      </c>
      <c r="V123">
        <f>N123/MAX(N:N)*OFF_C</f>
        <v>2.203730272596844</v>
      </c>
      <c r="W123">
        <f>O123/MAX(O:O)*PUN_C</f>
        <v>0.41682085786375106</v>
      </c>
      <c r="X123">
        <f>SUM(Z123:AC123)</f>
        <v>4.732006459857641</v>
      </c>
      <c r="Y123">
        <f>X123/DEF_C*10</f>
        <v>7.8866774330960689</v>
      </c>
      <c r="Z123">
        <f>(0.7*(HIT_F*DEF_C))+(P123/(MAX(P:P))*(0.3*(HIT_F*DEF_C)))</f>
        <v>1.3859999999999997</v>
      </c>
      <c r="AA123">
        <f>(0.7*(BkS_F*DEF_C))+(Q123/(MAX(Q:Q))*(0.3*(BkS_F*DEF_C)))</f>
        <v>0.69067415730337067</v>
      </c>
      <c r="AB123">
        <f>(0.7*(TkA_F*DEF_C))+(R123/(MAX(R:R))*(0.3*(TkA_F*DEF_C)))</f>
        <v>1.5110526315789472</v>
      </c>
      <c r="AC123">
        <f>(0.7*(SH_F*DEF_C))+(S123/(MAX(S:S))*(0.3*(SH_F*DEF_C)))</f>
        <v>1.1442796709753231</v>
      </c>
    </row>
    <row r="124" spans="1:29" x14ac:dyDescent="0.25">
      <c r="A124" s="9">
        <v>122</v>
      </c>
      <c r="B124" s="46" t="s">
        <v>781</v>
      </c>
      <c r="C124" s="47" t="s">
        <v>395</v>
      </c>
      <c r="D124" s="47" t="s">
        <v>396</v>
      </c>
      <c r="E124" s="47" t="s">
        <v>1</v>
      </c>
      <c r="F124" s="48">
        <v>49</v>
      </c>
      <c r="G124" s="48">
        <v>8</v>
      </c>
      <c r="H124" s="48">
        <v>47</v>
      </c>
      <c r="I124" s="48">
        <v>98</v>
      </c>
      <c r="J124" s="48">
        <v>18</v>
      </c>
      <c r="K124" s="48">
        <v>7</v>
      </c>
      <c r="L124" s="48">
        <v>1499</v>
      </c>
      <c r="M124" s="52">
        <v>650</v>
      </c>
      <c r="N124">
        <f>G124*82/F124</f>
        <v>13.387755102040817</v>
      </c>
      <c r="O124">
        <f>H124*82/F124</f>
        <v>78.65306122448979</v>
      </c>
      <c r="P124">
        <f>I124*82/F124</f>
        <v>164</v>
      </c>
      <c r="Q124">
        <f>J124*82/F124</f>
        <v>30.122448979591837</v>
      </c>
      <c r="R124">
        <f>K124*82/F124</f>
        <v>11.714285714285714</v>
      </c>
      <c r="S124">
        <f>L124*82/F124</f>
        <v>2508.5306122448978</v>
      </c>
      <c r="U124" s="10">
        <f>SUM(V124:X124)</f>
        <v>7.3429914755177581</v>
      </c>
      <c r="V124">
        <f>N124/MAX(N:N)*OFF_C</f>
        <v>1.8439375750300122</v>
      </c>
      <c r="W124">
        <f>O124/MAX(O:O)*PUN_C</f>
        <v>0.78057705840957059</v>
      </c>
      <c r="X124">
        <f>SUM(Z124:AC124)</f>
        <v>4.7184768420781751</v>
      </c>
      <c r="Y124">
        <f>X124/DEF_C*10</f>
        <v>7.8641280701302918</v>
      </c>
      <c r="Z124">
        <f>(0.7*(HIT_F*DEF_C))+(P124/(MAX(P:P))*(0.3*(HIT_F*DEF_C)))</f>
        <v>1.2959999999999998</v>
      </c>
      <c r="AA124">
        <f>(0.7*(BkS_F*DEF_C))+(Q124/(MAX(Q:Q))*(0.3*(BkS_F*DEF_C)))</f>
        <v>0.72138271038752566</v>
      </c>
      <c r="AB124">
        <f>(0.7*(TkA_F*DEF_C))+(R124/(MAX(R:R))*(0.3*(TkA_F*DEF_C)))</f>
        <v>1.4775563909774434</v>
      </c>
      <c r="AC124">
        <f>(0.7*(SH_F*DEF_C))+(S124/(MAX(S:S))*(0.3*(SH_F*DEF_C)))</f>
        <v>1.2235377407132064</v>
      </c>
    </row>
    <row r="125" spans="1:29" x14ac:dyDescent="0.25">
      <c r="A125" s="9">
        <v>123</v>
      </c>
      <c r="B125" s="46" t="s">
        <v>855</v>
      </c>
      <c r="C125" s="47" t="s">
        <v>395</v>
      </c>
      <c r="D125" s="47" t="s">
        <v>396</v>
      </c>
      <c r="E125" s="47" t="s">
        <v>1</v>
      </c>
      <c r="F125" s="48">
        <v>36</v>
      </c>
      <c r="G125" s="48">
        <v>7</v>
      </c>
      <c r="H125" s="48">
        <v>15</v>
      </c>
      <c r="I125" s="48">
        <v>91</v>
      </c>
      <c r="J125" s="48">
        <v>10</v>
      </c>
      <c r="K125" s="48">
        <v>12</v>
      </c>
      <c r="L125" s="48">
        <v>53</v>
      </c>
      <c r="M125" s="52">
        <v>443</v>
      </c>
      <c r="N125">
        <f>G125*82/F125</f>
        <v>15.944444444444445</v>
      </c>
      <c r="O125">
        <f>H125*82/F125</f>
        <v>34.166666666666664</v>
      </c>
      <c r="P125">
        <f>I125*82/F125</f>
        <v>207.27777777777777</v>
      </c>
      <c r="Q125">
        <f>J125*82/F125</f>
        <v>22.777777777777779</v>
      </c>
      <c r="R125">
        <f>K125*82/F125</f>
        <v>27.333333333333332</v>
      </c>
      <c r="S125">
        <f>L125*82/F125</f>
        <v>120.72222222222223</v>
      </c>
      <c r="U125" s="10">
        <f>SUM(V125:X125)</f>
        <v>7.3331172350878102</v>
      </c>
      <c r="V125">
        <f>N125/MAX(N:N)*OFF_C</f>
        <v>2.1960784313725492</v>
      </c>
      <c r="W125">
        <f>O125/MAX(O:O)*PUN_C</f>
        <v>0.33908045977011492</v>
      </c>
      <c r="X125">
        <f>SUM(Z125:AC125)</f>
        <v>4.7979583439451456</v>
      </c>
      <c r="Y125">
        <f>X125/DEF_C*10</f>
        <v>7.9965972399085761</v>
      </c>
      <c r="Z125">
        <f>(0.7*(HIT_F*DEF_C))+(P125/(MAX(P:P))*(0.3*(HIT_F*DEF_C)))</f>
        <v>1.3609166666666663</v>
      </c>
      <c r="AA125">
        <f>(0.7*(BkS_F*DEF_C))+(Q125/(MAX(Q:Q))*(0.3*(BkS_F*DEF_C)))</f>
        <v>0.69910112359550547</v>
      </c>
      <c r="AB125">
        <f>(0.7*(TkA_F*DEF_C))+(R125/(MAX(R:R))*(0.3*(TkA_F*DEF_C)))</f>
        <v>1.5996315789473683</v>
      </c>
      <c r="AC125">
        <f>(0.7*(SH_F*DEF_C))+(S125/(MAX(S:S))*(0.3*(SH_F*DEF_C)))</f>
        <v>1.138308974735605</v>
      </c>
    </row>
    <row r="126" spans="1:29" x14ac:dyDescent="0.25">
      <c r="A126" s="9">
        <v>124</v>
      </c>
      <c r="B126" s="43" t="s">
        <v>379</v>
      </c>
      <c r="C126" s="44" t="s">
        <v>39</v>
      </c>
      <c r="D126" s="44" t="s">
        <v>396</v>
      </c>
      <c r="E126" s="44" t="s">
        <v>1</v>
      </c>
      <c r="F126" s="45">
        <v>40</v>
      </c>
      <c r="G126" s="45">
        <v>9</v>
      </c>
      <c r="H126" s="45">
        <v>11</v>
      </c>
      <c r="I126" s="45">
        <v>28</v>
      </c>
      <c r="J126" s="45">
        <v>12</v>
      </c>
      <c r="K126" s="45">
        <v>8</v>
      </c>
      <c r="L126" s="45">
        <v>0</v>
      </c>
      <c r="M126" s="51">
        <v>386</v>
      </c>
      <c r="N126">
        <f>G126*82/F126</f>
        <v>18.45</v>
      </c>
      <c r="O126">
        <f>H126*82/F126</f>
        <v>22.55</v>
      </c>
      <c r="P126">
        <f>I126*82/F126</f>
        <v>57.4</v>
      </c>
      <c r="Q126">
        <f>J126*82/F126</f>
        <v>24.6</v>
      </c>
      <c r="R126">
        <f>K126*82/F126</f>
        <v>16.399999999999999</v>
      </c>
      <c r="S126">
        <f>L126*82/F126</f>
        <v>0</v>
      </c>
      <c r="U126" s="10">
        <f>SUM(V126:X126)</f>
        <v>7.2538777348880785</v>
      </c>
      <c r="V126">
        <f>N126/MAX(N:N)*OFF_C</f>
        <v>2.5411764705882351</v>
      </c>
      <c r="W126">
        <f>O126/MAX(O:O)*PUN_C</f>
        <v>0.22379310344827585</v>
      </c>
      <c r="X126">
        <f>SUM(Z126:AC126)</f>
        <v>4.4889081608515671</v>
      </c>
      <c r="Y126">
        <f>X126/DEF_C*10</f>
        <v>7.4815136014192785</v>
      </c>
      <c r="Z126">
        <f>(0.7*(HIT_F*DEF_C))+(P126/(MAX(P:P))*(0.3*(HIT_F*DEF_C)))</f>
        <v>1.1360999999999999</v>
      </c>
      <c r="AA126">
        <f>(0.7*(BkS_F*DEF_C))+(Q126/(MAX(Q:Q))*(0.3*(BkS_F*DEF_C)))</f>
        <v>0.704629213483146</v>
      </c>
      <c r="AB126">
        <f>(0.7*(TkA_F*DEF_C))+(R126/(MAX(R:R))*(0.3*(TkA_F*DEF_C)))</f>
        <v>1.5141789473684208</v>
      </c>
      <c r="AC126">
        <f>(0.7*(SH_F*DEF_C))+(S126/(MAX(S:S))*(0.3*(SH_F*DEF_C)))</f>
        <v>1.1339999999999999</v>
      </c>
    </row>
    <row r="127" spans="1:29" x14ac:dyDescent="0.25">
      <c r="A127" s="9">
        <v>125</v>
      </c>
      <c r="B127" s="43" t="s">
        <v>435</v>
      </c>
      <c r="C127" s="44" t="s">
        <v>37</v>
      </c>
      <c r="D127" s="44" t="s">
        <v>396</v>
      </c>
      <c r="E127" s="44" t="s">
        <v>1</v>
      </c>
      <c r="F127" s="45">
        <v>34</v>
      </c>
      <c r="G127" s="45">
        <v>6</v>
      </c>
      <c r="H127" s="45">
        <v>10</v>
      </c>
      <c r="I127" s="45">
        <v>64</v>
      </c>
      <c r="J127" s="45">
        <v>5</v>
      </c>
      <c r="K127" s="45">
        <v>24</v>
      </c>
      <c r="L127" s="45">
        <v>827</v>
      </c>
      <c r="M127" s="51">
        <v>424</v>
      </c>
      <c r="N127">
        <f>G127*82/F127</f>
        <v>14.470588235294118</v>
      </c>
      <c r="O127">
        <f>H127*82/F127</f>
        <v>24.117647058823529</v>
      </c>
      <c r="P127">
        <f>I127*82/F127</f>
        <v>154.35294117647058</v>
      </c>
      <c r="Q127">
        <f>J127*82/F127</f>
        <v>12.058823529411764</v>
      </c>
      <c r="R127">
        <f>K127*82/F127</f>
        <v>57.882352941176471</v>
      </c>
      <c r="S127">
        <f>L127*82/F127</f>
        <v>1994.5294117647059</v>
      </c>
      <c r="U127" s="10">
        <f>SUM(V127:X127)</f>
        <v>7.2241304825715869</v>
      </c>
      <c r="V127">
        <f>N127/MAX(N:N)*OFF_C</f>
        <v>1.9930795847750864</v>
      </c>
      <c r="W127">
        <f>O127/MAX(O:O)*PUN_C</f>
        <v>0.23935091277890466</v>
      </c>
      <c r="X127">
        <f>SUM(Z127:AC127)</f>
        <v>4.9916999850175952</v>
      </c>
      <c r="Y127">
        <f>X127/DEF_C*10</f>
        <v>8.3194999750293253</v>
      </c>
      <c r="Z127">
        <f>(0.7*(HIT_F*DEF_C))+(P127/(MAX(P:P))*(0.3*(HIT_F*DEF_C)))</f>
        <v>1.2815294117647058</v>
      </c>
      <c r="AA127">
        <f>(0.7*(BkS_F*DEF_C))+(Q127/(MAX(Q:Q))*(0.3*(BkS_F*DEF_C)))</f>
        <v>0.66658294778585581</v>
      </c>
      <c r="AB127">
        <f>(0.7*(TkA_F*DEF_C))+(R127/(MAX(R:R))*(0.3*(TkA_F*DEF_C)))</f>
        <v>1.8383962848297213</v>
      </c>
      <c r="AC127">
        <f>(0.7*(SH_F*DEF_C))+(S127/(MAX(S:S))*(0.3*(SH_F*DEF_C)))</f>
        <v>1.2051913406373125</v>
      </c>
    </row>
    <row r="128" spans="1:29" x14ac:dyDescent="0.25">
      <c r="A128" s="9">
        <v>126</v>
      </c>
      <c r="B128" s="43" t="s">
        <v>893</v>
      </c>
      <c r="C128" s="44" t="s">
        <v>395</v>
      </c>
      <c r="D128" s="44" t="s">
        <v>396</v>
      </c>
      <c r="E128" s="44" t="s">
        <v>1</v>
      </c>
      <c r="F128" s="45">
        <v>80</v>
      </c>
      <c r="G128" s="45">
        <v>16</v>
      </c>
      <c r="H128" s="45">
        <v>12</v>
      </c>
      <c r="I128" s="45">
        <v>120</v>
      </c>
      <c r="J128" s="45">
        <v>28</v>
      </c>
      <c r="K128" s="45">
        <v>15</v>
      </c>
      <c r="L128" s="45">
        <v>6576</v>
      </c>
      <c r="M128" s="51">
        <v>1153</v>
      </c>
      <c r="N128">
        <f>G128*82/F128</f>
        <v>16.399999999999999</v>
      </c>
      <c r="O128">
        <f>H128*82/F128</f>
        <v>12.3</v>
      </c>
      <c r="P128">
        <f>I128*82/F128</f>
        <v>123</v>
      </c>
      <c r="Q128">
        <f>J128*82/F128</f>
        <v>28.7</v>
      </c>
      <c r="R128">
        <f>K128*82/F128</f>
        <v>15.375</v>
      </c>
      <c r="S128">
        <f>L128*82/F128</f>
        <v>6740.4</v>
      </c>
      <c r="U128" s="10">
        <f>SUM(V128:X128)</f>
        <v>7.2132148066021955</v>
      </c>
      <c r="V128">
        <f>N128/MAX(N:N)*OFF_C</f>
        <v>2.2588235294117647</v>
      </c>
      <c r="W128">
        <f>O128/MAX(O:O)*PUN_C</f>
        <v>0.12206896551724139</v>
      </c>
      <c r="X128">
        <f>SUM(Z128:AC128)</f>
        <v>4.8323223116731899</v>
      </c>
      <c r="Y128">
        <f>X128/DEF_C*10</f>
        <v>8.053870519455316</v>
      </c>
      <c r="Z128">
        <f>(0.7*(HIT_F*DEF_C))+(P128/(MAX(P:P))*(0.3*(HIT_F*DEF_C)))</f>
        <v>1.2344999999999997</v>
      </c>
      <c r="AA128">
        <f>(0.7*(BkS_F*DEF_C))+(Q128/(MAX(Q:Q))*(0.3*(BkS_F*DEF_C)))</f>
        <v>0.71706741573033694</v>
      </c>
      <c r="AB128">
        <f>(0.7*(TkA_F*DEF_C))+(R128/(MAX(R:R))*(0.3*(TkA_F*DEF_C)))</f>
        <v>1.5061677631578947</v>
      </c>
      <c r="AC128">
        <f>(0.7*(SH_F*DEF_C))+(S128/(MAX(S:S))*(0.3*(SH_F*DEF_C)))</f>
        <v>1.3745871327849588</v>
      </c>
    </row>
    <row r="129" spans="1:29" x14ac:dyDescent="0.25">
      <c r="A129" s="9">
        <v>127</v>
      </c>
      <c r="B129" s="43" t="s">
        <v>969</v>
      </c>
      <c r="C129" s="44" t="s">
        <v>395</v>
      </c>
      <c r="D129" s="44" t="s">
        <v>396</v>
      </c>
      <c r="E129" s="44" t="s">
        <v>1</v>
      </c>
      <c r="F129" s="45">
        <v>39</v>
      </c>
      <c r="G129" s="45">
        <v>8</v>
      </c>
      <c r="H129" s="45">
        <v>10</v>
      </c>
      <c r="I129" s="45">
        <v>22</v>
      </c>
      <c r="J129" s="45">
        <v>20</v>
      </c>
      <c r="K129" s="45">
        <v>14</v>
      </c>
      <c r="L129" s="45">
        <v>593</v>
      </c>
      <c r="M129" s="51">
        <v>423</v>
      </c>
      <c r="N129">
        <f>G129*82/F129</f>
        <v>16.820512820512821</v>
      </c>
      <c r="O129">
        <f>H129*82/F129</f>
        <v>21.025641025641026</v>
      </c>
      <c r="P129">
        <f>I129*82/F129</f>
        <v>46.256410256410255</v>
      </c>
      <c r="Q129">
        <f>J129*82/F129</f>
        <v>42.051282051282051</v>
      </c>
      <c r="R129">
        <f>K129*82/F129</f>
        <v>29.435897435897434</v>
      </c>
      <c r="S129">
        <f>L129*82/F129</f>
        <v>1246.8205128205129</v>
      </c>
      <c r="U129" s="10">
        <f>SUM(V129:X129)</f>
        <v>7.1969308186809471</v>
      </c>
      <c r="V129">
        <f>N129/MAX(N:N)*OFF_C</f>
        <v>2.316742081447964</v>
      </c>
      <c r="W129">
        <f>O129/MAX(O:O)*PUN_C</f>
        <v>0.20866489832007074</v>
      </c>
      <c r="X129">
        <f>SUM(Z129:AC129)</f>
        <v>4.6715238389129121</v>
      </c>
      <c r="Y129">
        <f>X129/DEF_C*10</f>
        <v>7.7858730648548535</v>
      </c>
      <c r="Z129">
        <f>(0.7*(HIT_F*DEF_C))+(P129/(MAX(P:P))*(0.3*(HIT_F*DEF_C)))</f>
        <v>1.1193846153846152</v>
      </c>
      <c r="AA129">
        <f>(0.7*(BkS_F*DEF_C))+(Q129/(MAX(Q:Q))*(0.3*(BkS_F*DEF_C)))</f>
        <v>0.75757130509939485</v>
      </c>
      <c r="AB129">
        <f>(0.7*(TkA_F*DEF_C))+(R129/(MAX(R:R))*(0.3*(TkA_F*DEF_C)))</f>
        <v>1.6160647773279351</v>
      </c>
      <c r="AC129">
        <f>(0.7*(SH_F*DEF_C))+(S129/(MAX(S:S))*(0.3*(SH_F*DEF_C)))</f>
        <v>1.178503141100967</v>
      </c>
    </row>
    <row r="130" spans="1:29" x14ac:dyDescent="0.25">
      <c r="A130" s="9">
        <v>128</v>
      </c>
      <c r="B130" s="43" t="s">
        <v>694</v>
      </c>
      <c r="C130" s="44" t="s">
        <v>395</v>
      </c>
      <c r="D130" s="44" t="s">
        <v>396</v>
      </c>
      <c r="E130" s="44" t="s">
        <v>1</v>
      </c>
      <c r="F130" s="45">
        <v>30</v>
      </c>
      <c r="G130" s="45">
        <v>6</v>
      </c>
      <c r="H130" s="45">
        <v>4</v>
      </c>
      <c r="I130" s="45">
        <v>12</v>
      </c>
      <c r="J130" s="45">
        <v>12</v>
      </c>
      <c r="K130" s="45">
        <v>12</v>
      </c>
      <c r="L130" s="45">
        <v>1928</v>
      </c>
      <c r="M130" s="51">
        <v>388</v>
      </c>
      <c r="N130">
        <f>G130*82/F130</f>
        <v>16.399999999999999</v>
      </c>
      <c r="O130">
        <f>H130*82/F130</f>
        <v>10.933333333333334</v>
      </c>
      <c r="P130">
        <f>I130*82/F130</f>
        <v>32.799999999999997</v>
      </c>
      <c r="Q130">
        <f>J130*82/F130</f>
        <v>32.799999999999997</v>
      </c>
      <c r="R130">
        <f>K130*82/F130</f>
        <v>32.799999999999997</v>
      </c>
      <c r="S130">
        <f>L130*82/F130</f>
        <v>5269.8666666666668</v>
      </c>
      <c r="U130" s="10">
        <f>SUM(V130:X130)</f>
        <v>7.1604917316732521</v>
      </c>
      <c r="V130">
        <f>N130/MAX(N:N)*OFF_C</f>
        <v>2.2588235294117647</v>
      </c>
      <c r="W130">
        <f>O130/MAX(O:O)*PUN_C</f>
        <v>0.10850574712643678</v>
      </c>
      <c r="X130">
        <f>SUM(Z130:AC130)</f>
        <v>4.7931624551350511</v>
      </c>
      <c r="Y130">
        <f>X130/DEF_C*10</f>
        <v>7.9886040918917525</v>
      </c>
      <c r="Z130">
        <f>(0.7*(HIT_F*DEF_C))+(P130/(MAX(P:P))*(0.3*(HIT_F*DEF_C)))</f>
        <v>1.0991999999999997</v>
      </c>
      <c r="AA130">
        <f>(0.7*(BkS_F*DEF_C))+(Q130/(MAX(Q:Q))*(0.3*(BkS_F*DEF_C)))</f>
        <v>0.729505617977528</v>
      </c>
      <c r="AB130">
        <f>(0.7*(TkA_F*DEF_C))+(R130/(MAX(R:R))*(0.3*(TkA_F*DEF_C)))</f>
        <v>1.642357894736842</v>
      </c>
      <c r="AC130">
        <f>(0.7*(SH_F*DEF_C))+(S130/(MAX(S:S))*(0.3*(SH_F*DEF_C)))</f>
        <v>1.3220989424206815</v>
      </c>
    </row>
    <row r="131" spans="1:29" x14ac:dyDescent="0.25">
      <c r="A131" s="9">
        <v>129</v>
      </c>
      <c r="B131" s="46" t="s">
        <v>964</v>
      </c>
      <c r="C131" s="47" t="s">
        <v>395</v>
      </c>
      <c r="D131" s="47" t="s">
        <v>396</v>
      </c>
      <c r="E131" s="47" t="s">
        <v>1</v>
      </c>
      <c r="F131" s="48">
        <v>82</v>
      </c>
      <c r="G131" s="48">
        <v>12</v>
      </c>
      <c r="H131" s="48">
        <v>17</v>
      </c>
      <c r="I131" s="48">
        <v>148</v>
      </c>
      <c r="J131" s="48">
        <v>41</v>
      </c>
      <c r="K131" s="48">
        <v>27</v>
      </c>
      <c r="L131" s="48">
        <v>8032</v>
      </c>
      <c r="M131" s="52">
        <v>1043</v>
      </c>
      <c r="N131">
        <f>G131*82/F131</f>
        <v>12</v>
      </c>
      <c r="O131">
        <f>H131*82/F131</f>
        <v>17</v>
      </c>
      <c r="P131">
        <f>I131*82/F131</f>
        <v>148</v>
      </c>
      <c r="Q131">
        <f>J131*82/F131</f>
        <v>41</v>
      </c>
      <c r="R131">
        <f>K131*82/F131</f>
        <v>27</v>
      </c>
      <c r="S131">
        <f>L131*82/F131</f>
        <v>8032</v>
      </c>
      <c r="U131" s="10">
        <f>SUM(V131:X131)</f>
        <v>6.8656078487275618</v>
      </c>
      <c r="V131">
        <f>N131/MAX(N:N)*OFF_C</f>
        <v>1.6527977044476327</v>
      </c>
      <c r="W131">
        <f>O131/MAX(O:O)*PUN_C</f>
        <v>0.16871320437342305</v>
      </c>
      <c r="X131">
        <f>SUM(Z131:AC131)</f>
        <v>5.0440969399065061</v>
      </c>
      <c r="Y131">
        <f>X131/DEF_C*10</f>
        <v>8.4068282331775102</v>
      </c>
      <c r="Z131">
        <f>(0.7*(HIT_F*DEF_C))+(P131/(MAX(P:P))*(0.3*(HIT_F*DEF_C)))</f>
        <v>1.2719999999999998</v>
      </c>
      <c r="AA131">
        <f>(0.7*(BkS_F*DEF_C))+(Q131/(MAX(Q:Q))*(0.3*(BkS_F*DEF_C)))</f>
        <v>0.75438202247191</v>
      </c>
      <c r="AB131">
        <f>(0.7*(TkA_F*DEF_C))+(R131/(MAX(R:R))*(0.3*(TkA_F*DEF_C)))</f>
        <v>1.5970263157894735</v>
      </c>
      <c r="AC131">
        <f>(0.7*(SH_F*DEF_C))+(S131/(MAX(S:S))*(0.3*(SH_F*DEF_C)))</f>
        <v>1.4206886016451232</v>
      </c>
    </row>
    <row r="132" spans="1:29" x14ac:dyDescent="0.25">
      <c r="A132" s="9">
        <v>130</v>
      </c>
      <c r="B132" s="43" t="s">
        <v>664</v>
      </c>
      <c r="C132" s="44" t="s">
        <v>395</v>
      </c>
      <c r="D132" s="44" t="s">
        <v>396</v>
      </c>
      <c r="E132" s="44" t="s">
        <v>1</v>
      </c>
      <c r="F132" s="45">
        <v>24</v>
      </c>
      <c r="G132" s="45">
        <v>4</v>
      </c>
      <c r="H132" s="45">
        <v>10</v>
      </c>
      <c r="I132" s="45">
        <v>25</v>
      </c>
      <c r="J132" s="45">
        <v>11</v>
      </c>
      <c r="K132" s="45">
        <v>7</v>
      </c>
      <c r="L132" s="45">
        <v>65</v>
      </c>
      <c r="M132" s="51">
        <v>213</v>
      </c>
      <c r="N132">
        <f>G132*82/F132</f>
        <v>13.666666666666666</v>
      </c>
      <c r="O132">
        <f>H132*82/F132</f>
        <v>34.166666666666664</v>
      </c>
      <c r="P132">
        <f>I132*82/F132</f>
        <v>85.416666666666671</v>
      </c>
      <c r="Q132">
        <f>J132*82/F132</f>
        <v>37.583333333333336</v>
      </c>
      <c r="R132">
        <f>K132*82/F132</f>
        <v>23.916666666666668</v>
      </c>
      <c r="S132">
        <f>L132*82/F132</f>
        <v>222.08333333333334</v>
      </c>
      <c r="U132" s="10">
        <f>SUM(V132:X132)</f>
        <v>6.8584297739434277</v>
      </c>
      <c r="V132">
        <f>N132/MAX(N:N)*OFF_C</f>
        <v>1.8823529411764706</v>
      </c>
      <c r="W132">
        <f>O132/MAX(O:O)*PUN_C</f>
        <v>0.33908045977011492</v>
      </c>
      <c r="X132">
        <f>SUM(Z132:AC132)</f>
        <v>4.6369963729968422</v>
      </c>
      <c r="Y132">
        <f>X132/DEF_C*10</f>
        <v>7.7283272883280709</v>
      </c>
      <c r="Z132">
        <f>(0.7*(HIT_F*DEF_C))+(P132/(MAX(P:P))*(0.3*(HIT_F*DEF_C)))</f>
        <v>1.1781249999999999</v>
      </c>
      <c r="AA132">
        <f>(0.7*(BkS_F*DEF_C))+(Q132/(MAX(Q:Q))*(0.3*(BkS_F*DEF_C)))</f>
        <v>0.74401685393258421</v>
      </c>
      <c r="AB132">
        <f>(0.7*(TkA_F*DEF_C))+(R132/(MAX(R:R))*(0.3*(TkA_F*DEF_C)))</f>
        <v>1.5729276315789473</v>
      </c>
      <c r="AC132">
        <f>(0.7*(SH_F*DEF_C))+(S132/(MAX(S:S))*(0.3*(SH_F*DEF_C)))</f>
        <v>1.1419268874853112</v>
      </c>
    </row>
    <row r="133" spans="1:29" x14ac:dyDescent="0.25">
      <c r="A133" s="9">
        <v>131</v>
      </c>
      <c r="B133" s="43" t="s">
        <v>568</v>
      </c>
      <c r="C133" s="44" t="s">
        <v>395</v>
      </c>
      <c r="D133" s="44" t="s">
        <v>396</v>
      </c>
      <c r="E133" s="44" t="s">
        <v>1</v>
      </c>
      <c r="F133" s="45">
        <v>36</v>
      </c>
      <c r="G133" s="45">
        <v>2</v>
      </c>
      <c r="H133" s="45">
        <v>70</v>
      </c>
      <c r="I133" s="45">
        <v>70</v>
      </c>
      <c r="J133" s="45">
        <v>7</v>
      </c>
      <c r="K133" s="45">
        <v>5</v>
      </c>
      <c r="L133" s="45">
        <v>364</v>
      </c>
      <c r="M133" s="51">
        <v>381</v>
      </c>
      <c r="N133">
        <f>G133*82/F133</f>
        <v>4.5555555555555554</v>
      </c>
      <c r="O133">
        <f>H133*82/F133</f>
        <v>159.44444444444446</v>
      </c>
      <c r="P133">
        <f>I133*82/F133</f>
        <v>159.44444444444446</v>
      </c>
      <c r="Q133">
        <f>J133*82/F133</f>
        <v>15.944444444444445</v>
      </c>
      <c r="R133">
        <f>K133*82/F133</f>
        <v>11.388888888888889</v>
      </c>
      <c r="S133">
        <f>L133*82/F133</f>
        <v>829.11111111111109</v>
      </c>
      <c r="U133" s="10">
        <f>SUM(V133:X133)</f>
        <v>6.8159707836761125</v>
      </c>
      <c r="V133">
        <f>N133/MAX(N:N)*OFF_C</f>
        <v>0.62745098039215685</v>
      </c>
      <c r="W133">
        <f>O133/MAX(O:O)*PUN_C</f>
        <v>1.5823754789272031</v>
      </c>
      <c r="X133">
        <f>SUM(Z133:AC133)</f>
        <v>4.6061443243567526</v>
      </c>
      <c r="Y133">
        <f>X133/DEF_C*10</f>
        <v>7.6769072072612543</v>
      </c>
      <c r="Z133">
        <f>(0.7*(HIT_F*DEF_C))+(P133/(MAX(P:P))*(0.3*(HIT_F*DEF_C)))</f>
        <v>1.2891666666666666</v>
      </c>
      <c r="AA133">
        <f>(0.7*(BkS_F*DEF_C))+(Q133/(MAX(Q:Q))*(0.3*(BkS_F*DEF_C)))</f>
        <v>0.67837078651685379</v>
      </c>
      <c r="AB133">
        <f>(0.7*(TkA_F*DEF_C))+(R133/(MAX(R:R))*(0.3*(TkA_F*DEF_C)))</f>
        <v>1.4750131578947367</v>
      </c>
      <c r="AC133">
        <f>(0.7*(SH_F*DEF_C))+(S133/(MAX(S:S))*(0.3*(SH_F*DEF_C)))</f>
        <v>1.1635937132784957</v>
      </c>
    </row>
    <row r="134" spans="1:29" x14ac:dyDescent="0.25">
      <c r="A134" s="9">
        <v>132</v>
      </c>
      <c r="B134" s="43" t="s">
        <v>468</v>
      </c>
      <c r="C134" s="44" t="s">
        <v>395</v>
      </c>
      <c r="D134" s="44" t="s">
        <v>396</v>
      </c>
      <c r="E134" s="44" t="s">
        <v>1</v>
      </c>
      <c r="F134" s="45">
        <v>64</v>
      </c>
      <c r="G134" s="45">
        <v>7</v>
      </c>
      <c r="H134" s="45">
        <v>32</v>
      </c>
      <c r="I134" s="45">
        <v>173</v>
      </c>
      <c r="J134" s="45">
        <v>28</v>
      </c>
      <c r="K134" s="45">
        <v>25</v>
      </c>
      <c r="L134" s="45">
        <v>3487</v>
      </c>
      <c r="M134" s="51">
        <v>637</v>
      </c>
      <c r="N134">
        <f>G134*82/F134</f>
        <v>8.96875</v>
      </c>
      <c r="O134">
        <f>H134*82/F134</f>
        <v>41</v>
      </c>
      <c r="P134">
        <f>I134*82/F134</f>
        <v>221.65625</v>
      </c>
      <c r="Q134">
        <f>J134*82/F134</f>
        <v>35.875</v>
      </c>
      <c r="R134">
        <f>K134*82/F134</f>
        <v>32.03125</v>
      </c>
      <c r="S134">
        <f>L134*82/F134</f>
        <v>4467.71875</v>
      </c>
      <c r="U134" s="10">
        <f>SUM(V134:X134)</f>
        <v>6.6933264551973775</v>
      </c>
      <c r="V134">
        <f>N134/MAX(N:N)*OFF_C</f>
        <v>1.2352941176470589</v>
      </c>
      <c r="W134">
        <f>O134/MAX(O:O)*PUN_C</f>
        <v>0.40689655172413791</v>
      </c>
      <c r="X134">
        <f>SUM(Z134:AC134)</f>
        <v>5.0511357858261805</v>
      </c>
      <c r="Y134">
        <f>X134/DEF_C*10</f>
        <v>8.4185596430436345</v>
      </c>
      <c r="Z134">
        <f>(0.7*(HIT_F*DEF_C))+(P134/(MAX(P:P))*(0.3*(HIT_F*DEF_C)))</f>
        <v>1.3824843749999998</v>
      </c>
      <c r="AA134">
        <f>(0.7*(BkS_F*DEF_C))+(Q134/(MAX(Q:Q))*(0.3*(BkS_F*DEF_C)))</f>
        <v>0.73883426966292121</v>
      </c>
      <c r="AB134">
        <f>(0.7*(TkA_F*DEF_C))+(R134/(MAX(R:R))*(0.3*(TkA_F*DEF_C)))</f>
        <v>1.6363495065789473</v>
      </c>
      <c r="AC134">
        <f>(0.7*(SH_F*DEF_C))+(S134/(MAX(S:S))*(0.3*(SH_F*DEF_C)))</f>
        <v>1.2934676345843124</v>
      </c>
    </row>
    <row r="135" spans="1:29" x14ac:dyDescent="0.25">
      <c r="A135" s="9">
        <v>133</v>
      </c>
      <c r="B135" s="46" t="s">
        <v>533</v>
      </c>
      <c r="C135" s="47" t="s">
        <v>395</v>
      </c>
      <c r="D135" s="47" t="s">
        <v>396</v>
      </c>
      <c r="E135" s="47" t="s">
        <v>1</v>
      </c>
      <c r="F135" s="48">
        <v>55</v>
      </c>
      <c r="G135" s="48">
        <v>7</v>
      </c>
      <c r="H135" s="48">
        <v>18</v>
      </c>
      <c r="I135" s="48">
        <v>71</v>
      </c>
      <c r="J135" s="48">
        <v>52</v>
      </c>
      <c r="K135" s="48">
        <v>13</v>
      </c>
      <c r="L135" s="48">
        <v>4537</v>
      </c>
      <c r="M135" s="52">
        <v>565</v>
      </c>
      <c r="N135">
        <f>G135*82/F135</f>
        <v>10.436363636363636</v>
      </c>
      <c r="O135">
        <f>H135*82/F135</f>
        <v>26.836363636363636</v>
      </c>
      <c r="P135">
        <f>I135*82/F135</f>
        <v>105.85454545454546</v>
      </c>
      <c r="Q135">
        <f>J135*82/F135</f>
        <v>77.527272727272731</v>
      </c>
      <c r="R135">
        <f>K135*82/F135</f>
        <v>19.381818181818183</v>
      </c>
      <c r="S135">
        <f>L135*82/F135</f>
        <v>6764.2545454545452</v>
      </c>
      <c r="U135" s="10">
        <f>SUM(V135:X135)</f>
        <v>6.6906651495072786</v>
      </c>
      <c r="V135">
        <f>N135/MAX(N:N)*OFF_C</f>
        <v>1.437433155080214</v>
      </c>
      <c r="W135">
        <f>O135/MAX(O:O)*PUN_C</f>
        <v>0.26633228840125389</v>
      </c>
      <c r="X135">
        <f>SUM(Z135:AC135)</f>
        <v>4.9868997060258113</v>
      </c>
      <c r="Y135">
        <f>X135/DEF_C*10</f>
        <v>8.3114995100430189</v>
      </c>
      <c r="Z135">
        <f>(0.7*(HIT_F*DEF_C))+(P135/(MAX(P:P))*(0.3*(HIT_F*DEF_C)))</f>
        <v>1.208781818181818</v>
      </c>
      <c r="AA135">
        <f>(0.7*(BkS_F*DEF_C))+(Q135/(MAX(Q:Q))*(0.3*(BkS_F*DEF_C)))</f>
        <v>0.86519509703779351</v>
      </c>
      <c r="AB135">
        <f>(0.7*(TkA_F*DEF_C))+(R135/(MAX(R:R))*(0.3*(TkA_F*DEF_C)))</f>
        <v>1.5374842105263158</v>
      </c>
      <c r="AC135">
        <f>(0.7*(SH_F*DEF_C))+(S135/(MAX(S:S))*(0.3*(SH_F*DEF_C)))</f>
        <v>1.3754385802798845</v>
      </c>
    </row>
    <row r="136" spans="1:29" x14ac:dyDescent="0.25">
      <c r="A136" s="9">
        <v>134</v>
      </c>
      <c r="B136" s="46" t="s">
        <v>525</v>
      </c>
      <c r="C136" s="47" t="s">
        <v>395</v>
      </c>
      <c r="D136" s="47" t="s">
        <v>396</v>
      </c>
      <c r="E136" s="47" t="s">
        <v>1</v>
      </c>
      <c r="F136" s="48">
        <v>82</v>
      </c>
      <c r="G136" s="48">
        <v>8</v>
      </c>
      <c r="H136" s="48">
        <v>20</v>
      </c>
      <c r="I136" s="48">
        <v>73</v>
      </c>
      <c r="J136" s="48">
        <v>70</v>
      </c>
      <c r="K136" s="48">
        <v>24</v>
      </c>
      <c r="L136" s="48">
        <v>13616</v>
      </c>
      <c r="M136" s="52">
        <v>1064</v>
      </c>
      <c r="N136">
        <f>G136*82/F136</f>
        <v>8</v>
      </c>
      <c r="O136">
        <f>H136*82/F136</f>
        <v>20</v>
      </c>
      <c r="P136">
        <f>I136*82/F136</f>
        <v>73</v>
      </c>
      <c r="Q136">
        <f>J136*82/F136</f>
        <v>70</v>
      </c>
      <c r="R136">
        <f>K136*82/F136</f>
        <v>24</v>
      </c>
      <c r="S136">
        <f>L136*82/F136</f>
        <v>13616</v>
      </c>
      <c r="U136" s="10">
        <f>SUM(V136:X136)</f>
        <v>6.4957897570209031</v>
      </c>
      <c r="V136">
        <f>N136/MAX(N:N)*OFF_C</f>
        <v>1.101865136298422</v>
      </c>
      <c r="W136">
        <f>O136/MAX(O:O)*PUN_C</f>
        <v>0.19848612279226241</v>
      </c>
      <c r="X136">
        <f>SUM(Z136:AC136)</f>
        <v>5.1954384979302182</v>
      </c>
      <c r="Y136">
        <f>X136/DEF_C*10</f>
        <v>8.65906416321703</v>
      </c>
      <c r="Z136">
        <f>(0.7*(HIT_F*DEF_C))+(P136/(MAX(P:P))*(0.3*(HIT_F*DEF_C)))</f>
        <v>1.1594999999999998</v>
      </c>
      <c r="AA136">
        <f>(0.7*(BkS_F*DEF_C))+(Q136/(MAX(Q:Q))*(0.3*(BkS_F*DEF_C)))</f>
        <v>0.84235955056179757</v>
      </c>
      <c r="AB136">
        <f>(0.7*(TkA_F*DEF_C))+(R136/(MAX(R:R))*(0.3*(TkA_F*DEF_C)))</f>
        <v>1.573578947368421</v>
      </c>
      <c r="AC136">
        <f>(0.7*(SH_F*DEF_C))+(S136/(MAX(S:S))*(0.3*(SH_F*DEF_C)))</f>
        <v>1.6199999999999999</v>
      </c>
    </row>
    <row r="137" spans="1:29" x14ac:dyDescent="0.25">
      <c r="A137" s="9">
        <v>135</v>
      </c>
      <c r="B137" s="46" t="s">
        <v>897</v>
      </c>
      <c r="C137" s="47" t="s">
        <v>395</v>
      </c>
      <c r="D137" s="47" t="s">
        <v>396</v>
      </c>
      <c r="E137" s="47" t="s">
        <v>1</v>
      </c>
      <c r="F137" s="48">
        <v>51</v>
      </c>
      <c r="G137" s="48">
        <v>4</v>
      </c>
      <c r="H137" s="48">
        <v>26</v>
      </c>
      <c r="I137" s="48">
        <v>128</v>
      </c>
      <c r="J137" s="48">
        <v>31</v>
      </c>
      <c r="K137" s="48">
        <v>19</v>
      </c>
      <c r="L137" s="48">
        <v>5120</v>
      </c>
      <c r="M137" s="52">
        <v>545</v>
      </c>
      <c r="N137">
        <f>G137*82/F137</f>
        <v>6.4313725490196081</v>
      </c>
      <c r="O137">
        <f>H137*82/F137</f>
        <v>41.803921568627452</v>
      </c>
      <c r="P137">
        <f>I137*82/F137</f>
        <v>205.80392156862746</v>
      </c>
      <c r="Q137">
        <f>J137*82/F137</f>
        <v>49.843137254901961</v>
      </c>
      <c r="R137">
        <f>K137*82/F137</f>
        <v>30.549019607843139</v>
      </c>
      <c r="S137">
        <f>L137*82/F137</f>
        <v>8232.1568627450979</v>
      </c>
      <c r="U137" s="10">
        <f>SUM(V137:X137)</f>
        <v>6.4932010310165129</v>
      </c>
      <c r="V137">
        <f>N137/MAX(N:N)*OFF_C</f>
        <v>0.88581314878892736</v>
      </c>
      <c r="W137">
        <f>O137/MAX(O:O)*PUN_C</f>
        <v>0.41487491548343475</v>
      </c>
      <c r="X137">
        <f>SUM(Z137:AC137)</f>
        <v>5.1925129667441512</v>
      </c>
      <c r="Y137">
        <f>X137/DEF_C*10</f>
        <v>8.6541882779069184</v>
      </c>
      <c r="Z137">
        <f>(0.7*(HIT_F*DEF_C))+(P137/(MAX(P:P))*(0.3*(HIT_F*DEF_C)))</f>
        <v>1.358705882352941</v>
      </c>
      <c r="AA137">
        <f>(0.7*(BkS_F*DEF_C))+(Q137/(MAX(Q:Q))*(0.3*(BkS_F*DEF_C)))</f>
        <v>0.781209517514871</v>
      </c>
      <c r="AB137">
        <f>(0.7*(TkA_F*DEF_C))+(R137/(MAX(R:R))*(0.3*(TkA_F*DEF_C)))</f>
        <v>1.6247647058823529</v>
      </c>
      <c r="AC137">
        <f>(0.7*(SH_F*DEF_C))+(S137/(MAX(S:S))*(0.3*(SH_F*DEF_C)))</f>
        <v>1.4278328609939863</v>
      </c>
    </row>
    <row r="138" spans="1:29" x14ac:dyDescent="0.25">
      <c r="A138" s="9">
        <v>136</v>
      </c>
      <c r="B138" s="46" t="s">
        <v>669</v>
      </c>
      <c r="C138" s="47" t="s">
        <v>395</v>
      </c>
      <c r="D138" s="47" t="s">
        <v>396</v>
      </c>
      <c r="E138" s="47" t="s">
        <v>1</v>
      </c>
      <c r="F138" s="48">
        <v>50</v>
      </c>
      <c r="G138" s="48">
        <v>4</v>
      </c>
      <c r="H138" s="48">
        <v>67</v>
      </c>
      <c r="I138" s="48">
        <v>52</v>
      </c>
      <c r="J138" s="48">
        <v>8</v>
      </c>
      <c r="K138" s="48">
        <v>8</v>
      </c>
      <c r="L138" s="48">
        <v>11</v>
      </c>
      <c r="M138" s="52">
        <v>384</v>
      </c>
      <c r="N138">
        <f>G138*82/F138</f>
        <v>6.56</v>
      </c>
      <c r="O138">
        <f>H138*82/F138</f>
        <v>109.88</v>
      </c>
      <c r="P138">
        <f>I138*82/F138</f>
        <v>85.28</v>
      </c>
      <c r="Q138">
        <f>J138*82/F138</f>
        <v>13.12</v>
      </c>
      <c r="R138">
        <f>K138*82/F138</f>
        <v>13.12</v>
      </c>
      <c r="S138">
        <f>L138*82/F138</f>
        <v>18.04</v>
      </c>
      <c r="U138" s="10">
        <f>SUM(V138:X138)</f>
        <v>6.4649214826391805</v>
      </c>
      <c r="V138">
        <f>N138/MAX(N:N)*OFF_C</f>
        <v>0.9035294117647058</v>
      </c>
      <c r="W138">
        <f>O138/MAX(O:O)*PUN_C</f>
        <v>1.0904827586206896</v>
      </c>
      <c r="X138">
        <f>SUM(Z138:AC138)</f>
        <v>4.4709093122537853</v>
      </c>
      <c r="Y138">
        <f>X138/DEF_C*10</f>
        <v>7.4515155204229755</v>
      </c>
      <c r="Z138">
        <f>(0.7*(HIT_F*DEF_C))+(P138/(MAX(P:P))*(0.3*(HIT_F*DEF_C)))</f>
        <v>1.1779199999999999</v>
      </c>
      <c r="AA138">
        <f>(0.7*(BkS_F*DEF_C))+(Q138/(MAX(Q:Q))*(0.3*(BkS_F*DEF_C)))</f>
        <v>0.66980224719101111</v>
      </c>
      <c r="AB138">
        <f>(0.7*(TkA_F*DEF_C))+(R138/(MAX(R:R))*(0.3*(TkA_F*DEF_C)))</f>
        <v>1.4885431578947368</v>
      </c>
      <c r="AC138">
        <f>(0.7*(SH_F*DEF_C))+(S138/(MAX(S:S))*(0.3*(SH_F*DEF_C)))</f>
        <v>1.1346439071680374</v>
      </c>
    </row>
    <row r="139" spans="1:29" x14ac:dyDescent="0.25">
      <c r="A139" s="9">
        <v>137</v>
      </c>
      <c r="B139" s="46" t="s">
        <v>425</v>
      </c>
      <c r="C139" s="47" t="s">
        <v>34</v>
      </c>
      <c r="D139" s="47" t="s">
        <v>396</v>
      </c>
      <c r="E139" s="47" t="s">
        <v>1</v>
      </c>
      <c r="F139" s="48">
        <v>26</v>
      </c>
      <c r="G139" s="48">
        <v>3</v>
      </c>
      <c r="H139" s="48">
        <v>11</v>
      </c>
      <c r="I139" s="48">
        <v>71</v>
      </c>
      <c r="J139" s="48">
        <v>13</v>
      </c>
      <c r="K139" s="48">
        <v>2</v>
      </c>
      <c r="L139" s="48">
        <v>0</v>
      </c>
      <c r="M139" s="52">
        <v>307</v>
      </c>
      <c r="N139">
        <f>G139*82/F139</f>
        <v>9.4615384615384617</v>
      </c>
      <c r="O139">
        <f>H139*82/F139</f>
        <v>34.692307692307693</v>
      </c>
      <c r="P139">
        <f>I139*82/F139</f>
        <v>223.92307692307693</v>
      </c>
      <c r="Q139">
        <f>J139*82/F139</f>
        <v>41</v>
      </c>
      <c r="R139">
        <f>K139*82/F139</f>
        <v>6.3076923076923075</v>
      </c>
      <c r="S139">
        <f>L139*82/F139</f>
        <v>0</v>
      </c>
      <c r="U139" s="10">
        <f>SUM(V139:X139)</f>
        <v>6.357030736040822</v>
      </c>
      <c r="V139">
        <f>N139/MAX(N:N)*OFF_C</f>
        <v>1.3031674208144797</v>
      </c>
      <c r="W139">
        <f>O139/MAX(O:O)*PUN_C</f>
        <v>0.34429708222811672</v>
      </c>
      <c r="X139">
        <f>SUM(Z139:AC139)</f>
        <v>4.7095662329982257</v>
      </c>
      <c r="Y139">
        <f>X139/DEF_C*10</f>
        <v>7.8492770549970423</v>
      </c>
      <c r="Z139">
        <f>(0.7*(HIT_F*DEF_C))+(P139/(MAX(P:P))*(0.3*(HIT_F*DEF_C)))</f>
        <v>1.3858846153846152</v>
      </c>
      <c r="AA139">
        <f>(0.7*(BkS_F*DEF_C))+(Q139/(MAX(Q:Q))*(0.3*(BkS_F*DEF_C)))</f>
        <v>0.75438202247191</v>
      </c>
      <c r="AB139">
        <f>(0.7*(TkA_F*DEF_C))+(R139/(MAX(R:R))*(0.3*(TkA_F*DEF_C)))</f>
        <v>1.4352995951417002</v>
      </c>
      <c r="AC139">
        <f>(0.7*(SH_F*DEF_C))+(S139/(MAX(S:S))*(0.3*(SH_F*DEF_C)))</f>
        <v>1.1339999999999999</v>
      </c>
    </row>
    <row r="140" spans="1:29" x14ac:dyDescent="0.25">
      <c r="A140" s="9">
        <v>138</v>
      </c>
      <c r="B140" s="46" t="s">
        <v>817</v>
      </c>
      <c r="C140" s="47" t="s">
        <v>395</v>
      </c>
      <c r="D140" s="47" t="s">
        <v>396</v>
      </c>
      <c r="E140" s="47" t="s">
        <v>1</v>
      </c>
      <c r="F140" s="48">
        <v>47</v>
      </c>
      <c r="G140" s="48">
        <v>6</v>
      </c>
      <c r="H140" s="48">
        <v>8</v>
      </c>
      <c r="I140" s="48">
        <v>28</v>
      </c>
      <c r="J140" s="48">
        <v>16</v>
      </c>
      <c r="K140" s="48">
        <v>12</v>
      </c>
      <c r="L140" s="48">
        <v>1404</v>
      </c>
      <c r="M140" s="52">
        <v>450</v>
      </c>
      <c r="N140">
        <f>G140*82/F140</f>
        <v>10.468085106382979</v>
      </c>
      <c r="O140">
        <f>H140*82/F140</f>
        <v>13.957446808510639</v>
      </c>
      <c r="P140">
        <f>I140*82/F140</f>
        <v>48.851063829787236</v>
      </c>
      <c r="Q140">
        <f>J140*82/F140</f>
        <v>27.914893617021278</v>
      </c>
      <c r="R140">
        <f>K140*82/F140</f>
        <v>20.936170212765958</v>
      </c>
      <c r="S140">
        <f>L140*82/F140</f>
        <v>2449.5319148936169</v>
      </c>
      <c r="U140" s="10">
        <f>SUM(V140:X140)</f>
        <v>6.189347037096403</v>
      </c>
      <c r="V140">
        <f>N140/MAX(N:N)*OFF_C</f>
        <v>1.4418022528160201</v>
      </c>
      <c r="W140">
        <f>O140/MAX(O:O)*PUN_C</f>
        <v>0.13851797505502569</v>
      </c>
      <c r="X140">
        <f>SUM(Z140:AC140)</f>
        <v>4.609026809225357</v>
      </c>
      <c r="Y140">
        <f>X140/DEF_C*10</f>
        <v>7.6817113487089284</v>
      </c>
      <c r="Z140">
        <f>(0.7*(HIT_F*DEF_C))+(P140/(MAX(P:P))*(0.3*(HIT_F*DEF_C)))</f>
        <v>1.1232765957446806</v>
      </c>
      <c r="AA140">
        <f>(0.7*(BkS_F*DEF_C))+(Q140/(MAX(Q:Q))*(0.3*(BkS_F*DEF_C)))</f>
        <v>0.71468563232130045</v>
      </c>
      <c r="AB140">
        <f>(0.7*(TkA_F*DEF_C))+(R140/(MAX(R:R))*(0.3*(TkA_F*DEF_C)))</f>
        <v>1.549632698768197</v>
      </c>
      <c r="AC140">
        <f>(0.7*(SH_F*DEF_C))+(S140/(MAX(S:S))*(0.3*(SH_F*DEF_C)))</f>
        <v>1.2214318823911792</v>
      </c>
    </row>
    <row r="141" spans="1:29" x14ac:dyDescent="0.25">
      <c r="A141" s="9">
        <v>139</v>
      </c>
      <c r="B141" s="46" t="s">
        <v>538</v>
      </c>
      <c r="C141" s="47" t="s">
        <v>395</v>
      </c>
      <c r="D141" s="47" t="s">
        <v>396</v>
      </c>
      <c r="E141" s="47" t="s">
        <v>1</v>
      </c>
      <c r="F141" s="48">
        <v>42</v>
      </c>
      <c r="G141" s="48">
        <v>2</v>
      </c>
      <c r="H141" s="48">
        <v>38</v>
      </c>
      <c r="I141" s="48">
        <v>109</v>
      </c>
      <c r="J141" s="48">
        <v>5</v>
      </c>
      <c r="K141" s="48">
        <v>2</v>
      </c>
      <c r="L141" s="48">
        <v>78</v>
      </c>
      <c r="M141" s="52">
        <v>311</v>
      </c>
      <c r="N141">
        <f>G141*82/F141</f>
        <v>3.9047619047619047</v>
      </c>
      <c r="O141">
        <f>H141*82/F141</f>
        <v>74.19047619047619</v>
      </c>
      <c r="P141">
        <f>I141*82/F141</f>
        <v>212.8095238095238</v>
      </c>
      <c r="Q141">
        <f>J141*82/F141</f>
        <v>9.7619047619047628</v>
      </c>
      <c r="R141">
        <f>K141*82/F141</f>
        <v>3.9047619047619047</v>
      </c>
      <c r="S141">
        <f>L141*82/F141</f>
        <v>152.28571428571428</v>
      </c>
      <c r="U141" s="10">
        <f>SUM(V141:X141)</f>
        <v>5.8588875543602956</v>
      </c>
      <c r="V141">
        <f>N141/MAX(N:N)*OFF_C</f>
        <v>0.53781512605042014</v>
      </c>
      <c r="W141">
        <f>O141/MAX(O:O)*PUN_C</f>
        <v>0.7362889983579638</v>
      </c>
      <c r="X141">
        <f>SUM(Z141:AC141)</f>
        <v>4.5847834299519112</v>
      </c>
      <c r="Y141">
        <f>X141/DEF_C*10</f>
        <v>7.6413057165865181</v>
      </c>
      <c r="Z141">
        <f>(0.7*(HIT_F*DEF_C))+(P141/(MAX(P:P))*(0.3*(HIT_F*DEF_C)))</f>
        <v>1.3692142857142855</v>
      </c>
      <c r="AA141">
        <f>(0.7*(BkS_F*DEF_C))+(Q141/(MAX(Q:Q))*(0.3*(BkS_F*DEF_C)))</f>
        <v>0.65961476725521662</v>
      </c>
      <c r="AB141">
        <f>(0.7*(TkA_F*DEF_C))+(R141/(MAX(R:R))*(0.3*(TkA_F*DEF_C)))</f>
        <v>1.4165187969924811</v>
      </c>
      <c r="AC141">
        <f>(0.7*(SH_F*DEF_C))+(S141/(MAX(S:S))*(0.3*(SH_F*DEF_C)))</f>
        <v>1.1394355799899276</v>
      </c>
    </row>
    <row r="142" spans="1:29" x14ac:dyDescent="0.25">
      <c r="A142" s="9">
        <v>140</v>
      </c>
      <c r="B142" s="46" t="s">
        <v>841</v>
      </c>
      <c r="C142" s="47" t="s">
        <v>395</v>
      </c>
      <c r="D142" s="47" t="s">
        <v>396</v>
      </c>
      <c r="E142" s="47" t="s">
        <v>1</v>
      </c>
      <c r="F142" s="48">
        <v>46</v>
      </c>
      <c r="G142" s="48">
        <v>1</v>
      </c>
      <c r="H142" s="48">
        <v>22</v>
      </c>
      <c r="I142" s="48">
        <v>73</v>
      </c>
      <c r="J142" s="48">
        <v>17</v>
      </c>
      <c r="K142" s="48">
        <v>9</v>
      </c>
      <c r="L142" s="48">
        <v>1801</v>
      </c>
      <c r="M142" s="52">
        <v>432</v>
      </c>
      <c r="N142">
        <f>G142*82/F142</f>
        <v>1.7826086956521738</v>
      </c>
      <c r="O142">
        <f>H142*82/F142</f>
        <v>39.217391304347828</v>
      </c>
      <c r="P142">
        <f>I142*82/F142</f>
        <v>130.13043478260869</v>
      </c>
      <c r="Q142">
        <f>J142*82/F142</f>
        <v>30.304347826086957</v>
      </c>
      <c r="R142">
        <f>K142*82/F142</f>
        <v>16.043478260869566</v>
      </c>
      <c r="S142">
        <f>L142*82/F142</f>
        <v>3210.478260869565</v>
      </c>
      <c r="U142" s="10">
        <f>SUM(V142:X142)</f>
        <v>5.3618449031339503</v>
      </c>
      <c r="V142">
        <f>N142/MAX(N:N)*OFF_C</f>
        <v>0.24552429667519179</v>
      </c>
      <c r="W142">
        <f>O142/MAX(O:O)*PUN_C</f>
        <v>0.38920539730134934</v>
      </c>
      <c r="X142">
        <f>SUM(Z142:AC142)</f>
        <v>4.7271152091574091</v>
      </c>
      <c r="Y142">
        <f>X142/DEF_C*10</f>
        <v>7.8785253485956819</v>
      </c>
      <c r="Z142">
        <f>(0.7*(HIT_F*DEF_C))+(P142/(MAX(P:P))*(0.3*(HIT_F*DEF_C)))</f>
        <v>1.2451956521739129</v>
      </c>
      <c r="AA142">
        <f>(0.7*(BkS_F*DEF_C))+(Q142/(MAX(Q:Q))*(0.3*(BkS_F*DEF_C)))</f>
        <v>0.72193453834880306</v>
      </c>
      <c r="AB142">
        <f>(0.7*(TkA_F*DEF_C))+(R142/(MAX(R:R))*(0.3*(TkA_F*DEF_C)))</f>
        <v>1.5113924485125858</v>
      </c>
      <c r="AC142">
        <f>(0.7*(SH_F*DEF_C))+(S142/(MAX(S:S))*(0.3*(SH_F*DEF_C)))</f>
        <v>1.2485925701221068</v>
      </c>
    </row>
  </sheetData>
  <autoFilter ref="B2:AC76">
    <sortState ref="B3:AC142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5"/>
  <sheetViews>
    <sheetView tabSelected="1" workbookViewId="0">
      <selection activeCell="H7" sqref="H7"/>
    </sheetView>
  </sheetViews>
  <sheetFormatPr defaultColWidth="25.85546875" defaultRowHeight="15" x14ac:dyDescent="0.25"/>
  <cols>
    <col min="1" max="1" width="3.85546875" style="19" customWidth="1"/>
    <col min="2" max="2" width="20.140625" style="32" bestFit="1" customWidth="1"/>
    <col min="3" max="3" width="6.28515625" style="40" customWidth="1"/>
    <col min="4" max="4" width="23.140625" style="2" bestFit="1" customWidth="1"/>
    <col min="5" max="5" width="5.85546875" style="24" customWidth="1"/>
    <col min="6" max="6" width="24.5703125" style="2" bestFit="1" customWidth="1"/>
    <col min="7" max="7" width="5.5703125" style="24" customWidth="1"/>
    <col min="8" max="8" width="22.5703125" style="2" bestFit="1" customWidth="1"/>
    <col min="9" max="9" width="5.5703125" style="24" customWidth="1"/>
    <col min="10" max="10" width="27.5703125" style="2" bestFit="1" customWidth="1"/>
    <col min="11" max="11" width="5.5703125" style="27" customWidth="1"/>
    <col min="12" max="13" width="11.7109375" customWidth="1"/>
  </cols>
  <sheetData>
    <row r="1" spans="1:11" x14ac:dyDescent="0.25">
      <c r="A1" s="18">
        <v>1</v>
      </c>
      <c r="B1" s="35" t="str">
        <f>G!B3</f>
        <v>Cam Talbot</v>
      </c>
      <c r="C1" s="38">
        <f>G!M3</f>
        <v>4294</v>
      </c>
      <c r="D1" s="21" t="str">
        <f>D!B3</f>
        <v>Erik Karlsson</v>
      </c>
      <c r="E1" s="23">
        <f>D!U3</f>
        <v>16.485070107390207</v>
      </c>
      <c r="F1" s="21" t="str">
        <f>'C'!B3</f>
        <v>Evgeni Malkin</v>
      </c>
      <c r="G1" s="23">
        <f>'C'!U3</f>
        <v>17.478733957201754</v>
      </c>
      <c r="H1" s="21" t="str">
        <f>'R'!B3</f>
        <v>Nikita Kucherov</v>
      </c>
      <c r="I1" s="23">
        <f>'R'!U3</f>
        <v>17.253572178874307</v>
      </c>
      <c r="J1" s="21" t="str">
        <f>L!B3</f>
        <v>Brad Marchand</v>
      </c>
      <c r="K1" s="26">
        <f>L!U3</f>
        <v>18.097169371255529</v>
      </c>
    </row>
    <row r="2" spans="1:11" x14ac:dyDescent="0.25">
      <c r="A2" s="19">
        <v>2</v>
      </c>
      <c r="B2" s="36" t="str">
        <f>G!B4</f>
        <v>Martin Jones</v>
      </c>
      <c r="C2" s="38">
        <f>G!M4</f>
        <v>3800</v>
      </c>
      <c r="D2" s="2" t="str">
        <f>D!B4</f>
        <v>Victor Hedman</v>
      </c>
      <c r="E2" s="24">
        <f>D!U4</f>
        <v>16.381645390730775</v>
      </c>
      <c r="F2" s="2" t="str">
        <f>'C'!B4</f>
        <v>Connor McDavid</v>
      </c>
      <c r="G2" s="24">
        <f>'C'!U4</f>
        <v>17.358562265190184</v>
      </c>
      <c r="H2" s="2" t="str">
        <f>'R'!B4</f>
        <v>Patrick Kane</v>
      </c>
      <c r="I2" s="24">
        <f>'R'!U4</f>
        <v>16.369706545115633</v>
      </c>
      <c r="J2" s="2" t="str">
        <f>L!B4</f>
        <v>Jamie Benn</v>
      </c>
      <c r="K2" s="27">
        <f>L!U4</f>
        <v>16.025923927990529</v>
      </c>
    </row>
    <row r="3" spans="1:11" x14ac:dyDescent="0.25">
      <c r="A3" s="19">
        <v>3</v>
      </c>
      <c r="B3" s="36" t="str">
        <f>G!B5</f>
        <v>Frederik Andersen</v>
      </c>
      <c r="C3" s="38">
        <f>G!M5</f>
        <v>3799</v>
      </c>
      <c r="D3" s="2" t="str">
        <f>D!B5</f>
        <v>Brent Burns</v>
      </c>
      <c r="E3" s="24">
        <f>D!U5</f>
        <v>16.370810020433577</v>
      </c>
      <c r="F3" s="2" t="str">
        <f>'C'!B5</f>
        <v>Sidney Crosby</v>
      </c>
      <c r="G3" s="24">
        <f>'C'!U5</f>
        <v>16.754011456239532</v>
      </c>
      <c r="H3" s="2" t="str">
        <f>'R'!B5</f>
        <v>Blake Wheeler</v>
      </c>
      <c r="I3" s="24">
        <f>'R'!U5</f>
        <v>15.145817630201018</v>
      </c>
      <c r="J3" s="2" t="str">
        <f>L!B5</f>
        <v>Artemi Panarin</v>
      </c>
      <c r="K3" s="27">
        <f>L!U5</f>
        <v>15.128488845104282</v>
      </c>
    </row>
    <row r="4" spans="1:11" x14ac:dyDescent="0.25">
      <c r="A4" s="19">
        <v>4</v>
      </c>
      <c r="B4" s="36" t="str">
        <f>G!B6</f>
        <v>Devan Dubnyk</v>
      </c>
      <c r="C4" s="38">
        <f>G!M6</f>
        <v>3758</v>
      </c>
      <c r="D4" s="2" t="str">
        <f>D!B6</f>
        <v>Kris Letang</v>
      </c>
      <c r="E4" s="24">
        <f>D!U6</f>
        <v>16.02455419285744</v>
      </c>
      <c r="F4" s="2" t="str">
        <f>'C'!B6</f>
        <v>Ryan Getzlaf</v>
      </c>
      <c r="G4" s="24">
        <f>'C'!U6</f>
        <v>15.782288971911971</v>
      </c>
      <c r="H4" s="2" t="str">
        <f>'R'!B6</f>
        <v>David Pastrnak</v>
      </c>
      <c r="I4" s="24">
        <f>'R'!U6</f>
        <v>15.019290885601368</v>
      </c>
      <c r="J4" s="2" t="str">
        <f>L!B6</f>
        <v>Patrik Laine</v>
      </c>
      <c r="K4" s="27">
        <f>L!U6</f>
        <v>15.019707117584932</v>
      </c>
    </row>
    <row r="5" spans="1:11" ht="15.75" thickBot="1" x14ac:dyDescent="0.3">
      <c r="A5" s="20">
        <v>5</v>
      </c>
      <c r="B5" s="37" t="str">
        <f>G!B7</f>
        <v>Carey Price</v>
      </c>
      <c r="C5" s="50">
        <f>G!M7</f>
        <v>3708</v>
      </c>
      <c r="D5" s="2" t="str">
        <f>D!B7</f>
        <v>Dustin Byfuglien</v>
      </c>
      <c r="E5" s="24">
        <f>D!U7</f>
        <v>15.31549828238278</v>
      </c>
      <c r="F5" s="2" t="str">
        <f>'C'!B7</f>
        <v>Nicklas Backstrom</v>
      </c>
      <c r="G5" s="24">
        <f>'C'!U7</f>
        <v>15.705185676976868</v>
      </c>
      <c r="H5" s="2" t="str">
        <f>'R'!B7</f>
        <v>T.J. Oshie</v>
      </c>
      <c r="I5" s="24">
        <f>'R'!U7</f>
        <v>14.341742419008479</v>
      </c>
      <c r="J5" s="2" t="str">
        <f>L!B7</f>
        <v>Alex Ovechkin</v>
      </c>
      <c r="K5" s="27">
        <f>L!U7</f>
        <v>14.843220432848959</v>
      </c>
    </row>
    <row r="6" spans="1:11" x14ac:dyDescent="0.25">
      <c r="A6" s="18">
        <v>6</v>
      </c>
      <c r="B6" s="35" t="str">
        <f>G!B8</f>
        <v>Sergei Bobrovsky</v>
      </c>
      <c r="C6" s="38">
        <f>G!M8</f>
        <v>3707</v>
      </c>
      <c r="D6" s="21" t="str">
        <f>D!B8</f>
        <v>Kevin Shattenkirk</v>
      </c>
      <c r="E6" s="23">
        <f>D!U8</f>
        <v>13.823671829806797</v>
      </c>
      <c r="F6" s="21" t="str">
        <f>'C'!B8</f>
        <v>Mark Scheifele</v>
      </c>
      <c r="G6" s="23">
        <f>'C'!U8</f>
        <v>15.699746656263969</v>
      </c>
      <c r="H6" s="21" t="str">
        <f>'R'!B8</f>
        <v>Vladimir Tarasenko</v>
      </c>
      <c r="I6" s="23">
        <f>'R'!U8</f>
        <v>14.304038292833553</v>
      </c>
      <c r="J6" s="21" t="str">
        <f>L!B8</f>
        <v>Conor Sheary</v>
      </c>
      <c r="K6" s="26">
        <f>L!U8</f>
        <v>14.733780226100567</v>
      </c>
    </row>
    <row r="7" spans="1:11" x14ac:dyDescent="0.25">
      <c r="A7" s="19">
        <v>7</v>
      </c>
      <c r="B7" s="36" t="str">
        <f>G!B9</f>
        <v>Tuukka Rask</v>
      </c>
      <c r="C7" s="38">
        <f>G!M9</f>
        <v>3680</v>
      </c>
      <c r="D7" s="2" t="str">
        <f>D!B9</f>
        <v>Jacob Trouba</v>
      </c>
      <c r="E7" s="24">
        <f>D!U9</f>
        <v>13.65306683542542</v>
      </c>
      <c r="F7" s="2" t="str">
        <f>'C'!B9</f>
        <v>Leon Draisaitl</v>
      </c>
      <c r="G7" s="24">
        <f>'C'!U9</f>
        <v>14.48911547186678</v>
      </c>
      <c r="H7" s="2" t="str">
        <f>'R'!B9</f>
        <v>Joe Pavelski</v>
      </c>
      <c r="I7" s="24">
        <f>'R'!U9</f>
        <v>14.160431649709098</v>
      </c>
      <c r="J7" s="2" t="str">
        <f>L!B9</f>
        <v>Max Pacioretty</v>
      </c>
      <c r="K7" s="27">
        <f>L!U9</f>
        <v>14.644954677382175</v>
      </c>
    </row>
    <row r="8" spans="1:11" x14ac:dyDescent="0.25">
      <c r="A8" s="19">
        <v>8</v>
      </c>
      <c r="B8" s="36" t="str">
        <f>G!B10</f>
        <v>Braden Holtby</v>
      </c>
      <c r="C8" s="38">
        <f>G!M10</f>
        <v>3680</v>
      </c>
      <c r="D8" s="2" t="str">
        <f>D!B10</f>
        <v>Rasmus Ristolainen</v>
      </c>
      <c r="E8" s="24">
        <f>D!U10</f>
        <v>13.55860155612795</v>
      </c>
      <c r="F8" s="2" t="str">
        <f>'C'!B10</f>
        <v>Jack Eichel</v>
      </c>
      <c r="G8" s="24">
        <f>'C'!U10</f>
        <v>14.349847439780977</v>
      </c>
      <c r="H8" s="2" t="str">
        <f>'R'!B10</f>
        <v>Mikael Granlund</v>
      </c>
      <c r="I8" s="24">
        <f>'R'!U10</f>
        <v>14.085660402703722</v>
      </c>
      <c r="J8" s="2" t="str">
        <f>L!B10</f>
        <v>Mike Hoffman</v>
      </c>
      <c r="K8" s="27">
        <f>L!U10</f>
        <v>14.601525805948306</v>
      </c>
    </row>
    <row r="9" spans="1:11" x14ac:dyDescent="0.25">
      <c r="A9" s="19">
        <v>9</v>
      </c>
      <c r="B9" s="36" t="str">
        <f>G!B11</f>
        <v>Cam Ward</v>
      </c>
      <c r="C9" s="38">
        <f>G!M11</f>
        <v>3618</v>
      </c>
      <c r="D9" s="2" t="str">
        <f>D!B11</f>
        <v>Roman Josi</v>
      </c>
      <c r="E9" s="24">
        <f>D!U11</f>
        <v>13.548264300152326</v>
      </c>
      <c r="F9" s="2" t="str">
        <f>'C'!B11</f>
        <v>John Tavares</v>
      </c>
      <c r="G9" s="24">
        <f>'C'!U11</f>
        <v>13.908228576103379</v>
      </c>
      <c r="H9" s="2" t="str">
        <f>'R'!B11</f>
        <v>Wayne Simmonds</v>
      </c>
      <c r="I9" s="24">
        <f>'R'!U11</f>
        <v>13.821520071201515</v>
      </c>
      <c r="J9" s="2" t="str">
        <f>L!B11</f>
        <v>Jonathan Huberdeau</v>
      </c>
      <c r="K9" s="27">
        <f>L!U11</f>
        <v>14.467789797346256</v>
      </c>
    </row>
    <row r="10" spans="1:11" ht="15.75" thickBot="1" x14ac:dyDescent="0.3">
      <c r="A10" s="20">
        <v>10</v>
      </c>
      <c r="B10" s="37" t="str">
        <f>G!B12</f>
        <v>Pekka Rinne</v>
      </c>
      <c r="C10" s="50">
        <f>G!M12</f>
        <v>3568</v>
      </c>
      <c r="D10" s="2" t="str">
        <f>D!B12</f>
        <v>P.K. Subban</v>
      </c>
      <c r="E10" s="24">
        <f>D!U12</f>
        <v>13.483775658247218</v>
      </c>
      <c r="F10" s="2" t="str">
        <f>'C'!B12</f>
        <v>Aleksander Barkov</v>
      </c>
      <c r="G10" s="24">
        <f>'C'!U12</f>
        <v>13.67469759874367</v>
      </c>
      <c r="H10" s="2" t="str">
        <f>'R'!B12</f>
        <v>Mitchell Marner</v>
      </c>
      <c r="I10" s="24">
        <f>'R'!U12</f>
        <v>13.671271055434961</v>
      </c>
      <c r="J10" s="2" t="str">
        <f>L!B12</f>
        <v>Johnny Gaudreau</v>
      </c>
      <c r="K10" s="27">
        <f>L!U12</f>
        <v>14.272697170132933</v>
      </c>
    </row>
    <row r="11" spans="1:11" x14ac:dyDescent="0.25">
      <c r="A11" s="18">
        <v>11</v>
      </c>
      <c r="B11" s="35" t="str">
        <f>G!B13</f>
        <v>Cory Schneider</v>
      </c>
      <c r="C11" s="38">
        <f>G!M13</f>
        <v>3473</v>
      </c>
      <c r="D11" s="21" t="str">
        <f>D!B13</f>
        <v>Duncan Keith</v>
      </c>
      <c r="E11" s="23">
        <f>D!U13</f>
        <v>13.312550513110487</v>
      </c>
      <c r="F11" s="21" t="str">
        <f>'C'!B13</f>
        <v>Tyler Seguin</v>
      </c>
      <c r="G11" s="23">
        <f>'C'!U13</f>
        <v>13.55228850111251</v>
      </c>
      <c r="H11" s="21" t="str">
        <f>'R'!B13</f>
        <v>Phil Kessel</v>
      </c>
      <c r="I11" s="23">
        <f>'R'!U13</f>
        <v>13.55533141434546</v>
      </c>
      <c r="J11" s="21" t="str">
        <f>L!B13</f>
        <v>Henrik Zetterberg</v>
      </c>
      <c r="K11" s="26">
        <f>L!U13</f>
        <v>14.269407913934458</v>
      </c>
    </row>
    <row r="12" spans="1:11" x14ac:dyDescent="0.25">
      <c r="A12" s="19">
        <v>12</v>
      </c>
      <c r="B12" s="36" t="str">
        <f>G!B14</f>
        <v>Jake Allen</v>
      </c>
      <c r="C12" s="38">
        <f>G!M14</f>
        <v>3418</v>
      </c>
      <c r="D12" s="2" t="str">
        <f>D!B14</f>
        <v>Dougie Hamilton</v>
      </c>
      <c r="E12" s="24">
        <f>D!U14</f>
        <v>13.274386971009152</v>
      </c>
      <c r="F12" s="2" t="str">
        <f>'C'!B14</f>
        <v>Auston Matthews</v>
      </c>
      <c r="G12" s="24">
        <f>'C'!U14</f>
        <v>13.431323795681919</v>
      </c>
      <c r="H12" s="2" t="str">
        <f>'R'!B14</f>
        <v>Mark Stone</v>
      </c>
      <c r="I12" s="24">
        <f>'R'!U14</f>
        <v>13.4423519792976</v>
      </c>
      <c r="J12" s="2" t="str">
        <f>L!B14</f>
        <v>Jeff Skinner</v>
      </c>
      <c r="K12" s="27">
        <f>L!U14</f>
        <v>14.163372953071928</v>
      </c>
    </row>
    <row r="13" spans="1:11" x14ac:dyDescent="0.25">
      <c r="A13" s="19">
        <v>13</v>
      </c>
      <c r="B13" s="36" t="str">
        <f>G!B15</f>
        <v>Robin Lehner</v>
      </c>
      <c r="C13" s="38">
        <f>G!M15</f>
        <v>3405</v>
      </c>
      <c r="D13" s="2" t="str">
        <f>D!B15</f>
        <v>Alex Pietrangelo</v>
      </c>
      <c r="E13" s="24">
        <f>D!U15</f>
        <v>13.237231106947611</v>
      </c>
      <c r="F13" s="2" t="str">
        <f>'C'!B15</f>
        <v>Nazem Kadri</v>
      </c>
      <c r="G13" s="24">
        <f>'C'!U15</f>
        <v>13.331220705988217</v>
      </c>
      <c r="H13" s="2" t="str">
        <f>'R'!B15</f>
        <v>Cam Atkinson</v>
      </c>
      <c r="I13" s="24">
        <f>'R'!U15</f>
        <v>13.116039771857862</v>
      </c>
      <c r="J13" s="2" t="str">
        <f>L!B15</f>
        <v>Nikolaj Ehlers</v>
      </c>
      <c r="K13" s="27">
        <f>L!U15</f>
        <v>13.826033668847817</v>
      </c>
    </row>
    <row r="14" spans="1:11" x14ac:dyDescent="0.25">
      <c r="A14" s="19">
        <v>14</v>
      </c>
      <c r="B14" s="36" t="str">
        <f>G!B16</f>
        <v>Peter Budaj***</v>
      </c>
      <c r="C14" s="38">
        <f>G!M16</f>
        <v>3308</v>
      </c>
      <c r="D14" s="2" t="str">
        <f>D!B16</f>
        <v>Justin Schultz***</v>
      </c>
      <c r="E14" s="24">
        <f>D!U16</f>
        <v>13.078744312439866</v>
      </c>
      <c r="F14" s="2" t="str">
        <f>'C'!B16</f>
        <v>Jonathan Toews</v>
      </c>
      <c r="G14" s="24">
        <f>'C'!U16</f>
        <v>13.307312330687175</v>
      </c>
      <c r="H14" s="2" t="str">
        <f>'R'!B16</f>
        <v>Alexander Radulov</v>
      </c>
      <c r="I14" s="24">
        <f>'R'!U16</f>
        <v>13.102558098334821</v>
      </c>
      <c r="J14" s="2" t="str">
        <f>L!B16</f>
        <v>Viktor Arvidsson</v>
      </c>
      <c r="K14" s="27">
        <f>L!U16</f>
        <v>13.755250975697811</v>
      </c>
    </row>
    <row r="15" spans="1:11" ht="15.75" thickBot="1" x14ac:dyDescent="0.3">
      <c r="A15" s="20">
        <v>15</v>
      </c>
      <c r="B15" s="37" t="str">
        <f>G!B17</f>
        <v>Corey Crawford</v>
      </c>
      <c r="C15" s="50">
        <f>G!M17</f>
        <v>3247</v>
      </c>
      <c r="D15" s="2" t="str">
        <f>D!B17</f>
        <v>Ryan McDonagh</v>
      </c>
      <c r="E15" s="24">
        <f>D!U17</f>
        <v>12.851314332349373</v>
      </c>
      <c r="F15" s="2" t="str">
        <f>'C'!B17</f>
        <v>Jeff Carter</v>
      </c>
      <c r="G15" s="24">
        <f>'C'!U17</f>
        <v>13.275928057001623</v>
      </c>
      <c r="H15" s="2" t="str">
        <f>'R'!B17</f>
        <v>Mats Zuccarello</v>
      </c>
      <c r="I15" s="24">
        <f>'R'!U17</f>
        <v>13.083726019262379</v>
      </c>
      <c r="J15" s="2" t="str">
        <f>L!B17</f>
        <v>Ondrej Palat</v>
      </c>
      <c r="K15" s="27">
        <f>L!U17</f>
        <v>13.71676758777069</v>
      </c>
    </row>
    <row r="16" spans="1:11" x14ac:dyDescent="0.25">
      <c r="A16" s="18">
        <v>16</v>
      </c>
      <c r="B16" s="35" t="str">
        <f>G!B18</f>
        <v>Henrik Lundqvist</v>
      </c>
      <c r="C16" s="38">
        <f>G!M18</f>
        <v>3240</v>
      </c>
      <c r="D16" s="21" t="str">
        <f>D!B18</f>
        <v>Torey Krug</v>
      </c>
      <c r="E16" s="23">
        <f>D!U18</f>
        <v>12.821979274505255</v>
      </c>
      <c r="F16" s="21" t="str">
        <f>'C'!B18</f>
        <v>Eric Staal</v>
      </c>
      <c r="G16" s="23">
        <f>'C'!U18</f>
        <v>13.190883479319956</v>
      </c>
      <c r="H16" s="21" t="str">
        <f>'R'!B18</f>
        <v>Jakub Voracek</v>
      </c>
      <c r="I16" s="23">
        <f>'R'!U18</f>
        <v>13.024713364449999</v>
      </c>
      <c r="J16" s="21" t="str">
        <f>L!B18</f>
        <v>James van Riemsdyk</v>
      </c>
      <c r="K16" s="26">
        <f>L!U18</f>
        <v>13.58588197080206</v>
      </c>
    </row>
    <row r="17" spans="1:11" x14ac:dyDescent="0.25">
      <c r="A17" s="19">
        <v>17</v>
      </c>
      <c r="B17" s="36" t="str">
        <f>G!B19</f>
        <v>Steve Mason</v>
      </c>
      <c r="C17" s="38">
        <f>G!M19</f>
        <v>3225</v>
      </c>
      <c r="D17" s="2" t="str">
        <f>D!B19</f>
        <v>Mark Giordano</v>
      </c>
      <c r="E17" s="24">
        <f>D!U19</f>
        <v>12.771171672062019</v>
      </c>
      <c r="F17" s="2" t="str">
        <f>'C'!B19</f>
        <v>Ryan Kesler</v>
      </c>
      <c r="G17" s="24">
        <f>'C'!U19</f>
        <v>13.181540427679248</v>
      </c>
      <c r="H17" s="2" t="str">
        <f>'R'!B19</f>
        <v>William Nylander</v>
      </c>
      <c r="I17" s="24">
        <f>'R'!U19</f>
        <v>12.945724822951242</v>
      </c>
      <c r="J17" s="2" t="str">
        <f>L!B19</f>
        <v>Filip Forsberg</v>
      </c>
      <c r="K17" s="27">
        <f>L!U19</f>
        <v>13.579433695294773</v>
      </c>
    </row>
    <row r="18" spans="1:11" ht="15" customHeight="1" x14ac:dyDescent="0.25">
      <c r="A18" s="19">
        <v>18</v>
      </c>
      <c r="B18" s="36" t="str">
        <f>G!B20</f>
        <v>Ryan Miller</v>
      </c>
      <c r="C18" s="38">
        <f>G!M20</f>
        <v>3212</v>
      </c>
      <c r="D18" s="2" t="str">
        <f>D!B20</f>
        <v>John Klingberg</v>
      </c>
      <c r="E18" s="24">
        <f>D!U20</f>
        <v>12.761604376406769</v>
      </c>
      <c r="F18" s="2" t="str">
        <f>'C'!B20</f>
        <v>Jake Guentzel</v>
      </c>
      <c r="G18" s="24">
        <f>'C'!U20</f>
        <v>13.121562271172184</v>
      </c>
      <c r="H18" s="2" t="str">
        <f>'R'!B20</f>
        <v>Jason Spezza</v>
      </c>
      <c r="I18" s="24">
        <f>'R'!U20</f>
        <v>12.794594531316173</v>
      </c>
      <c r="J18" s="2" t="str">
        <f>L!B20</f>
        <v>Taylor Hall</v>
      </c>
      <c r="K18" s="27">
        <f>L!U20</f>
        <v>13.515456907777182</v>
      </c>
    </row>
    <row r="19" spans="1:11" x14ac:dyDescent="0.25">
      <c r="A19" s="19">
        <v>19</v>
      </c>
      <c r="B19" s="36" t="str">
        <f>G!B21</f>
        <v>Mike Smith</v>
      </c>
      <c r="C19" s="38">
        <f>G!M21</f>
        <v>3202</v>
      </c>
      <c r="D19" s="2" t="str">
        <f>D!B21</f>
        <v>Shea Weber</v>
      </c>
      <c r="E19" s="24">
        <f>D!U21</f>
        <v>12.758966570925285</v>
      </c>
      <c r="F19" s="2" t="str">
        <f>'C'!B21</f>
        <v>Bryan Little</v>
      </c>
      <c r="G19" s="24">
        <f>'C'!U21</f>
        <v>13.022640043280351</v>
      </c>
      <c r="H19" s="2" t="str">
        <f>'R'!B21</f>
        <v>Nick Foligno</v>
      </c>
      <c r="I19" s="24">
        <f>'R'!U21</f>
        <v>12.569113820579553</v>
      </c>
      <c r="J19" s="2" t="str">
        <f>L!B21</f>
        <v>Evander Kane</v>
      </c>
      <c r="K19" s="27">
        <f>L!U21</f>
        <v>13.286854498013735</v>
      </c>
    </row>
    <row r="20" spans="1:11" ht="15.75" thickBot="1" x14ac:dyDescent="0.3">
      <c r="A20" s="20">
        <v>20</v>
      </c>
      <c r="B20" s="37" t="str">
        <f>G!B22</f>
        <v>Kari Lehtonen</v>
      </c>
      <c r="C20" s="50">
        <f>G!M22</f>
        <v>3177</v>
      </c>
      <c r="D20" s="2" t="str">
        <f>D!B22</f>
        <v>Drew Doughty</v>
      </c>
      <c r="E20" s="24">
        <f>D!U22</f>
        <v>12.674084316565775</v>
      </c>
      <c r="F20" s="2" t="str">
        <f>'C'!B22</f>
        <v>Ryan O'Reilly</v>
      </c>
      <c r="G20" s="24">
        <f>'C'!U22</f>
        <v>12.943260104647415</v>
      </c>
      <c r="H20" s="2" t="str">
        <f>'R'!B22</f>
        <v>J.T. Miller</v>
      </c>
      <c r="I20" s="24">
        <f>'R'!U22</f>
        <v>12.521922380675548</v>
      </c>
      <c r="J20" s="2" t="str">
        <f>L!B22</f>
        <v>Jaden Schwartz</v>
      </c>
      <c r="K20" s="27">
        <f>L!U22</f>
        <v>13.277113034709442</v>
      </c>
    </row>
    <row r="21" spans="1:11" x14ac:dyDescent="0.25">
      <c r="A21" s="18">
        <v>21</v>
      </c>
      <c r="B21" s="35" t="str">
        <f>G!B23</f>
        <v>Connor Hellebuyck</v>
      </c>
      <c r="C21" s="38">
        <f>G!M23</f>
        <v>3034</v>
      </c>
      <c r="D21" s="21" t="str">
        <f>D!B23</f>
        <v>Ryan Ellis</v>
      </c>
      <c r="E21" s="23">
        <f>D!U23</f>
        <v>12.629721337917491</v>
      </c>
      <c r="F21" s="21" t="str">
        <f>'C'!B23</f>
        <v>Ryan Johansen</v>
      </c>
      <c r="G21" s="23">
        <f>'C'!U23</f>
        <v>12.828305640436438</v>
      </c>
      <c r="H21" s="21" t="str">
        <f>'R'!B23</f>
        <v>Kyle Palmieri</v>
      </c>
      <c r="I21" s="23">
        <f>'R'!U23</f>
        <v>12.491248968090083</v>
      </c>
      <c r="J21" s="21" t="str">
        <f>L!B23</f>
        <v>Chris Kreider</v>
      </c>
      <c r="K21" s="26">
        <f>L!U23</f>
        <v>13.276330782774846</v>
      </c>
    </row>
    <row r="22" spans="1:11" x14ac:dyDescent="0.25">
      <c r="A22" s="19">
        <v>22</v>
      </c>
      <c r="B22" s="36" t="str">
        <f>G!B24</f>
        <v>John Gibson</v>
      </c>
      <c r="C22" s="38">
        <f>G!M24</f>
        <v>2950</v>
      </c>
      <c r="D22" s="2" t="str">
        <f>D!B24</f>
        <v>Seth Jones</v>
      </c>
      <c r="E22" s="24">
        <f>D!U24</f>
        <v>12.52249382076204</v>
      </c>
      <c r="F22" s="2" t="str">
        <f>'C'!B24</f>
        <v>Mikko Koivu</v>
      </c>
      <c r="G22" s="24">
        <f>'C'!U24</f>
        <v>12.585016713029862</v>
      </c>
      <c r="H22" s="2" t="str">
        <f>'R'!B24</f>
        <v>Jonathan Drouin</v>
      </c>
      <c r="I22" s="24">
        <f>'R'!U24</f>
        <v>12.463214087248165</v>
      </c>
      <c r="J22" s="2" t="str">
        <f>L!B24</f>
        <v>Alexander Steen</v>
      </c>
      <c r="K22" s="27">
        <f>L!U24</f>
        <v>13.179866123729122</v>
      </c>
    </row>
    <row r="23" spans="1:11" x14ac:dyDescent="0.25">
      <c r="A23" s="19">
        <v>23</v>
      </c>
      <c r="B23" s="36" t="str">
        <f>G!B25</f>
        <v>Petr Mrazek</v>
      </c>
      <c r="C23" s="38">
        <f>G!M25</f>
        <v>2858</v>
      </c>
      <c r="D23" s="2" t="str">
        <f>D!B25</f>
        <v>Andrei Markov</v>
      </c>
      <c r="E23" s="24">
        <f>D!U25</f>
        <v>12.469199409340813</v>
      </c>
      <c r="F23" s="2" t="str">
        <f>'C'!B25</f>
        <v>Alexander Wennberg</v>
      </c>
      <c r="G23" s="24">
        <f>'C'!U25</f>
        <v>12.415676807298087</v>
      </c>
      <c r="H23" s="2" t="str">
        <f>'R'!B25</f>
        <v>Corey Perry</v>
      </c>
      <c r="I23" s="24">
        <f>'R'!U25</f>
        <v>12.461622034172727</v>
      </c>
      <c r="J23" s="2" t="str">
        <f>L!B25</f>
        <v>Nino Niederreiter</v>
      </c>
      <c r="K23" s="27">
        <f>L!U25</f>
        <v>13.067877981704994</v>
      </c>
    </row>
    <row r="24" spans="1:11" x14ac:dyDescent="0.25">
      <c r="A24" s="19">
        <v>24</v>
      </c>
      <c r="B24" s="36" t="str">
        <f>G!B26</f>
        <v>Brian Elliott</v>
      </c>
      <c r="C24" s="38">
        <f>G!M26</f>
        <v>2844</v>
      </c>
      <c r="D24" s="2" t="str">
        <f>D!B26</f>
        <v>Zach Werenski</v>
      </c>
      <c r="E24" s="24">
        <f>D!U26</f>
        <v>12.306218728827698</v>
      </c>
      <c r="F24" s="2" t="str">
        <f>'C'!B26</f>
        <v>Vincent Trocheck</v>
      </c>
      <c r="G24" s="24">
        <f>'C'!U26</f>
        <v>12.407986356580299</v>
      </c>
      <c r="H24" s="2" t="str">
        <f>'R'!B26</f>
        <v>Charlie Coyle</v>
      </c>
      <c r="I24" s="24">
        <f>'R'!U26</f>
        <v>12.45704969840498</v>
      </c>
      <c r="J24" s="2" t="str">
        <f>L!B26</f>
        <v>Brayden Schenn</v>
      </c>
      <c r="K24" s="27">
        <f>L!U26</f>
        <v>13.029170732470034</v>
      </c>
    </row>
    <row r="25" spans="1:11" ht="15.75" thickBot="1" x14ac:dyDescent="0.3">
      <c r="A25" s="20">
        <v>25</v>
      </c>
      <c r="B25" s="37" t="str">
        <f>G!B27</f>
        <v>Andrei Vasilevskiy</v>
      </c>
      <c r="C25" s="50">
        <f>G!M27</f>
        <v>2831</v>
      </c>
      <c r="D25" s="2" t="str">
        <f>D!B27</f>
        <v>Matt Niskanen</v>
      </c>
      <c r="E25" s="24">
        <f>D!U27</f>
        <v>12.197945027279754</v>
      </c>
      <c r="F25" s="2" t="str">
        <f>'C'!B27</f>
        <v>Evgeny Kuznetsov</v>
      </c>
      <c r="G25" s="24">
        <f>'C'!U27</f>
        <v>12.277794912859658</v>
      </c>
      <c r="H25" s="2" t="str">
        <f>'R'!B27</f>
        <v>Kyle Okposo</v>
      </c>
      <c r="I25" s="24">
        <f>'R'!U27</f>
        <v>12.279664546513377</v>
      </c>
      <c r="J25" s="2" t="str">
        <f>L!B27</f>
        <v>Mathieu Perreault</v>
      </c>
      <c r="K25" s="27">
        <f>L!U27</f>
        <v>13.00799126599143</v>
      </c>
    </row>
    <row r="26" spans="1:11" x14ac:dyDescent="0.25">
      <c r="A26" s="18">
        <v>26</v>
      </c>
      <c r="B26" s="35" t="str">
        <f>G!B28</f>
        <v>Calvin Pickard</v>
      </c>
      <c r="C26" s="38">
        <f>G!M28</f>
        <v>2820</v>
      </c>
      <c r="D26" s="21" t="str">
        <f>D!B28</f>
        <v>John Carlson</v>
      </c>
      <c r="E26" s="23">
        <f>D!U28</f>
        <v>12.179916346457812</v>
      </c>
      <c r="F26" s="21" t="str">
        <f>'C'!B28</f>
        <v>Kyle Turris</v>
      </c>
      <c r="G26" s="23">
        <f>'C'!U28</f>
        <v>12.224990677678521</v>
      </c>
      <c r="H26" s="21" t="str">
        <f>'R'!B28</f>
        <v>Thomas Vanek</v>
      </c>
      <c r="I26" s="23">
        <f>'R'!U28</f>
        <v>12.169343314872684</v>
      </c>
      <c r="J26" s="21" t="str">
        <f>L!B28</f>
        <v>Matthew Tkachuk</v>
      </c>
      <c r="K26" s="26">
        <f>L!U28</f>
        <v>12.975664461271922</v>
      </c>
    </row>
    <row r="27" spans="1:11" x14ac:dyDescent="0.25">
      <c r="A27" s="19">
        <v>27</v>
      </c>
      <c r="B27" s="36" t="str">
        <f>G!B29</f>
        <v>Thomas Greiss</v>
      </c>
      <c r="C27" s="38">
        <f>G!M29</f>
        <v>2813</v>
      </c>
      <c r="D27" s="2" t="str">
        <f>D!B29</f>
        <v>Radko Gudas***</v>
      </c>
      <c r="E27" s="24">
        <f>D!U29</f>
        <v>12.122733464332114</v>
      </c>
      <c r="F27" s="2" t="str">
        <f>'C'!B29</f>
        <v>Patrice Bergeron</v>
      </c>
      <c r="G27" s="24">
        <f>'C'!U29</f>
        <v>12.208381017595691</v>
      </c>
      <c r="H27" s="2" t="str">
        <f>'R'!B29</f>
        <v>Josh Bailey***</v>
      </c>
      <c r="I27" s="24">
        <f>'R'!U29</f>
        <v>12.123716822620359</v>
      </c>
      <c r="J27" s="2" t="str">
        <f>L!B29</f>
        <v>Rickard Rakell</v>
      </c>
      <c r="K27" s="27">
        <f>L!U29</f>
        <v>12.911800550777617</v>
      </c>
    </row>
    <row r="28" spans="1:11" x14ac:dyDescent="0.25">
      <c r="A28" s="19">
        <v>28</v>
      </c>
      <c r="B28" s="36" t="str">
        <f>G!B30</f>
        <v>Matt Murray</v>
      </c>
      <c r="C28" s="38">
        <f>G!M30</f>
        <v>2766</v>
      </c>
      <c r="D28" s="2" t="str">
        <f>D!B30</f>
        <v>Dion Phaneuf</v>
      </c>
      <c r="E28" s="24">
        <f>D!U30</f>
        <v>12.035801071728581</v>
      </c>
      <c r="F28" s="2" t="str">
        <f>'C'!B30</f>
        <v>Logan Couture</v>
      </c>
      <c r="G28" s="24">
        <f>'C'!U30</f>
        <v>12.199621961474548</v>
      </c>
      <c r="H28" s="2" t="str">
        <f>'R'!B30</f>
        <v>Patric Hornqvist</v>
      </c>
      <c r="I28" s="24">
        <f>'R'!U30</f>
        <v>12.094666367539745</v>
      </c>
      <c r="J28" s="2" t="str">
        <f>L!B30</f>
        <v>Marcus Johansson</v>
      </c>
      <c r="K28" s="27">
        <f>L!U30</f>
        <v>12.720742299954395</v>
      </c>
    </row>
    <row r="29" spans="1:11" x14ac:dyDescent="0.25">
      <c r="A29" s="19">
        <v>29</v>
      </c>
      <c r="B29" s="36" t="str">
        <f>G!B31</f>
        <v>Craig Anderson</v>
      </c>
      <c r="C29" s="38">
        <f>G!M31</f>
        <v>2421</v>
      </c>
      <c r="D29" s="2" t="str">
        <f>D!B31</f>
        <v>Oliver Ekman-Larsson</v>
      </c>
      <c r="E29" s="24">
        <f>D!U31</f>
        <v>12.020211415300551</v>
      </c>
      <c r="F29" s="2" t="str">
        <f>'C'!B31</f>
        <v>Artem Anisimov***</v>
      </c>
      <c r="G29" s="24">
        <f>'C'!U31</f>
        <v>12.171447450801095</v>
      </c>
      <c r="H29" s="2" t="str">
        <f>'R'!B31</f>
        <v>Elias Lindholm</v>
      </c>
      <c r="I29" s="24">
        <f>'R'!U31</f>
        <v>11.954003186209093</v>
      </c>
      <c r="J29" s="2" t="str">
        <f>L!B31</f>
        <v>Anders Lee</v>
      </c>
      <c r="K29" s="27">
        <f>L!U31</f>
        <v>12.556780492741153</v>
      </c>
    </row>
    <row r="30" spans="1:11" ht="15.75" thickBot="1" x14ac:dyDescent="0.3">
      <c r="A30" s="20">
        <v>30</v>
      </c>
      <c r="B30" s="37" t="str">
        <f>G!B32</f>
        <v>Roberto Luongo</v>
      </c>
      <c r="C30" s="50">
        <f>G!M32</f>
        <v>2327</v>
      </c>
      <c r="D30" s="2" t="str">
        <f>D!B32</f>
        <v>Ryan Suter</v>
      </c>
      <c r="E30" s="24">
        <f>D!U32</f>
        <v>12.007286422525688</v>
      </c>
      <c r="F30" s="2" t="str">
        <f>'C'!B32</f>
        <v>Anze Kopitar</v>
      </c>
      <c r="G30" s="24">
        <f>'C'!U32</f>
        <v>12.161157560121222</v>
      </c>
      <c r="H30" s="2" t="str">
        <f>'R'!B32</f>
        <v>Radim Vrbata***</v>
      </c>
      <c r="I30" s="24">
        <f>'R'!U32</f>
        <v>11.945392515191935</v>
      </c>
      <c r="J30" s="2" t="str">
        <f>L!B32</f>
        <v>Max Domi</v>
      </c>
      <c r="K30" s="27">
        <f>L!U32</f>
        <v>12.485604235845756</v>
      </c>
    </row>
    <row r="31" spans="1:11" x14ac:dyDescent="0.25">
      <c r="A31" s="18">
        <v>31</v>
      </c>
      <c r="B31" s="35" t="str">
        <f>G!B33</f>
        <v>James Reimer</v>
      </c>
      <c r="C31" s="38">
        <f>G!M33</f>
        <v>2325</v>
      </c>
      <c r="D31" s="21" t="str">
        <f>D!B33</f>
        <v>Nick Leddy</v>
      </c>
      <c r="E31" s="23">
        <f>D!U33</f>
        <v>11.999606496821556</v>
      </c>
      <c r="F31" s="21" t="str">
        <f>'C'!B33</f>
        <v>Jonathan Marchessault***</v>
      </c>
      <c r="G31" s="23">
        <f>'C'!U33</f>
        <v>12.158191906152508</v>
      </c>
      <c r="H31" s="21" t="str">
        <f>'R'!B33</f>
        <v>Jakob Silfverberg</v>
      </c>
      <c r="I31" s="23">
        <f>'R'!U33</f>
        <v>11.82879754712426</v>
      </c>
      <c r="J31" s="21" t="str">
        <f>L!B33</f>
        <v>Zach Parise</v>
      </c>
      <c r="K31" s="26">
        <f>L!U33</f>
        <v>12.248858950629334</v>
      </c>
    </row>
    <row r="32" spans="1:11" x14ac:dyDescent="0.25">
      <c r="A32" s="19">
        <v>32</v>
      </c>
      <c r="B32" s="36" t="str">
        <f>G!B34</f>
        <v>Mike Condon***</v>
      </c>
      <c r="C32" s="38">
        <f>G!M34</f>
        <v>2324</v>
      </c>
      <c r="D32" s="2" t="str">
        <f>D!B34</f>
        <v>Zdeno Chara</v>
      </c>
      <c r="E32" s="24">
        <f>D!U34</f>
        <v>11.986928699933502</v>
      </c>
      <c r="F32" s="2" t="str">
        <f>'C'!B34</f>
        <v>Claude Giroux</v>
      </c>
      <c r="G32" s="24">
        <f>'C'!U34</f>
        <v>12.116226500980606</v>
      </c>
      <c r="H32" s="2" t="str">
        <f>'R'!B34</f>
        <v>Patrick Eaves***</v>
      </c>
      <c r="I32" s="24">
        <f>'R'!U34</f>
        <v>11.799521528105679</v>
      </c>
      <c r="J32" s="2" t="str">
        <f>L!B34</f>
        <v>Anthony Mantha</v>
      </c>
      <c r="K32" s="27">
        <f>L!U34</f>
        <v>12.211430786362072</v>
      </c>
    </row>
    <row r="33" spans="1:11" x14ac:dyDescent="0.25">
      <c r="A33" s="19">
        <v>33</v>
      </c>
      <c r="B33" s="36" t="str">
        <f>G!B35</f>
        <v>Ben Bishop</v>
      </c>
      <c r="C33" s="38">
        <f>G!M35</f>
        <v>2223</v>
      </c>
      <c r="D33" s="2" t="str">
        <f>D!B35</f>
        <v>Brent Seabrook</v>
      </c>
      <c r="E33" s="24">
        <f>D!U35</f>
        <v>11.897517701047935</v>
      </c>
      <c r="F33" s="2" t="str">
        <f>'C'!B35</f>
        <v>Tyler Johnson</v>
      </c>
      <c r="G33" s="24">
        <f>'C'!U35</f>
        <v>12.103734563289713</v>
      </c>
      <c r="H33" s="2" t="str">
        <f>'R'!B35</f>
        <v>Justin Williams***</v>
      </c>
      <c r="I33" s="24">
        <f>'R'!U35</f>
        <v>11.671944947985594</v>
      </c>
      <c r="J33" s="2" t="str">
        <f>L!B35</f>
        <v>Milan Lucic</v>
      </c>
      <c r="K33" s="27">
        <f>L!U35</f>
        <v>12.15118482454486</v>
      </c>
    </row>
    <row r="34" spans="1:11" x14ac:dyDescent="0.25">
      <c r="A34" s="19">
        <v>34</v>
      </c>
      <c r="B34" s="36" t="str">
        <f>G!B36</f>
        <v>Marc-Andre Fleury</v>
      </c>
      <c r="C34" s="38">
        <f>G!M36</f>
        <v>2125</v>
      </c>
      <c r="D34" s="2" t="str">
        <f>D!B36</f>
        <v>Jake Gardiner</v>
      </c>
      <c r="E34" s="24">
        <f>D!U36</f>
        <v>11.865451409038485</v>
      </c>
      <c r="F34" s="2" t="str">
        <f>'C'!B36</f>
        <v>Mikael Backlund***</v>
      </c>
      <c r="G34" s="24">
        <f>'C'!U36</f>
        <v>12.092978496000908</v>
      </c>
      <c r="H34" s="2" t="str">
        <f>'R'!B36</f>
        <v>Marian Hossa***</v>
      </c>
      <c r="I34" s="24">
        <f>'R'!U36</f>
        <v>11.582195747861032</v>
      </c>
      <c r="J34" s="2" t="str">
        <f>L!B36</f>
        <v>Brandon Saad</v>
      </c>
      <c r="K34" s="27">
        <f>L!U36</f>
        <v>12.117369372435011</v>
      </c>
    </row>
    <row r="35" spans="1:11" ht="15.75" thickBot="1" x14ac:dyDescent="0.3">
      <c r="A35" s="20">
        <v>35</v>
      </c>
      <c r="B35" s="37" t="str">
        <f>G!B37</f>
        <v>Chad Johnson</v>
      </c>
      <c r="C35" s="50">
        <f>G!M37</f>
        <v>2013</v>
      </c>
      <c r="D35" s="2" t="str">
        <f>D!B37</f>
        <v>Jared Spurgeon***</v>
      </c>
      <c r="E35" s="24">
        <f>D!U37</f>
        <v>11.853182159385877</v>
      </c>
      <c r="F35" s="2" t="str">
        <f>'C'!B37</f>
        <v>Tyler Bozak***</v>
      </c>
      <c r="G35" s="24">
        <f>'C'!U37</f>
        <v>12.085761806702802</v>
      </c>
      <c r="H35" s="2" t="str">
        <f>'R'!B37</f>
        <v>Michael Frolik***</v>
      </c>
      <c r="I35" s="24">
        <f>'R'!U37</f>
        <v>11.580932388065095</v>
      </c>
      <c r="J35" s="2" t="str">
        <f>L!B37</f>
        <v>Jason Zucker</v>
      </c>
      <c r="K35" s="27">
        <f>L!U37</f>
        <v>11.938813699908433</v>
      </c>
    </row>
    <row r="36" spans="1:11" x14ac:dyDescent="0.25">
      <c r="A36" s="18">
        <v>36</v>
      </c>
      <c r="B36" s="35" t="str">
        <f>G!B38</f>
        <v>Jonathan Bernier</v>
      </c>
      <c r="C36" s="38">
        <f>G!M38</f>
        <v>1993</v>
      </c>
      <c r="D36" s="21" t="str">
        <f>D!B38</f>
        <v>Mike Green</v>
      </c>
      <c r="E36" s="23">
        <f>D!U38</f>
        <v>11.8446074593611</v>
      </c>
      <c r="F36" s="21" t="str">
        <f>'C'!B38</f>
        <v>Alex Galchenyuk</v>
      </c>
      <c r="G36" s="23">
        <f>'C'!U38</f>
        <v>12.039281885570912</v>
      </c>
      <c r="H36" s="21" t="str">
        <f>'R'!B38</f>
        <v>David Perron</v>
      </c>
      <c r="I36" s="23">
        <f>'R'!U38</f>
        <v>11.575973064397068</v>
      </c>
      <c r="J36" s="21" t="str">
        <f>L!B38</f>
        <v>Rick Nash</v>
      </c>
      <c r="K36" s="26">
        <f>L!U38</f>
        <v>11.789867431843128</v>
      </c>
    </row>
    <row r="37" spans="1:11" x14ac:dyDescent="0.25">
      <c r="A37" s="19">
        <v>37</v>
      </c>
      <c r="B37" s="36" t="str">
        <f>G!B39</f>
        <v>Antti Niemi</v>
      </c>
      <c r="C37" s="38">
        <f>G!M39</f>
        <v>1728</v>
      </c>
      <c r="D37" s="2" t="str">
        <f>D!B39</f>
        <v>Justin Faulk</v>
      </c>
      <c r="E37" s="24">
        <f>D!U39</f>
        <v>11.83154203932015</v>
      </c>
      <c r="F37" s="2" t="str">
        <f>'C'!B39</f>
        <v>Sean Monahan</v>
      </c>
      <c r="G37" s="24">
        <f>'C'!U39</f>
        <v>11.985200546169459</v>
      </c>
      <c r="H37" s="2" t="str">
        <f>'R'!B39</f>
        <v>David Backes</v>
      </c>
      <c r="I37" s="24">
        <f>'R'!U39</f>
        <v>11.518888397509834</v>
      </c>
      <c r="J37" s="2" t="str">
        <f>L!B39</f>
        <v>Antoine Roussel***</v>
      </c>
      <c r="K37" s="27">
        <f>L!U39</f>
        <v>11.689297813031761</v>
      </c>
    </row>
    <row r="38" spans="1:11" x14ac:dyDescent="0.25">
      <c r="A38" s="19">
        <v>38</v>
      </c>
      <c r="B38" s="36" t="str">
        <f>G!B40</f>
        <v>Scott Darling</v>
      </c>
      <c r="C38" s="38">
        <f>G!M40</f>
        <v>1689</v>
      </c>
      <c r="D38" s="2" t="str">
        <f>D!B40</f>
        <v>Keith Yandle</v>
      </c>
      <c r="E38" s="24">
        <f>D!U40</f>
        <v>11.822413127635384</v>
      </c>
      <c r="F38" s="2" t="str">
        <f>'C'!B40</f>
        <v>Derek Stepan</v>
      </c>
      <c r="G38" s="24">
        <f>'C'!U40</f>
        <v>11.871409231374304</v>
      </c>
      <c r="H38" s="2" t="str">
        <f>'R'!B40</f>
        <v>Gustav Nyquist</v>
      </c>
      <c r="I38" s="24">
        <f>'R'!U40</f>
        <v>11.431708275154261</v>
      </c>
      <c r="J38" s="2" t="str">
        <f>L!B40</f>
        <v>Patrick Maroon</v>
      </c>
      <c r="K38" s="27">
        <f>L!U40</f>
        <v>11.631531722822453</v>
      </c>
    </row>
    <row r="39" spans="1:11" x14ac:dyDescent="0.25">
      <c r="A39" s="19">
        <v>39</v>
      </c>
      <c r="B39" s="36" t="str">
        <f>G!B41</f>
        <v>Antti Raanta</v>
      </c>
      <c r="C39" s="38">
        <f>G!M41</f>
        <v>1617</v>
      </c>
      <c r="D39" s="2" t="str">
        <f>D!B41</f>
        <v>Cam Fowler</v>
      </c>
      <c r="E39" s="24">
        <f>D!U41</f>
        <v>11.811442612786362</v>
      </c>
      <c r="F39" s="2" t="str">
        <f>'C'!B41</f>
        <v>David Krejci</v>
      </c>
      <c r="G39" s="24">
        <f>'C'!U41</f>
        <v>11.727593443617989</v>
      </c>
      <c r="H39" s="2" t="str">
        <f>'R'!B41</f>
        <v>James Neal</v>
      </c>
      <c r="I39" s="24">
        <f>'R'!U41</f>
        <v>11.398390356071118</v>
      </c>
      <c r="J39" s="2" t="str">
        <f>L!B41</f>
        <v>Robby Fabbri</v>
      </c>
      <c r="K39" s="27">
        <f>L!U41</f>
        <v>11.534065616050528</v>
      </c>
    </row>
    <row r="40" spans="1:11" ht="15.75" thickBot="1" x14ac:dyDescent="0.3">
      <c r="A40" s="20">
        <v>40</v>
      </c>
      <c r="B40" s="37" t="str">
        <f>G!B42</f>
        <v>Jaroslav Halak</v>
      </c>
      <c r="C40" s="50">
        <f>G!M42</f>
        <v>1605</v>
      </c>
      <c r="D40" s="2" t="str">
        <f>D!B42</f>
        <v>Alec Martinez***</v>
      </c>
      <c r="E40" s="24">
        <f>D!U42</f>
        <v>11.69030259118172</v>
      </c>
      <c r="F40" s="2" t="str">
        <f>'C'!B42</f>
        <v>Joe Thornton</v>
      </c>
      <c r="G40" s="24">
        <f>'C'!U42</f>
        <v>11.718633618449154</v>
      </c>
      <c r="H40" s="2" t="str">
        <f>'R'!B42</f>
        <v>Jordan Eberle</v>
      </c>
      <c r="I40" s="24">
        <f>'R'!U42</f>
        <v>11.294396580656821</v>
      </c>
      <c r="J40" s="2" t="str">
        <f>L!B42</f>
        <v>Brayden Point</v>
      </c>
      <c r="K40" s="27">
        <f>L!U42</f>
        <v>11.526222310112789</v>
      </c>
    </row>
    <row r="41" spans="1:11" x14ac:dyDescent="0.25">
      <c r="A41" s="18">
        <v>41</v>
      </c>
      <c r="B41" s="35" t="str">
        <f>G!B43</f>
        <v>Louis Domingue</v>
      </c>
      <c r="C41" s="38">
        <f>G!M43</f>
        <v>1599</v>
      </c>
      <c r="D41" s="21" t="str">
        <f>D!B43</f>
        <v>Scott Mayfield***</v>
      </c>
      <c r="E41" s="23">
        <f>D!U43</f>
        <v>11.59548222795495</v>
      </c>
      <c r="F41" s="21" t="str">
        <f>'C'!B43</f>
        <v>Mika Zibanejad</v>
      </c>
      <c r="G41" s="23">
        <f>'C'!U43</f>
        <v>11.66091694981613</v>
      </c>
      <c r="H41" s="21" t="str">
        <f>'R'!B43</f>
        <v>Sebastian Aho</v>
      </c>
      <c r="I41" s="23">
        <f>'R'!U43</f>
        <v>11.205547032129862</v>
      </c>
      <c r="J41" s="21" t="str">
        <f>L!B43</f>
        <v>Brock Nelson</v>
      </c>
      <c r="K41" s="26">
        <f>L!U43</f>
        <v>11.506071464573086</v>
      </c>
    </row>
    <row r="42" spans="1:11" x14ac:dyDescent="0.25">
      <c r="A42" s="19">
        <v>42</v>
      </c>
      <c r="B42" s="36" t="str">
        <f>G!B44</f>
        <v>Anders Nilsson</v>
      </c>
      <c r="C42" s="38">
        <f>G!M44</f>
        <v>1484</v>
      </c>
      <c r="D42" s="2" t="str">
        <f>D!B44</f>
        <v>Shayne Gostisbehere</v>
      </c>
      <c r="E42" s="24">
        <f>D!U44</f>
        <v>11.592710559953014</v>
      </c>
      <c r="F42" s="2" t="str">
        <f>'C'!B44</f>
        <v>Jordan Staal***</v>
      </c>
      <c r="G42" s="24">
        <f>'C'!U44</f>
        <v>11.660170294507932</v>
      </c>
      <c r="H42" s="2" t="str">
        <f>'R'!B44</f>
        <v>Richard Panik***</v>
      </c>
      <c r="I42" s="24">
        <f>'R'!U44</f>
        <v>11.181069715370221</v>
      </c>
      <c r="J42" s="2" t="str">
        <f>L!B44</f>
        <v>Paul Byron***</v>
      </c>
      <c r="K42" s="27">
        <f>L!U44</f>
        <v>11.436657436818461</v>
      </c>
    </row>
    <row r="43" spans="1:11" x14ac:dyDescent="0.25">
      <c r="A43" s="19">
        <v>43</v>
      </c>
      <c r="B43" s="36" t="str">
        <f>G!B45</f>
        <v>Keith Kinkaid</v>
      </c>
      <c r="C43" s="38">
        <f>G!M45</f>
        <v>1476</v>
      </c>
      <c r="D43" s="2" t="str">
        <f>D!B45</f>
        <v>Nikita Zaitsev</v>
      </c>
      <c r="E43" s="24">
        <f>D!U45</f>
        <v>11.588225107436717</v>
      </c>
      <c r="F43" s="2" t="str">
        <f>'C'!B45</f>
        <v>Bo Horvat</v>
      </c>
      <c r="G43" s="24">
        <f>'C'!U45</f>
        <v>11.657943778550798</v>
      </c>
      <c r="H43" s="2" t="str">
        <f>'R'!B45</f>
        <v>Jaromir Jagr</v>
      </c>
      <c r="I43" s="24">
        <f>'R'!U45</f>
        <v>11.126065157507526</v>
      </c>
      <c r="J43" s="2" t="str">
        <f>L!B45</f>
        <v>Patrick Marleau</v>
      </c>
      <c r="K43" s="27">
        <f>L!U45</f>
        <v>11.410485631266823</v>
      </c>
    </row>
    <row r="44" spans="1:11" x14ac:dyDescent="0.25">
      <c r="A44" s="19">
        <v>44</v>
      </c>
      <c r="B44" s="36" t="str">
        <f>G!B46</f>
        <v>Carter Hutton</v>
      </c>
      <c r="C44" s="38">
        <f>G!M46</f>
        <v>1459</v>
      </c>
      <c r="D44" s="2" t="str">
        <f>D!B46</f>
        <v>Brady Skjei</v>
      </c>
      <c r="E44" s="24">
        <f>D!U46</f>
        <v>11.560330842495993</v>
      </c>
      <c r="F44" s="2" t="str">
        <f>'C'!B46</f>
        <v>Mike Fisher***</v>
      </c>
      <c r="G44" s="24">
        <f>'C'!U46</f>
        <v>11.646758159007378</v>
      </c>
      <c r="H44" s="2" t="str">
        <f>'R'!B46</f>
        <v>Jason Pominville</v>
      </c>
      <c r="I44" s="24">
        <f>'R'!U46</f>
        <v>11.084586381635519</v>
      </c>
      <c r="J44" s="2" t="str">
        <f>L!B46</f>
        <v>Gabriel Landeskog</v>
      </c>
      <c r="K44" s="27">
        <f>L!U46</f>
        <v>11.356285873107565</v>
      </c>
    </row>
    <row r="45" spans="1:11" ht="15.75" thickBot="1" x14ac:dyDescent="0.3">
      <c r="A45" s="20">
        <v>45</v>
      </c>
      <c r="B45" s="37" t="str">
        <f>G!B47</f>
        <v>Jacob Markstrom</v>
      </c>
      <c r="C45" s="50">
        <f>G!M47</f>
        <v>1417</v>
      </c>
      <c r="D45" s="2" t="str">
        <f>D!B47</f>
        <v>Matt Dumba</v>
      </c>
      <c r="E45" s="24">
        <f>D!U47</f>
        <v>11.553216839534855</v>
      </c>
      <c r="F45" s="2" t="str">
        <f>'C'!B47</f>
        <v>Kevin Hayes</v>
      </c>
      <c r="G45" s="24">
        <f>'C'!U47</f>
        <v>11.625555756188817</v>
      </c>
      <c r="H45" s="2" t="str">
        <f>'R'!B47</f>
        <v>Kris Versteeg***</v>
      </c>
      <c r="I45" s="24">
        <f>'R'!U47</f>
        <v>10.947234991296277</v>
      </c>
      <c r="J45" s="2" t="str">
        <f>L!B47</f>
        <v>Tanner Pearson</v>
      </c>
      <c r="K45" s="27">
        <f>L!U47</f>
        <v>11.222638040920941</v>
      </c>
    </row>
    <row r="46" spans="1:11" x14ac:dyDescent="0.25">
      <c r="A46" s="18">
        <v>46</v>
      </c>
      <c r="B46" s="35" t="str">
        <f>G!B48</f>
        <v>Jimmy Howard</v>
      </c>
      <c r="C46" s="38">
        <f>G!M48</f>
        <v>1397</v>
      </c>
      <c r="D46" s="21" t="str">
        <f>D!B48</f>
        <v>Alex Goligoski</v>
      </c>
      <c r="E46" s="23">
        <f>D!U48</f>
        <v>11.447879482751969</v>
      </c>
      <c r="F46" s="21" t="str">
        <f>'C'!B48</f>
        <v>Nathan MacKinnon</v>
      </c>
      <c r="G46" s="23">
        <f>'C'!U48</f>
        <v>11.587330103810878</v>
      </c>
      <c r="H46" s="21" t="str">
        <f>'R'!B48</f>
        <v>Sam Reinhart</v>
      </c>
      <c r="I46" s="23">
        <f>'R'!U48</f>
        <v>10.853243871348536</v>
      </c>
      <c r="J46" s="21" t="str">
        <f>L!B48</f>
        <v>Andre Burakovsky</v>
      </c>
      <c r="K46" s="26">
        <f>L!U48</f>
        <v>11.042341006959576</v>
      </c>
    </row>
    <row r="47" spans="1:11" x14ac:dyDescent="0.25">
      <c r="A47" s="19">
        <v>47</v>
      </c>
      <c r="B47" s="36" t="str">
        <f>G!B49</f>
        <v>Michael Hutchinson</v>
      </c>
      <c r="C47" s="38">
        <f>G!M49</f>
        <v>1378</v>
      </c>
      <c r="D47" s="2" t="str">
        <f>D!B49</f>
        <v>Alex Petrovic***</v>
      </c>
      <c r="E47" s="24">
        <f>D!U49</f>
        <v>11.435734737778416</v>
      </c>
      <c r="F47" s="2" t="str">
        <f>'C'!B49</f>
        <v>Brandon Dubinsky</v>
      </c>
      <c r="G47" s="24">
        <f>'C'!U49</f>
        <v>11.492618628885598</v>
      </c>
      <c r="H47" s="2" t="str">
        <f>'R'!B49</f>
        <v>Tomas Tatar</v>
      </c>
      <c r="I47" s="24">
        <f>'R'!U49</f>
        <v>10.852083100311589</v>
      </c>
      <c r="J47" s="2" t="str">
        <f>L!B49</f>
        <v>Phillip Danault***</v>
      </c>
      <c r="K47" s="27">
        <f>L!U49</f>
        <v>10.907394810846954</v>
      </c>
    </row>
    <row r="48" spans="1:11" x14ac:dyDescent="0.25">
      <c r="A48" s="19">
        <v>48</v>
      </c>
      <c r="B48" s="36" t="str">
        <f>G!B50</f>
        <v>Michal Neuvirth</v>
      </c>
      <c r="C48" s="38">
        <f>G!M50</f>
        <v>1364</v>
      </c>
      <c r="D48" s="2" t="str">
        <f>D!B50</f>
        <v>Tyson Barrie</v>
      </c>
      <c r="E48" s="24">
        <f>D!U50</f>
        <v>11.42291597971621</v>
      </c>
      <c r="F48" s="2" t="str">
        <f>'C'!B50</f>
        <v>Paul Stastny</v>
      </c>
      <c r="G48" s="24">
        <f>'C'!U50</f>
        <v>11.402747335874096</v>
      </c>
      <c r="H48" s="2" t="str">
        <f>'R'!B50</f>
        <v>Jannik Hansen***</v>
      </c>
      <c r="I48" s="24">
        <f>'R'!U50</f>
        <v>10.75717599110742</v>
      </c>
      <c r="J48" s="2" t="str">
        <f>L!B50</f>
        <v>Mikko Rantanen</v>
      </c>
      <c r="K48" s="27">
        <f>L!U50</f>
        <v>10.900890432851236</v>
      </c>
    </row>
    <row r="49" spans="1:11" x14ac:dyDescent="0.25">
      <c r="A49" s="19">
        <v>49</v>
      </c>
      <c r="B49" s="36" t="str">
        <f>G!B51</f>
        <v>Semyon Varlamov</v>
      </c>
      <c r="C49" s="38">
        <f>G!M51</f>
        <v>1348</v>
      </c>
      <c r="D49" s="2" t="str">
        <f>D!B51</f>
        <v>Jaccob Slavin</v>
      </c>
      <c r="E49" s="24">
        <f>D!U51</f>
        <v>11.406529489367234</v>
      </c>
      <c r="F49" s="2" t="str">
        <f>'C'!B51</f>
        <v>Martin Hanzal</v>
      </c>
      <c r="G49" s="24">
        <f>'C'!U51</f>
        <v>11.27333125783062</v>
      </c>
      <c r="H49" s="2" t="str">
        <f>'R'!B51</f>
        <v>Tyler Toffoli</v>
      </c>
      <c r="I49" s="24">
        <f>'R'!U51</f>
        <v>10.745739602622741</v>
      </c>
      <c r="J49" s="2" t="str">
        <f>L!B51</f>
        <v>Daniel Sedin</v>
      </c>
      <c r="K49" s="27">
        <f>L!U51</f>
        <v>10.88678374878037</v>
      </c>
    </row>
    <row r="50" spans="1:11" ht="15.75" thickBot="1" x14ac:dyDescent="0.3">
      <c r="A50" s="20">
        <v>50</v>
      </c>
      <c r="B50" s="37" t="str">
        <f>G!B52</f>
        <v>Philipp Grubauer</v>
      </c>
      <c r="C50" s="50">
        <f>G!M52</f>
        <v>1265</v>
      </c>
      <c r="D50" s="2" t="str">
        <f>D!B52</f>
        <v>TJ Brodie</v>
      </c>
      <c r="E50" s="24">
        <f>D!U52</f>
        <v>11.405805054828674</v>
      </c>
      <c r="F50" s="2" t="str">
        <f>'C'!B52</f>
        <v>Travis Zajac***</v>
      </c>
      <c r="G50" s="24">
        <f>'C'!U52</f>
        <v>11.083584434576201</v>
      </c>
      <c r="H50" s="2" t="str">
        <f>'R'!B52</f>
        <v>Michael Grabner***</v>
      </c>
      <c r="I50" s="24">
        <f>'R'!U52</f>
        <v>10.696119352158533</v>
      </c>
      <c r="J50" s="2" t="str">
        <f>L!B52</f>
        <v>Sven Baertschi</v>
      </c>
      <c r="K50" s="27">
        <f>L!U52</f>
        <v>10.724559209790282</v>
      </c>
    </row>
    <row r="51" spans="1:11" x14ac:dyDescent="0.25">
      <c r="A51" s="18">
        <v>51</v>
      </c>
      <c r="B51" s="35" t="str">
        <f>G!B53</f>
        <v>Juuse Saros***</v>
      </c>
      <c r="C51" s="38">
        <f>G!M53</f>
        <v>1200</v>
      </c>
      <c r="D51" s="21" t="str">
        <f>D!B53</f>
        <v>Colton Parayko</v>
      </c>
      <c r="E51" s="23">
        <f>D!U53</f>
        <v>11.390462774213631</v>
      </c>
      <c r="F51" s="21" t="str">
        <f>'C'!B53</f>
        <v>Henrik Sedin</v>
      </c>
      <c r="G51" s="23">
        <f>'C'!U53</f>
        <v>10.940442451481305</v>
      </c>
      <c r="H51" s="21" t="str">
        <f>'R'!B53</f>
        <v>Lee Stempniak***</v>
      </c>
      <c r="I51" s="23">
        <f>'R'!U53</f>
        <v>10.297003968735872</v>
      </c>
      <c r="J51" s="21" t="str">
        <f>L!B53</f>
        <v>Scott Hartnell</v>
      </c>
      <c r="K51" s="26">
        <f>L!U53</f>
        <v>10.631220370542891</v>
      </c>
    </row>
    <row r="52" spans="1:11" x14ac:dyDescent="0.25">
      <c r="A52" s="19">
        <v>52</v>
      </c>
      <c r="B52" s="36" t="str">
        <f>G!B54</f>
        <v>Curtis McElhinney</v>
      </c>
      <c r="C52" s="38">
        <f>G!M54</f>
        <v>1135</v>
      </c>
      <c r="D52" s="2" t="str">
        <f>D!B54</f>
        <v>Ian Cole***</v>
      </c>
      <c r="E52" s="24">
        <f>D!U54</f>
        <v>11.30443234386167</v>
      </c>
      <c r="F52" s="2" t="str">
        <f>'C'!B54</f>
        <v>Sam Gagner***</v>
      </c>
      <c r="G52" s="24">
        <f>'C'!U54</f>
        <v>10.739113438953847</v>
      </c>
      <c r="H52" s="2" t="str">
        <f>'R'!B54</f>
        <v>Reilly Smith</v>
      </c>
      <c r="I52" s="24">
        <f>'R'!U54</f>
        <v>10.169609542998074</v>
      </c>
      <c r="J52" s="2" t="str">
        <f>L!B54</f>
        <v>Michael Cammalleri</v>
      </c>
      <c r="K52" s="27">
        <f>L!U54</f>
        <v>10.62755000164718</v>
      </c>
    </row>
    <row r="53" spans="1:11" x14ac:dyDescent="0.25">
      <c r="A53" s="19">
        <v>53</v>
      </c>
      <c r="B53" s="36" t="str">
        <f>G!B55</f>
        <v>Al Montoya***</v>
      </c>
      <c r="C53" s="38">
        <f>G!M55</f>
        <v>1125</v>
      </c>
      <c r="D53" s="2" t="str">
        <f>D!B55</f>
        <v>Andrej Sekera***</v>
      </c>
      <c r="E53" s="24">
        <f>D!U55</f>
        <v>11.296654503933773</v>
      </c>
      <c r="F53" s="2" t="str">
        <f>'C'!B55</f>
        <v>Sean Couturier</v>
      </c>
      <c r="G53" s="24">
        <f>'C'!U55</f>
        <v>10.695081171584476</v>
      </c>
      <c r="H53" s="2" t="str">
        <f>'R'!B55</f>
        <v>Bryan Rust***</v>
      </c>
      <c r="I53" s="24">
        <f>'R'!U55</f>
        <v>10.168700244541895</v>
      </c>
      <c r="J53" s="2" t="str">
        <f>L!B55</f>
        <v>Alex Killorn</v>
      </c>
      <c r="K53" s="27">
        <f>L!U55</f>
        <v>10.625516025220678</v>
      </c>
    </row>
    <row r="54" spans="1:11" x14ac:dyDescent="0.25">
      <c r="A54" s="19">
        <v>54</v>
      </c>
      <c r="B54" s="36" t="str">
        <f>G!B56</f>
        <v>Aaron Dell***</v>
      </c>
      <c r="C54" s="38">
        <f>G!M56</f>
        <v>1111</v>
      </c>
      <c r="D54" s="2" t="str">
        <f>D!B56</f>
        <v>Nick Holden***</v>
      </c>
      <c r="E54" s="24">
        <f>D!U56</f>
        <v>11.234185174208328</v>
      </c>
      <c r="F54" s="2" t="str">
        <f>'C'!B56</f>
        <v>Andrew Shaw***</v>
      </c>
      <c r="G54" s="24">
        <f>'C'!U56</f>
        <v>10.583274634067157</v>
      </c>
      <c r="H54" s="2" t="str">
        <f>'R'!B56</f>
        <v>Sven Andrighetto***</v>
      </c>
      <c r="I54" s="24">
        <f>'R'!U56</f>
        <v>10.15661293725471</v>
      </c>
      <c r="J54" s="2" t="str">
        <f>L!B56</f>
        <v>Tomas Hertl</v>
      </c>
      <c r="K54" s="27">
        <f>L!U56</f>
        <v>10.513207924618793</v>
      </c>
    </row>
    <row r="55" spans="1:11" ht="15.75" thickBot="1" x14ac:dyDescent="0.3">
      <c r="A55" s="20">
        <v>55</v>
      </c>
      <c r="B55" s="37" t="str">
        <f>G!B57</f>
        <v>Eddie Lack</v>
      </c>
      <c r="C55" s="50">
        <f>G!M57</f>
        <v>1090</v>
      </c>
      <c r="D55" s="2" t="str">
        <f>D!B57</f>
        <v>Travis Hamonic</v>
      </c>
      <c r="E55" s="24">
        <f>D!U57</f>
        <v>11.229939628847642</v>
      </c>
      <c r="F55" s="2" t="str">
        <f>'C'!B57</f>
        <v>Ryan Nugent-Hopkins</v>
      </c>
      <c r="G55" s="24">
        <f>'C'!U57</f>
        <v>10.533216029911516</v>
      </c>
      <c r="H55" s="2" t="str">
        <f>'R'!B57</f>
        <v>Brendan Gallagher</v>
      </c>
      <c r="I55" s="24">
        <f>'R'!U57</f>
        <v>10.088579773657271</v>
      </c>
      <c r="J55" s="2" t="str">
        <f>L!B57</f>
        <v>Boone Jenner</v>
      </c>
      <c r="K55" s="27">
        <f>L!U57</f>
        <v>10.443683937516536</v>
      </c>
    </row>
    <row r="56" spans="1:11" x14ac:dyDescent="0.25">
      <c r="A56" s="18">
        <v>56</v>
      </c>
      <c r="B56" s="35" t="str">
        <f>G!B58</f>
        <v>Darcy Kuemper</v>
      </c>
      <c r="C56" s="38">
        <f>G!M58</f>
        <v>1053</v>
      </c>
      <c r="D56" s="21" t="str">
        <f>D!B58</f>
        <v>Oscar Klefbom</v>
      </c>
      <c r="E56" s="23">
        <f>D!U58</f>
        <v>11.136331191485908</v>
      </c>
      <c r="F56" s="21" t="str">
        <f>'C'!B58</f>
        <v>Adam Henrique</v>
      </c>
      <c r="G56" s="23">
        <f>'C'!U58</f>
        <v>10.50319388816764</v>
      </c>
      <c r="H56" s="21" t="str">
        <f>'R'!B58</f>
        <v>Ryan Hartman</v>
      </c>
      <c r="I56" s="23">
        <f>'R'!U58</f>
        <v>10.086380655219871</v>
      </c>
      <c r="J56" s="21" t="str">
        <f>L!B58</f>
        <v>Colin Wilson***</v>
      </c>
      <c r="K56" s="26">
        <f>L!U58</f>
        <v>10.439629418535564</v>
      </c>
    </row>
    <row r="57" spans="1:11" x14ac:dyDescent="0.25">
      <c r="A57" s="19">
        <v>57</v>
      </c>
      <c r="B57" s="36" t="str">
        <f>G!B59</f>
        <v>Jonathan Quick</v>
      </c>
      <c r="C57" s="38">
        <f>G!M59</f>
        <v>931</v>
      </c>
      <c r="D57" s="2" t="str">
        <f>D!B59</f>
        <v>Ivan Provorov</v>
      </c>
      <c r="E57" s="24">
        <f>D!U59</f>
        <v>10.989701323554499</v>
      </c>
      <c r="F57" s="2" t="str">
        <f>'C'!B59</f>
        <v>Matt Duchene</v>
      </c>
      <c r="G57" s="24">
        <f>'C'!U59</f>
        <v>10.442328269414212</v>
      </c>
      <c r="H57" s="2" t="str">
        <f>'R'!B59</f>
        <v>Joshua Ho-Sang</v>
      </c>
      <c r="I57" s="24">
        <f>'R'!U59</f>
        <v>10.083587174093491</v>
      </c>
      <c r="J57" s="2" t="str">
        <f>L!B59</f>
        <v>Ryan Spooner</v>
      </c>
      <c r="K57" s="27">
        <f>L!U59</f>
        <v>10.420873504305868</v>
      </c>
    </row>
    <row r="58" spans="1:11" x14ac:dyDescent="0.25">
      <c r="A58" s="19">
        <v>58</v>
      </c>
      <c r="B58" s="36" t="str">
        <f>G!B60</f>
        <v>Anton Khudobin</v>
      </c>
      <c r="C58" s="38">
        <f>G!M60</f>
        <v>885</v>
      </c>
      <c r="D58" s="2" t="str">
        <f>D!B60</f>
        <v>Dmitry Orlov***</v>
      </c>
      <c r="E58" s="24">
        <f>D!U60</f>
        <v>10.977822371520837</v>
      </c>
      <c r="F58" s="2" t="str">
        <f>'C'!B60</f>
        <v>Valtteri Filppula***</v>
      </c>
      <c r="G58" s="24">
        <f>'C'!U60</f>
        <v>10.432981690396399</v>
      </c>
      <c r="H58" s="2" t="str">
        <f>'R'!B60</f>
        <v>Dustin Brown***</v>
      </c>
      <c r="I58" s="24">
        <f>'R'!U60</f>
        <v>10.06948515346663</v>
      </c>
      <c r="J58" s="2" t="str">
        <f>L!B60</f>
        <v>Alexandre Burrows***</v>
      </c>
      <c r="K58" s="27">
        <f>L!U60</f>
        <v>10.271569204613291</v>
      </c>
    </row>
    <row r="59" spans="1:11" x14ac:dyDescent="0.25">
      <c r="A59" s="19">
        <v>59</v>
      </c>
      <c r="B59" s="36" t="str">
        <f>G!B61</f>
        <v>Joonas Korpisalo</v>
      </c>
      <c r="C59" s="38">
        <f>G!M61</f>
        <v>791</v>
      </c>
      <c r="D59" s="2" t="str">
        <f>D!B61</f>
        <v>Marc-Edouard Vlasic</v>
      </c>
      <c r="E59" s="24">
        <f>D!U61</f>
        <v>10.868259984058287</v>
      </c>
      <c r="F59" s="2" t="str">
        <f>'C'!B61</f>
        <v>Frans Nielsen***</v>
      </c>
      <c r="G59" s="24">
        <f>'C'!U61</f>
        <v>10.349385182375521</v>
      </c>
      <c r="H59" s="2" t="str">
        <f>'R'!B61</f>
        <v>Oliver Bjorkstrand</v>
      </c>
      <c r="I59" s="24">
        <f>'R'!U61</f>
        <v>9.9930494683694224</v>
      </c>
      <c r="J59" s="2" t="str">
        <f>L!B61</f>
        <v>Pavel Buchnevich</v>
      </c>
      <c r="K59" s="27">
        <f>L!U61</f>
        <v>10.240057907653719</v>
      </c>
    </row>
    <row r="60" spans="1:11" ht="15.75" thickBot="1" x14ac:dyDescent="0.3">
      <c r="A60" s="20">
        <v>60</v>
      </c>
      <c r="B60" s="37" t="str">
        <f>G!B62</f>
        <v>Jared Coreau</v>
      </c>
      <c r="C60" s="50">
        <f>G!M62</f>
        <v>712</v>
      </c>
      <c r="D60" s="2" t="str">
        <f>D!B62</f>
        <v>Erik Johnson</v>
      </c>
      <c r="E60" s="24">
        <f>D!U62</f>
        <v>10.850682467801942</v>
      </c>
      <c r="F60" s="2" t="str">
        <f>'C'!B62</f>
        <v>Victor Rask</v>
      </c>
      <c r="G60" s="24">
        <f>'C'!U62</f>
        <v>10.326866868093713</v>
      </c>
      <c r="H60" s="2" t="str">
        <f>'R'!B62</f>
        <v>Josh Anderson***</v>
      </c>
      <c r="I60" s="24">
        <f>'R'!U62</f>
        <v>9.9919200037674045</v>
      </c>
      <c r="J60" s="2" t="str">
        <f>L!B62</f>
        <v>Leo Komarov</v>
      </c>
      <c r="K60" s="27">
        <f>L!U62</f>
        <v>10.152067959610722</v>
      </c>
    </row>
    <row r="61" spans="1:11" x14ac:dyDescent="0.25">
      <c r="A61" s="18">
        <v>61</v>
      </c>
      <c r="B61" s="35" t="str">
        <f>G!B63</f>
        <v>Jeff Zatkoff***</v>
      </c>
      <c r="C61" s="38">
        <f>G!M63</f>
        <v>550</v>
      </c>
      <c r="D61" s="21" t="str">
        <f>D!B63</f>
        <v>Damon Severson</v>
      </c>
      <c r="E61" s="23">
        <f>D!U63</f>
        <v>10.839887415851484</v>
      </c>
      <c r="F61" s="21" t="str">
        <f>'C'!B63</f>
        <v>Jordan Weal***</v>
      </c>
      <c r="G61" s="23">
        <f>'C'!U63</f>
        <v>10.24051262954011</v>
      </c>
      <c r="H61" s="21" t="str">
        <f>'R'!B63</f>
        <v>Ryan Strome</v>
      </c>
      <c r="I61" s="23">
        <f>'R'!U63</f>
        <v>9.8345383653997107</v>
      </c>
      <c r="J61" s="21" t="str">
        <f>L!B63</f>
        <v>Chris Kunitz***</v>
      </c>
      <c r="K61" s="26">
        <f>L!U63</f>
        <v>10.051808131580795</v>
      </c>
    </row>
    <row r="62" spans="1:11" x14ac:dyDescent="0.25">
      <c r="A62" s="19">
        <v>62</v>
      </c>
      <c r="B62" s="36" t="str">
        <f>G!B64</f>
        <v>Jeremy Smith***</v>
      </c>
      <c r="C62" s="38">
        <f>G!M64</f>
        <v>543</v>
      </c>
      <c r="D62" s="2" t="str">
        <f>D!B64</f>
        <v>Trevor Daley</v>
      </c>
      <c r="E62" s="24">
        <f>D!U64</f>
        <v>10.818226754184623</v>
      </c>
      <c r="F62" s="2" t="str">
        <f>'C'!B64</f>
        <v>Zack Smith***</v>
      </c>
      <c r="G62" s="24">
        <f>'C'!U64</f>
        <v>10.199285561955872</v>
      </c>
      <c r="H62" s="2" t="str">
        <f>'R'!B64</f>
        <v>Andreas Athanasiou</v>
      </c>
      <c r="I62" s="24">
        <f>'R'!U64</f>
        <v>9.8278445036805522</v>
      </c>
      <c r="J62" s="2" t="str">
        <f>L!B64</f>
        <v>Andrew Ladd</v>
      </c>
      <c r="K62" s="27">
        <f>L!U64</f>
        <v>9.9581276333108288</v>
      </c>
    </row>
    <row r="63" spans="1:11" x14ac:dyDescent="0.25">
      <c r="A63" s="19">
        <v>63</v>
      </c>
      <c r="B63" s="36" t="str">
        <f>G!B65</f>
        <v>Jean-Francois Berube</v>
      </c>
      <c r="C63" s="38">
        <f>G!M65</f>
        <v>527</v>
      </c>
      <c r="D63" s="2" t="str">
        <f>D!B65</f>
        <v>Michael Del Zotto***</v>
      </c>
      <c r="E63" s="24">
        <f>D!U65</f>
        <v>10.786224134078882</v>
      </c>
      <c r="F63" s="2" t="str">
        <f>'C'!B65</f>
        <v>Casey Cizikas***</v>
      </c>
      <c r="G63" s="24">
        <f>'C'!U65</f>
        <v>10.164872394800268</v>
      </c>
      <c r="H63" s="2" t="str">
        <f>'R'!B65</f>
        <v>Connor Brown***</v>
      </c>
      <c r="I63" s="24">
        <f>'R'!U65</f>
        <v>9.8172056095492088</v>
      </c>
      <c r="J63" s="2" t="str">
        <f>L!B65</f>
        <v>Andrew Cogliano***</v>
      </c>
      <c r="K63" s="27">
        <f>L!U65</f>
        <v>9.9348830362445568</v>
      </c>
    </row>
    <row r="64" spans="1:11" x14ac:dyDescent="0.25">
      <c r="A64" s="19">
        <v>64</v>
      </c>
      <c r="B64" s="36" t="str">
        <f>G!B66</f>
        <v>Ondrej Pavelec</v>
      </c>
      <c r="C64" s="38">
        <f>G!M66</f>
        <v>440</v>
      </c>
      <c r="D64" s="2" t="str">
        <f>D!B66</f>
        <v>Anthony DeAngelo</v>
      </c>
      <c r="E64" s="24">
        <f>D!U66</f>
        <v>10.767645995444433</v>
      </c>
      <c r="F64" s="2" t="str">
        <f>'C'!B66</f>
        <v>Mike Ribeiro***</v>
      </c>
      <c r="G64" s="24">
        <f>'C'!U66</f>
        <v>10.100676182796956</v>
      </c>
      <c r="H64" s="2" t="str">
        <f>'R'!B66</f>
        <v>Brian Gionta***</v>
      </c>
      <c r="I64" s="24">
        <f>'R'!U66</f>
        <v>9.7186561534016178</v>
      </c>
      <c r="J64" s="2" t="str">
        <f>L!B66</f>
        <v>Tobias Rieder</v>
      </c>
      <c r="K64" s="27">
        <f>L!U66</f>
        <v>9.9027733928817518</v>
      </c>
    </row>
    <row r="65" spans="1:11" ht="15.75" thickBot="1" x14ac:dyDescent="0.3">
      <c r="A65" s="20">
        <v>65</v>
      </c>
      <c r="B65" s="37" t="str">
        <f>G!B67</f>
        <v>Anthony Stolarz***</v>
      </c>
      <c r="C65" s="50">
        <f>G!M67</f>
        <v>376</v>
      </c>
      <c r="D65" s="2" t="str">
        <f>D!B67</f>
        <v>Nathan Beaulieu</v>
      </c>
      <c r="E65" s="24">
        <f>D!U67</f>
        <v>10.75799159791768</v>
      </c>
      <c r="F65" s="2" t="str">
        <f>'C'!B67</f>
        <v>Radek Faksa***</v>
      </c>
      <c r="G65" s="24">
        <f>'C'!U67</f>
        <v>10.056578936711873</v>
      </c>
      <c r="H65" s="2" t="str">
        <f>'R'!B67</f>
        <v>Tom Wilson***</v>
      </c>
      <c r="I65" s="24">
        <f>'R'!U67</f>
        <v>9.7064832232372602</v>
      </c>
      <c r="J65" s="2" t="str">
        <f>L!B67</f>
        <v>Jussi Jokinen</v>
      </c>
      <c r="K65" s="27">
        <f>L!U67</f>
        <v>9.9014490692457429</v>
      </c>
    </row>
    <row r="66" spans="1:11" x14ac:dyDescent="0.25">
      <c r="A66" s="18">
        <v>66</v>
      </c>
      <c r="B66" s="35" t="str">
        <f>G!B68</f>
        <v>Zane McIntyre</v>
      </c>
      <c r="C66" s="38">
        <f>G!M68</f>
        <v>333</v>
      </c>
      <c r="D66" s="21" t="str">
        <f>D!B68</f>
        <v>Jake Muzzin</v>
      </c>
      <c r="E66" s="23">
        <f>D!U68</f>
        <v>10.710008651261489</v>
      </c>
      <c r="F66" s="21" t="str">
        <f>'C'!B68</f>
        <v>Nick Bonino***</v>
      </c>
      <c r="G66" s="23">
        <f>'C'!U68</f>
        <v>10.038731192870234</v>
      </c>
      <c r="H66" s="21" t="str">
        <f>'R'!B68</f>
        <v>Zack Kassian***</v>
      </c>
      <c r="I66" s="23">
        <f>'R'!U68</f>
        <v>9.6282576566401339</v>
      </c>
      <c r="J66" s="21" t="str">
        <f>L!B68</f>
        <v>Jason Chimera***</v>
      </c>
      <c r="K66" s="26">
        <f>L!U68</f>
        <v>9.8233692802184027</v>
      </c>
    </row>
    <row r="67" spans="1:11" x14ac:dyDescent="0.25">
      <c r="A67" s="19">
        <v>67</v>
      </c>
      <c r="B67" s="36" t="str">
        <f>G!B69</f>
        <v>Laurent Brossoit</v>
      </c>
      <c r="C67" s="38">
        <f>G!M69</f>
        <v>332</v>
      </c>
      <c r="D67" s="2" t="str">
        <f>D!B69</f>
        <v>Jason Demers***</v>
      </c>
      <c r="E67" s="24">
        <f>D!U69</f>
        <v>10.679679327043086</v>
      </c>
      <c r="F67" s="2" t="str">
        <f>'C'!B69</f>
        <v>Teuvo Teravainen</v>
      </c>
      <c r="G67" s="24">
        <f>'C'!U69</f>
        <v>10.024797691391395</v>
      </c>
      <c r="H67" s="2" t="str">
        <f>'R'!B69</f>
        <v>PA Parenteau***</v>
      </c>
      <c r="I67" s="24">
        <f>'R'!U69</f>
        <v>9.4797994226126345</v>
      </c>
      <c r="J67" s="2" t="str">
        <f>L!B69</f>
        <v>Christian Dvorak</v>
      </c>
      <c r="K67" s="27">
        <f>L!U69</f>
        <v>9.7637266652458816</v>
      </c>
    </row>
    <row r="68" spans="1:11" x14ac:dyDescent="0.25">
      <c r="A68" s="19">
        <v>68</v>
      </c>
      <c r="B68" s="36" t="str">
        <f>G!B70</f>
        <v>Jonas Gustavsson***</v>
      </c>
      <c r="C68" s="38">
        <f>G!M70</f>
        <v>329</v>
      </c>
      <c r="D68" s="2" t="str">
        <f>D!B70</f>
        <v>David Savard</v>
      </c>
      <c r="E68" s="24">
        <f>D!U70</f>
        <v>10.596087153503017</v>
      </c>
      <c r="F68" s="2" t="str">
        <f>'C'!B70</f>
        <v>Derick Brassard</v>
      </c>
      <c r="G68" s="24">
        <f>'C'!U70</f>
        <v>9.7406189223158144</v>
      </c>
      <c r="H68" s="2" t="str">
        <f>'R'!B70</f>
        <v>Bobby Ryan</v>
      </c>
      <c r="I68" s="24">
        <f>'R'!U70</f>
        <v>9.4497735471905671</v>
      </c>
      <c r="J68" s="2" t="str">
        <f>L!B70</f>
        <v>Dylan Larkin</v>
      </c>
      <c r="K68" s="27">
        <f>L!U70</f>
        <v>9.7176315921562697</v>
      </c>
    </row>
    <row r="69" spans="1:11" x14ac:dyDescent="0.25">
      <c r="A69" s="19">
        <v>69</v>
      </c>
      <c r="B69" s="36" t="str">
        <f>G!B71</f>
        <v>Reto Berra***</v>
      </c>
      <c r="C69" s="38">
        <f>G!M71</f>
        <v>313</v>
      </c>
      <c r="D69" s="2" t="str">
        <f>D!B71</f>
        <v>Mark Streit***</v>
      </c>
      <c r="E69" s="24">
        <f>D!U71</f>
        <v>10.577077838521035</v>
      </c>
      <c r="F69" s="2" t="str">
        <f>'C'!B71</f>
        <v>Mark Letestu***</v>
      </c>
      <c r="G69" s="24">
        <f>'C'!U71</f>
        <v>9.6090808063563333</v>
      </c>
      <c r="H69" s="2" t="str">
        <f>'R'!B71</f>
        <v>Justin Abdelkader</v>
      </c>
      <c r="I69" s="24">
        <f>'R'!U71</f>
        <v>9.3293103625467033</v>
      </c>
      <c r="J69" s="2" t="str">
        <f>L!B71</f>
        <v>Nick Ritchie</v>
      </c>
      <c r="K69" s="27">
        <f>L!U71</f>
        <v>9.5775930091264705</v>
      </c>
    </row>
    <row r="70" spans="1:11" ht="15.75" thickBot="1" x14ac:dyDescent="0.3">
      <c r="A70" s="20">
        <v>70</v>
      </c>
      <c r="B70" s="37" t="str">
        <f>G!B72</f>
        <v>Richard Bachman***</v>
      </c>
      <c r="C70" s="50">
        <f>G!M72</f>
        <v>295</v>
      </c>
      <c r="D70" s="2" t="str">
        <f>D!B72</f>
        <v>John Moore***</v>
      </c>
      <c r="E70" s="24">
        <f>D!U72</f>
        <v>10.570894777017173</v>
      </c>
      <c r="F70" s="2" t="str">
        <f>'C'!B72</f>
        <v>Patrik Berglund***</v>
      </c>
      <c r="G70" s="24">
        <f>'C'!U72</f>
        <v>9.5735204052567831</v>
      </c>
      <c r="H70" s="2" t="str">
        <f>'R'!B72</f>
        <v>Joel Ward***</v>
      </c>
      <c r="I70" s="24">
        <f>'R'!U72</f>
        <v>9.3245232112961851</v>
      </c>
      <c r="J70" s="2" t="str">
        <f>L!B72</f>
        <v>Daniel Winnik***</v>
      </c>
      <c r="K70" s="27">
        <f>L!U72</f>
        <v>9.5457530979868395</v>
      </c>
    </row>
    <row r="71" spans="1:11" x14ac:dyDescent="0.25">
      <c r="A71" s="18">
        <v>71</v>
      </c>
      <c r="B71" s="35" t="str">
        <f>G!B73</f>
        <v>Jhonas Enroth</v>
      </c>
      <c r="C71" s="38">
        <f>G!M73</f>
        <v>274</v>
      </c>
      <c r="D71" s="21" t="str">
        <f>D!B73</f>
        <v>Johnny Boychuk***</v>
      </c>
      <c r="E71" s="23">
        <f>D!U73</f>
        <v>10.551131740992801</v>
      </c>
      <c r="F71" s="21" t="str">
        <f>'C'!B70</f>
        <v>Derick Brassard</v>
      </c>
      <c r="G71" s="23">
        <f>'C'!U70</f>
        <v>9.7406189223158144</v>
      </c>
      <c r="H71" s="21" t="str">
        <f>'R'!B73</f>
        <v>Patrick Sharp</v>
      </c>
      <c r="I71" s="23">
        <f>'R'!U73</f>
        <v>9.2806717582458624</v>
      </c>
      <c r="J71" s="21" t="str">
        <f>L!B73</f>
        <v>Magnus Paajarvi***</v>
      </c>
      <c r="K71" s="26">
        <f>L!U73</f>
        <v>9.5160660797279917</v>
      </c>
    </row>
    <row r="72" spans="1:11" x14ac:dyDescent="0.25">
      <c r="A72" s="19">
        <v>72</v>
      </c>
      <c r="B72" s="36" t="str">
        <f>G!B74</f>
        <v>Michael Leighton***</v>
      </c>
      <c r="C72" s="38">
        <f>G!M74</f>
        <v>210</v>
      </c>
      <c r="D72" s="2" t="str">
        <f>D!B74</f>
        <v>Alexander Edler</v>
      </c>
      <c r="E72" s="24">
        <f>D!U74</f>
        <v>10.544872931770236</v>
      </c>
      <c r="F72" s="2" t="str">
        <f>'C'!B71</f>
        <v>Mark Letestu***</v>
      </c>
      <c r="G72" s="24">
        <f>'C'!U71</f>
        <v>9.6090808063563333</v>
      </c>
      <c r="H72" s="2" t="str">
        <f>'R'!B74</f>
        <v>Shane Doan***</v>
      </c>
      <c r="I72" s="24">
        <f>'R'!U74</f>
        <v>9.1875617287276246</v>
      </c>
      <c r="J72" s="2" t="str">
        <f>L!B74</f>
        <v>Frank Vatrano</v>
      </c>
      <c r="K72" s="27">
        <f>L!U74</f>
        <v>9.4521555169735763</v>
      </c>
    </row>
    <row r="73" spans="1:11" x14ac:dyDescent="0.25">
      <c r="A73" s="19">
        <v>73</v>
      </c>
      <c r="B73" s="36" t="str">
        <f>G!B75</f>
        <v>Andrew Hammond</v>
      </c>
      <c r="C73" s="38">
        <f>G!M75</f>
        <v>206</v>
      </c>
      <c r="D73" s="2" t="str">
        <f>D!B75</f>
        <v>Morgan Rielly</v>
      </c>
      <c r="E73" s="24">
        <f>D!U75</f>
        <v>10.519077460457405</v>
      </c>
      <c r="F73" s="2" t="str">
        <f>'C'!B72</f>
        <v>Patrik Berglund***</v>
      </c>
      <c r="G73" s="24">
        <f>'C'!U72</f>
        <v>9.5735204052567831</v>
      </c>
      <c r="H73" s="2" t="str">
        <f>'R'!B75</f>
        <v>Jarome Iginla</v>
      </c>
      <c r="I73" s="24">
        <f>'R'!U75</f>
        <v>9.1517701986356865</v>
      </c>
      <c r="J73" s="2" t="str">
        <f>L!B75</f>
        <v>Curtis McKenzie***</v>
      </c>
      <c r="K73" s="27">
        <f>L!U75</f>
        <v>9.4176297693973829</v>
      </c>
    </row>
    <row r="74" spans="1:11" x14ac:dyDescent="0.25">
      <c r="A74" s="19">
        <v>74</v>
      </c>
      <c r="B74" s="36" t="str">
        <f>G!B76</f>
        <v>Spencer Martin***</v>
      </c>
      <c r="C74" s="38">
        <f>G!M76</f>
        <v>179</v>
      </c>
      <c r="D74" s="2" t="str">
        <f>D!B76</f>
        <v>Sami Vatanen</v>
      </c>
      <c r="E74" s="24">
        <f>D!U76</f>
        <v>10.482842890387587</v>
      </c>
      <c r="F74" s="2" t="str">
        <f>'C'!B73</f>
        <v>Markus Granlund***</v>
      </c>
      <c r="G74" s="24">
        <f>'C'!U73</f>
        <v>9.5673099057380284</v>
      </c>
      <c r="H74" s="2" t="str">
        <f>'R'!B76</f>
        <v>Troy Brouwer</v>
      </c>
      <c r="I74" s="24">
        <f>'R'!U76</f>
        <v>9.1446327903309843</v>
      </c>
      <c r="J74" s="2" t="str">
        <f>L!B76</f>
        <v>Ryan Dzingel***</v>
      </c>
      <c r="K74" s="27">
        <f>L!U76</f>
        <v>9.3494402972123112</v>
      </c>
    </row>
    <row r="75" spans="1:11" ht="15.75" thickBot="1" x14ac:dyDescent="0.3">
      <c r="A75" s="20">
        <v>75</v>
      </c>
      <c r="B75" s="37" t="str">
        <f>G!B77</f>
        <v>Marek Mazanec</v>
      </c>
      <c r="C75" s="50">
        <f>G!M77</f>
        <v>178</v>
      </c>
      <c r="D75" s="2" t="str">
        <f>D!B77</f>
        <v>Jeff Petry***</v>
      </c>
      <c r="E75" s="24">
        <f>D!U77</f>
        <v>10.437591061364197</v>
      </c>
      <c r="F75" s="2" t="str">
        <f>'C'!B74</f>
        <v>Matt Cullen***</v>
      </c>
      <c r="G75" s="24">
        <f>'C'!U74</f>
        <v>9.5524830333825577</v>
      </c>
      <c r="H75" s="2" t="str">
        <f>'R'!B77</f>
        <v>Joel Armia***</v>
      </c>
      <c r="I75" s="24">
        <f>'R'!U77</f>
        <v>9.1253637014904374</v>
      </c>
      <c r="J75" s="2" t="str">
        <f>L!B77</f>
        <v>Carl Hagelin</v>
      </c>
      <c r="K75" s="27">
        <f>L!U77</f>
        <v>9.3145095998674581</v>
      </c>
    </row>
    <row r="76" spans="1:11" x14ac:dyDescent="0.25">
      <c r="A76" s="18">
        <v>76</v>
      </c>
      <c r="B76" s="35" t="str">
        <f>G!B78</f>
        <v>Justin Peters***</v>
      </c>
      <c r="C76" s="38">
        <f>G!M78</f>
        <v>133</v>
      </c>
      <c r="D76" s="21" t="str">
        <f>D!B78</f>
        <v>Jake Dotchin***</v>
      </c>
      <c r="E76" s="23">
        <f>D!U78</f>
        <v>10.43678788310859</v>
      </c>
      <c r="F76" s="21" t="str">
        <f>'C'!B75</f>
        <v>Jean-Gabriel Pageau***</v>
      </c>
      <c r="G76" s="23">
        <f>'C'!U75</f>
        <v>9.4952430889391657</v>
      </c>
      <c r="H76" s="21" t="str">
        <f>'R'!B78</f>
        <v>Cal Clutterbuck***</v>
      </c>
      <c r="I76" s="23">
        <f>'R'!U78</f>
        <v>9.0754057134977764</v>
      </c>
      <c r="J76" s="21" t="str">
        <f>L!B78</f>
        <v>Jordan Martinook***</v>
      </c>
      <c r="K76" s="26">
        <f>L!U78</f>
        <v>9.3143971802077008</v>
      </c>
    </row>
    <row r="77" spans="1:11" x14ac:dyDescent="0.25">
      <c r="A77" s="19">
        <v>77</v>
      </c>
      <c r="B77" s="36" t="str">
        <f>G!B79</f>
        <v>Charlie Lindgren***</v>
      </c>
      <c r="C77" s="38">
        <f>G!M79</f>
        <v>122</v>
      </c>
      <c r="D77" s="2" t="str">
        <f>D!B79</f>
        <v>Dennis Wideman***</v>
      </c>
      <c r="E77" s="24">
        <f>D!U79</f>
        <v>10.428322512429665</v>
      </c>
      <c r="F77" s="2" t="str">
        <f>'C'!B76</f>
        <v>Nick Schmaltz</v>
      </c>
      <c r="G77" s="24">
        <f>'C'!U76</f>
        <v>9.436371544908333</v>
      </c>
      <c r="H77" s="2" t="str">
        <f>'R'!B79</f>
        <v>Craig Smith</v>
      </c>
      <c r="I77" s="24">
        <f>'R'!U79</f>
        <v>8.9437450940655872</v>
      </c>
      <c r="J77" s="2" t="str">
        <f>L!B79</f>
        <v>Marcus Foligno***</v>
      </c>
      <c r="K77" s="27">
        <f>L!U79</f>
        <v>9.263820047653148</v>
      </c>
    </row>
    <row r="78" spans="1:11" x14ac:dyDescent="0.25">
      <c r="A78" s="19">
        <v>78</v>
      </c>
      <c r="B78" s="36" t="str">
        <f>G!B80</f>
        <v>Antoine Bibeau</v>
      </c>
      <c r="C78" s="38">
        <f>G!M80</f>
        <v>121</v>
      </c>
      <c r="D78" s="2" t="str">
        <f>D!B80</f>
        <v>Aaron Ekblad</v>
      </c>
      <c r="E78" s="24">
        <f>D!U80</f>
        <v>10.41471365575751</v>
      </c>
      <c r="F78" s="2" t="str">
        <f>'C'!B77</f>
        <v>Adam Lowry***</v>
      </c>
      <c r="G78" s="24">
        <f>'C'!U77</f>
        <v>9.4049449510476002</v>
      </c>
      <c r="H78" s="2" t="str">
        <f>'R'!B80</f>
        <v>Loui Eriksson</v>
      </c>
      <c r="I78" s="24">
        <f>'R'!U80</f>
        <v>8.8966838428690984</v>
      </c>
      <c r="J78" s="2" t="str">
        <f>L!B80</f>
        <v>Ivan Barbashev</v>
      </c>
      <c r="K78" s="27">
        <f>L!U80</f>
        <v>9.222780215227889</v>
      </c>
    </row>
    <row r="79" spans="1:11" x14ac:dyDescent="0.25">
      <c r="A79" s="19">
        <v>79</v>
      </c>
      <c r="B79" s="36" t="str">
        <f>G!B81</f>
        <v>Alex Stalock</v>
      </c>
      <c r="C79" s="38">
        <f>G!M81</f>
        <v>119</v>
      </c>
      <c r="D79" s="2" t="str">
        <f>D!B81</f>
        <v>Jonas Brodin***</v>
      </c>
      <c r="E79" s="24">
        <f>D!U81</f>
        <v>10.368143928693355</v>
      </c>
      <c r="F79" s="2" t="str">
        <f>'C'!B78</f>
        <v>Derek Ryan***</v>
      </c>
      <c r="G79" s="24">
        <f>'C'!U78</f>
        <v>9.3409667895690305</v>
      </c>
      <c r="H79" s="2" t="str">
        <f>'R'!B81</f>
        <v>Brett Connolly</v>
      </c>
      <c r="I79" s="24">
        <f>'R'!U81</f>
        <v>8.8895344401305252</v>
      </c>
      <c r="J79" s="2" t="str">
        <f>L!B81</f>
        <v>Joseph Blandisi***</v>
      </c>
      <c r="K79" s="27">
        <f>L!U81</f>
        <v>9.1419301117017717</v>
      </c>
    </row>
    <row r="80" spans="1:11" ht="15.75" thickBot="1" x14ac:dyDescent="0.3">
      <c r="A80" s="20">
        <v>80</v>
      </c>
      <c r="B80" s="37" t="str">
        <f>G!B82</f>
        <v>Magnus Hellberg</v>
      </c>
      <c r="C80" s="50">
        <f>G!M82</f>
        <v>79</v>
      </c>
      <c r="D80" s="2" t="str">
        <f>D!B82</f>
        <v>Hampus Lindholm</v>
      </c>
      <c r="E80" s="24">
        <f>D!U82</f>
        <v>10.35731002070569</v>
      </c>
      <c r="F80" s="2" t="str">
        <f>'C'!B79</f>
        <v>Brandon Sutter***</v>
      </c>
      <c r="G80" s="24">
        <f>'C'!U79</f>
        <v>9.3294800008646437</v>
      </c>
      <c r="H80" s="2" t="str">
        <f>'R'!B82</f>
        <v>Garnet Hathaway***</v>
      </c>
      <c r="I80" s="24">
        <f>'R'!U82</f>
        <v>8.7748417206032556</v>
      </c>
      <c r="J80" s="2" t="str">
        <f>L!B82</f>
        <v>Artturi Lehkonen***</v>
      </c>
      <c r="K80" s="27">
        <f>L!U82</f>
        <v>9.126230934193277</v>
      </c>
    </row>
    <row r="81" spans="1:11" x14ac:dyDescent="0.25">
      <c r="A81" s="18">
        <v>81</v>
      </c>
      <c r="B81" s="35" t="str">
        <f>G!B83</f>
        <v>Jon Gillies</v>
      </c>
      <c r="C81" s="38">
        <f>G!M83</f>
        <v>60</v>
      </c>
      <c r="D81" s="21" t="str">
        <f>D!B83</f>
        <v>Calvin de Haan</v>
      </c>
      <c r="E81" s="23">
        <f>D!U83</f>
        <v>10.332895443811603</v>
      </c>
      <c r="F81" s="21" t="str">
        <f>'C'!B80</f>
        <v>Travis Konecny</v>
      </c>
      <c r="G81" s="23">
        <f>'C'!U80</f>
        <v>9.283397164056872</v>
      </c>
      <c r="H81" s="21" t="str">
        <f>'R'!B83</f>
        <v>Drew Stafford***</v>
      </c>
      <c r="I81" s="23">
        <f>'R'!U83</f>
        <v>8.7676800014503993</v>
      </c>
      <c r="J81" s="21" t="str">
        <f>L!B83</f>
        <v>Micheal Ferland***</v>
      </c>
      <c r="K81" s="26">
        <f>L!U83</f>
        <v>9.0866292350983713</v>
      </c>
    </row>
    <row r="82" spans="1:11" x14ac:dyDescent="0.25">
      <c r="A82" s="19">
        <v>82</v>
      </c>
      <c r="B82" s="36" t="str">
        <f>G!B84</f>
        <v>Pheonix Copley***</v>
      </c>
      <c r="C82" s="38">
        <f>G!M84</f>
        <v>59</v>
      </c>
      <c r="D82" s="2" t="str">
        <f>D!B84</f>
        <v>Deryk Engelland***</v>
      </c>
      <c r="E82" s="24">
        <f>D!U84</f>
        <v>10.233630937320278</v>
      </c>
      <c r="F82" s="2" t="str">
        <f>'C'!B81</f>
        <v>Yanni Gourde***</v>
      </c>
      <c r="G82" s="24">
        <f>'C'!U81</f>
        <v>9.2382521904915897</v>
      </c>
      <c r="H82" s="2" t="str">
        <f>'R'!B84</f>
        <v>Kevin Labanc***</v>
      </c>
      <c r="I82" s="24">
        <f>'R'!U84</f>
        <v>8.751509915725137</v>
      </c>
      <c r="J82" s="2" t="str">
        <f>L!B84</f>
        <v>Matt Moulson</v>
      </c>
      <c r="K82" s="27">
        <f>L!U84</f>
        <v>9.0177466857356983</v>
      </c>
    </row>
    <row r="83" spans="1:11" x14ac:dyDescent="0.25">
      <c r="A83" s="19">
        <v>83</v>
      </c>
      <c r="B83" s="36" t="str">
        <f>G!B85</f>
        <v>Tristan Jarry***</v>
      </c>
      <c r="C83" s="38">
        <f>G!M85</f>
        <v>59</v>
      </c>
      <c r="D83" s="2" t="str">
        <f>D!B85</f>
        <v>Martin Marincin***</v>
      </c>
      <c r="E83" s="24">
        <f>D!U85</f>
        <v>10.232331326682489</v>
      </c>
      <c r="F83" s="2" t="str">
        <f>'C'!B82</f>
        <v>Sam Bennett</v>
      </c>
      <c r="G83" s="24">
        <f>'C'!U82</f>
        <v>9.0856405977697676</v>
      </c>
      <c r="H83" s="2" t="str">
        <f>'R'!B85</f>
        <v>Marian Gaborik***</v>
      </c>
      <c r="I83" s="24">
        <f>'R'!U85</f>
        <v>8.686293322199294</v>
      </c>
      <c r="J83" s="2" t="str">
        <f>L!B85</f>
        <v>Shane Prince***</v>
      </c>
      <c r="K83" s="27">
        <f>L!U85</f>
        <v>9.0073667623371207</v>
      </c>
    </row>
    <row r="84" spans="1:11" x14ac:dyDescent="0.25">
      <c r="A84" s="19">
        <v>84</v>
      </c>
      <c r="B84" s="36" t="str">
        <f>G!B86</f>
        <v>Linus Ullmark</v>
      </c>
      <c r="C84" s="38">
        <f>G!M86</f>
        <v>59</v>
      </c>
      <c r="D84" s="2" t="str">
        <f>D!B86</f>
        <v>Dalton Prout***</v>
      </c>
      <c r="E84" s="24">
        <f>D!U86</f>
        <v>10.225286302099979</v>
      </c>
      <c r="F84" s="2" t="str">
        <f>'C'!B83</f>
        <v>Antoine Vermette***</v>
      </c>
      <c r="G84" s="24">
        <f>'C'!U83</f>
        <v>9.0791731065791375</v>
      </c>
      <c r="H84" s="2" t="str">
        <f>'R'!B86</f>
        <v>Chris Stewart</v>
      </c>
      <c r="I84" s="24">
        <f>'R'!U86</f>
        <v>8.6634117673782605</v>
      </c>
      <c r="J84" s="2" t="str">
        <f>L!B86</f>
        <v>Miles Wood***</v>
      </c>
      <c r="K84" s="27">
        <f>L!U86</f>
        <v>8.9877105525702028</v>
      </c>
    </row>
    <row r="85" spans="1:11" ht="15.75" thickBot="1" x14ac:dyDescent="0.3">
      <c r="A85" s="20">
        <v>85</v>
      </c>
      <c r="B85" s="37" t="str">
        <f>G!B87</f>
        <v>Eric Comrie***</v>
      </c>
      <c r="C85" s="50">
        <f>G!M87</f>
        <v>59</v>
      </c>
      <c r="D85" s="2" t="str">
        <f>D!B87</f>
        <v>Eric Gryba***</v>
      </c>
      <c r="E85" s="24">
        <f>D!U87</f>
        <v>10.1965615232853</v>
      </c>
      <c r="F85" s="2" t="str">
        <f>'C'!B84</f>
        <v>Zach Hyman***</v>
      </c>
      <c r="G85" s="24">
        <f>'C'!U84</f>
        <v>9.0131887533457054</v>
      </c>
      <c r="H85" s="2" t="str">
        <f>'R'!B87</f>
        <v>Tyler Pitlick***</v>
      </c>
      <c r="I85" s="24">
        <f>'R'!U87</f>
        <v>8.6203532766255222</v>
      </c>
      <c r="J85" s="2" t="str">
        <f>L!B87</f>
        <v>Brendan Perlini</v>
      </c>
      <c r="K85" s="27">
        <f>L!U87</f>
        <v>8.9001262857609582</v>
      </c>
    </row>
    <row r="86" spans="1:11" x14ac:dyDescent="0.25">
      <c r="A86" s="18">
        <v>86</v>
      </c>
      <c r="B86" s="35" t="str">
        <f>G!B88</f>
        <v>Anton Forsberg</v>
      </c>
      <c r="C86" s="38">
        <f>G!M88</f>
        <v>59</v>
      </c>
      <c r="D86" s="21" t="str">
        <f>D!B88</f>
        <v>Dennis Seidenberg***</v>
      </c>
      <c r="E86" s="23">
        <f>D!U88</f>
        <v>10.190819607481423</v>
      </c>
      <c r="F86" s="21" t="str">
        <f>'C'!B85</f>
        <v>Brian Boyle***</v>
      </c>
      <c r="G86" s="23">
        <f>'C'!U85</f>
        <v>8.9948082611643692</v>
      </c>
      <c r="H86" s="21" t="str">
        <f>'R'!B88</f>
        <v>Jesper Fast</v>
      </c>
      <c r="I86" s="23">
        <f>'R'!U88</f>
        <v>8.6052402823725433</v>
      </c>
      <c r="J86" s="21" t="str">
        <f>L!B88</f>
        <v>Nikolay Kulemin***</v>
      </c>
      <c r="K86" s="26">
        <f>L!U88</f>
        <v>8.8937681314010568</v>
      </c>
    </row>
    <row r="87" spans="1:11" x14ac:dyDescent="0.25">
      <c r="A87" s="19">
        <v>87</v>
      </c>
      <c r="B87" s="36" t="str">
        <f>G!B89</f>
        <v>Chris Driedger***</v>
      </c>
      <c r="C87" s="38">
        <f>G!M89</f>
        <v>40</v>
      </c>
      <c r="D87" s="2" t="str">
        <f>D!B89</f>
        <v>Jakob Chychrun</v>
      </c>
      <c r="E87" s="24">
        <f>D!U89</f>
        <v>10.170956155249339</v>
      </c>
      <c r="F87" s="2" t="str">
        <f>'C'!B86</f>
        <v>Calle Jarnkrok***</v>
      </c>
      <c r="G87" s="24">
        <f>'C'!U86</f>
        <v>8.9027553385875251</v>
      </c>
      <c r="H87" s="2" t="str">
        <f>'R'!B89</f>
        <v>Rene Bourque***</v>
      </c>
      <c r="I87" s="24">
        <f>'R'!U89</f>
        <v>8.5630486457245105</v>
      </c>
      <c r="J87" s="2" t="str">
        <f>L!B89</f>
        <v>Anthony Beauvillier</v>
      </c>
      <c r="K87" s="27">
        <f>L!U89</f>
        <v>8.8551057855320998</v>
      </c>
    </row>
    <row r="88" spans="1:11" x14ac:dyDescent="0.25">
      <c r="A88" s="19">
        <v>88</v>
      </c>
      <c r="B88" s="36" t="str">
        <f>G!B90</f>
        <v>Malcolm Subban</v>
      </c>
      <c r="C88" s="38">
        <f>G!M90</f>
        <v>31</v>
      </c>
      <c r="D88" s="2" t="str">
        <f>D!B90</f>
        <v>Nikita Zadorov</v>
      </c>
      <c r="E88" s="24">
        <f>D!U90</f>
        <v>10.169416463866151</v>
      </c>
      <c r="F88" s="2" t="str">
        <f>'C'!B87</f>
        <v>Jay Beagle***</v>
      </c>
      <c r="G88" s="24">
        <f>'C'!U87</f>
        <v>8.8762725782223875</v>
      </c>
      <c r="H88" s="2" t="str">
        <f>'R'!B90</f>
        <v>Alex Chiasson***</v>
      </c>
      <c r="I88" s="24">
        <f>'R'!U90</f>
        <v>8.5224067867054814</v>
      </c>
      <c r="J88" s="2" t="str">
        <f>L!B90</f>
        <v>Jimmy Vesey</v>
      </c>
      <c r="K88" s="27">
        <f>L!U90</f>
        <v>8.8439490510110019</v>
      </c>
    </row>
    <row r="89" spans="1:11" x14ac:dyDescent="0.25">
      <c r="A89" s="19">
        <v>89</v>
      </c>
      <c r="B89" s="36" t="str">
        <f>G!B91</f>
        <v>Alex Nedeljkovic***</v>
      </c>
      <c r="C89" s="38">
        <f>G!M91</f>
        <v>30</v>
      </c>
      <c r="D89" s="2" t="str">
        <f>D!B91</f>
        <v>Adam Clendening***</v>
      </c>
      <c r="E89" s="24">
        <f>D!U91</f>
        <v>10.158320572601097</v>
      </c>
      <c r="F89" s="2" t="str">
        <f>'C'!B88</f>
        <v>Micheal Haley***</v>
      </c>
      <c r="G89" s="24">
        <f>'C'!U88</f>
        <v>8.8474443700515852</v>
      </c>
      <c r="H89" s="2" t="str">
        <f>'R'!B91</f>
        <v>Brett Ritchie</v>
      </c>
      <c r="I89" s="24">
        <f>'R'!U91</f>
        <v>8.4117557842232937</v>
      </c>
      <c r="J89" s="2" t="str">
        <f>L!B91</f>
        <v>Scott Wilson***</v>
      </c>
      <c r="K89" s="27">
        <f>L!U91</f>
        <v>8.8310068440242624</v>
      </c>
    </row>
    <row r="90" spans="1:11" ht="15.75" thickBot="1" x14ac:dyDescent="0.3">
      <c r="A90" s="20">
        <v>90</v>
      </c>
      <c r="B90" s="37" t="str">
        <f>G!B92</f>
        <v>Jack Campbell***</v>
      </c>
      <c r="C90" s="50">
        <f>G!M92</f>
        <v>20</v>
      </c>
      <c r="D90" s="2" t="str">
        <f>D!B92</f>
        <v>Adam Larsson</v>
      </c>
      <c r="E90" s="24">
        <f>D!U92</f>
        <v>10.102527670981779</v>
      </c>
      <c r="F90" s="2" t="str">
        <f>'C'!B89</f>
        <v>Tomas Plekanec***</v>
      </c>
      <c r="G90" s="24">
        <f>'C'!U89</f>
        <v>8.8331994459098802</v>
      </c>
      <c r="H90" s="2" t="str">
        <f>'R'!B92</f>
        <v>Tom Kuhnhackl***</v>
      </c>
      <c r="I90" s="24">
        <f>'R'!U92</f>
        <v>8.4024405589333035</v>
      </c>
      <c r="J90" s="2" t="str">
        <f>L!B92</f>
        <v>Pavel Zacha</v>
      </c>
      <c r="K90" s="27">
        <f>L!U92</f>
        <v>8.7427916208487382</v>
      </c>
    </row>
    <row r="91" spans="1:11" x14ac:dyDescent="0.25">
      <c r="A91" s="18">
        <v>91</v>
      </c>
      <c r="B91" s="35" t="str">
        <f>G!B93</f>
        <v>David Rittich***</v>
      </c>
      <c r="C91" s="38">
        <f>G!M93</f>
        <v>20</v>
      </c>
      <c r="D91" s="21" t="str">
        <f>D!B93</f>
        <v>Josh Manson***</v>
      </c>
      <c r="E91" s="23">
        <f>D!U93</f>
        <v>10.056606267704321</v>
      </c>
      <c r="F91" s="21" t="str">
        <f>'C'!B90</f>
        <v>Devin Shore***</v>
      </c>
      <c r="G91" s="23">
        <f>'C'!U90</f>
        <v>8.8109855106572397</v>
      </c>
      <c r="H91" s="21" t="str">
        <f>'R'!B93</f>
        <v>Scottie Upshall***</v>
      </c>
      <c r="I91" s="23">
        <f>'R'!U93</f>
        <v>8.2464755286047762</v>
      </c>
      <c r="J91" s="21" t="str">
        <f>L!B93</f>
        <v>Austin Watson***</v>
      </c>
      <c r="K91" s="26">
        <f>L!U93</f>
        <v>8.683566089184481</v>
      </c>
    </row>
    <row r="92" spans="1:11" x14ac:dyDescent="0.25">
      <c r="A92" s="19">
        <v>92</v>
      </c>
      <c r="B92" s="36" t="str">
        <f>G!B94</f>
        <v>Marek Langhamer***</v>
      </c>
      <c r="C92" s="38">
        <f>G!M94</f>
        <v>16</v>
      </c>
      <c r="D92" s="2" t="str">
        <f>D!B94</f>
        <v>Nikita Nesterov</v>
      </c>
      <c r="E92" s="24">
        <f>D!U94</f>
        <v>10.041545090186069</v>
      </c>
      <c r="F92" s="2" t="str">
        <f>'C'!B91</f>
        <v>Vladislav Namestnikov</v>
      </c>
      <c r="G92" s="24">
        <f>'C'!U91</f>
        <v>8.708661252245502</v>
      </c>
      <c r="H92" s="2" t="str">
        <f>'R'!B94</f>
        <v>Kevin Fiala</v>
      </c>
      <c r="I92" s="24">
        <f>'R'!U94</f>
        <v>8.2095876528502743</v>
      </c>
      <c r="J92" s="2" t="str">
        <f>L!B94</f>
        <v>Blake Comeau***</v>
      </c>
      <c r="K92" s="27">
        <f>L!U94</f>
        <v>8.6503137033470399</v>
      </c>
    </row>
    <row r="93" spans="1:11" x14ac:dyDescent="0.25">
      <c r="A93" s="19">
        <v>93</v>
      </c>
      <c r="B93" s="36" t="str">
        <f>G!B95</f>
        <v>Kristers Gudlevskis</v>
      </c>
      <c r="C93" s="38">
        <f>G!M95</f>
        <v>11</v>
      </c>
      <c r="D93" s="2" t="str">
        <f>D!B95</f>
        <v>Anton Stralman***</v>
      </c>
      <c r="E93" s="24">
        <f>D!U95</f>
        <v>10.024927046018639</v>
      </c>
      <c r="F93" s="2" t="str">
        <f>'C'!B92</f>
        <v>Erik Haula***</v>
      </c>
      <c r="G93" s="24">
        <f>'C'!U92</f>
        <v>8.6999348696402397</v>
      </c>
      <c r="H93" s="2" t="str">
        <f>'R'!B95</f>
        <v>Matt Read***</v>
      </c>
      <c r="I93" s="24">
        <f>'R'!U95</f>
        <v>8.1803388959599772</v>
      </c>
      <c r="J93" s="2" t="str">
        <f>L!B95</f>
        <v>Mikkel Boedker</v>
      </c>
      <c r="K93" s="27">
        <f>L!U95</f>
        <v>8.534042397476485</v>
      </c>
    </row>
    <row r="94" spans="1:11" x14ac:dyDescent="0.25">
      <c r="A94" s="19">
        <v>94</v>
      </c>
      <c r="B94" s="36" t="str">
        <f>G!B96</f>
        <v>Dustin Tokarski***</v>
      </c>
      <c r="C94" s="38">
        <f>G!M96</f>
        <v>10</v>
      </c>
      <c r="D94" s="2" t="str">
        <f>D!B96</f>
        <v>Noah Hanifin</v>
      </c>
      <c r="E94" s="24">
        <f>D!U96</f>
        <v>10.019600518993011</v>
      </c>
      <c r="F94" s="2" t="str">
        <f>'C'!B93</f>
        <v>Darren Helm***</v>
      </c>
      <c r="G94" s="24">
        <f>'C'!U93</f>
        <v>8.6979662530797253</v>
      </c>
      <c r="H94" s="2" t="str">
        <f>'R'!B96</f>
        <v>Jiri Hudler</v>
      </c>
      <c r="I94" s="24">
        <f>'R'!U96</f>
        <v>8.1653716477732896</v>
      </c>
      <c r="J94" s="2" t="str">
        <f>L!B96</f>
        <v>Tom Pyatt***</v>
      </c>
      <c r="K94" s="27">
        <f>L!U96</f>
        <v>8.510449830748275</v>
      </c>
    </row>
    <row r="95" spans="1:11" ht="15.75" thickBot="1" x14ac:dyDescent="0.3">
      <c r="A95" s="20">
        <v>95</v>
      </c>
      <c r="B95" s="37" t="str">
        <f>G!B97</f>
        <v>Jorge Alves***</v>
      </c>
      <c r="C95" s="50">
        <f>G!M97</f>
        <v>0</v>
      </c>
      <c r="D95" s="2" t="str">
        <f>D!B97</f>
        <v>Paul Martin***</v>
      </c>
      <c r="E95" s="24">
        <f>D!U97</f>
        <v>10.019156554565228</v>
      </c>
      <c r="F95" s="2" t="str">
        <f>'C'!B94</f>
        <v>Jori Lehtera</v>
      </c>
      <c r="G95" s="24">
        <f>'C'!U94</f>
        <v>8.5932749336981029</v>
      </c>
      <c r="H95" s="2" t="str">
        <f>'R'!B97</f>
        <v>Ryan Reaves***</v>
      </c>
      <c r="I95" s="24">
        <f>'R'!U97</f>
        <v>7.9678501195799241</v>
      </c>
      <c r="J95" s="2" t="str">
        <f>L!B97</f>
        <v>Mikhail Grigorenko</v>
      </c>
      <c r="K95" s="27">
        <f>L!U97</f>
        <v>8.4813021223622727</v>
      </c>
    </row>
    <row r="96" spans="1:11" x14ac:dyDescent="0.25">
      <c r="A96" s="18">
        <v>96</v>
      </c>
      <c r="B96" s="35">
        <f>G!B98</f>
        <v>0</v>
      </c>
      <c r="C96" s="38">
        <f>G!M98</f>
        <v>0</v>
      </c>
      <c r="D96" s="21" t="str">
        <f>D!B98</f>
        <v>Dylan DeMelo***</v>
      </c>
      <c r="E96" s="23">
        <f>D!U98</f>
        <v>10.015293761195911</v>
      </c>
      <c r="F96" s="21" t="str">
        <f>'C'!B95</f>
        <v>Tanner Kero***</v>
      </c>
      <c r="G96" s="23">
        <f>'C'!U95</f>
        <v>8.5077219168581024</v>
      </c>
      <c r="H96" s="21" t="str">
        <f>'R'!B98</f>
        <v>Carter Rowney***</v>
      </c>
      <c r="I96" s="23">
        <f>'R'!U98</f>
        <v>7.9585361326350004</v>
      </c>
      <c r="J96" s="21" t="str">
        <f>L!B98</f>
        <v>Marko Dano</v>
      </c>
      <c r="K96" s="26">
        <f>L!U98</f>
        <v>8.3532491500671195</v>
      </c>
    </row>
    <row r="97" spans="1:11" x14ac:dyDescent="0.25">
      <c r="A97" s="19">
        <v>97</v>
      </c>
      <c r="B97" s="36">
        <f>G!B99</f>
        <v>0</v>
      </c>
      <c r="C97" s="38">
        <f>G!M99</f>
        <v>0</v>
      </c>
      <c r="D97" s="2" t="str">
        <f>D!B99</f>
        <v>Brandon Manning***</v>
      </c>
      <c r="E97" s="24">
        <f>D!U99</f>
        <v>9.9653806341371585</v>
      </c>
      <c r="F97" s="2" t="str">
        <f>'C'!B96</f>
        <v>Melker Karlsson***</v>
      </c>
      <c r="G97" s="24">
        <f>'C'!U96</f>
        <v>8.5041255349917453</v>
      </c>
      <c r="H97" s="2" t="str">
        <f>'R'!B99</f>
        <v>Beau Bennett***</v>
      </c>
      <c r="I97" s="24">
        <f>'R'!U99</f>
        <v>7.9580147641597971</v>
      </c>
      <c r="J97" s="2" t="str">
        <f>L!B99</f>
        <v>Vinnie Hinostroza***</v>
      </c>
      <c r="K97" s="27">
        <f>L!U99</f>
        <v>8.2366490727778281</v>
      </c>
    </row>
    <row r="98" spans="1:11" s="17" customFormat="1" x14ac:dyDescent="0.25">
      <c r="A98" s="19">
        <v>98</v>
      </c>
      <c r="B98" s="36">
        <f>G!B100</f>
        <v>0</v>
      </c>
      <c r="C98" s="38">
        <f>G!M100</f>
        <v>0</v>
      </c>
      <c r="D98" s="2" t="str">
        <f>D!B100</f>
        <v>Mark Borowiecki***</v>
      </c>
      <c r="E98" s="24">
        <f>D!U100</f>
        <v>9.9526285791629387</v>
      </c>
      <c r="F98" s="2" t="str">
        <f>'C'!B97</f>
        <v>Dominic Moore***</v>
      </c>
      <c r="G98" s="24">
        <f>'C'!U97</f>
        <v>8.494760968104444</v>
      </c>
      <c r="H98" s="2" t="str">
        <f>'R'!B100</f>
        <v>Michael McCarron</v>
      </c>
      <c r="I98" s="24">
        <f>'R'!U100</f>
        <v>7.9541143561914689</v>
      </c>
      <c r="J98" s="2" t="str">
        <f>L!B100</f>
        <v>Brock McGinn***</v>
      </c>
      <c r="K98" s="27">
        <f>L!U100</f>
        <v>8.2125711006354614</v>
      </c>
    </row>
    <row r="99" spans="1:11" s="17" customFormat="1" x14ac:dyDescent="0.25">
      <c r="A99" s="19">
        <v>99</v>
      </c>
      <c r="B99" s="36">
        <f>G!B101</f>
        <v>0</v>
      </c>
      <c r="C99" s="38">
        <f>G!M101</f>
        <v>0</v>
      </c>
      <c r="D99" s="2" t="str">
        <f>D!B101</f>
        <v>Mattias Ekholm</v>
      </c>
      <c r="E99" s="24">
        <f>D!U101</f>
        <v>9.9250482286101303</v>
      </c>
      <c r="F99" s="2" t="str">
        <f>'C'!B98</f>
        <v>Ryan White***</v>
      </c>
      <c r="G99" s="24">
        <f>'C'!U98</f>
        <v>8.4793472790400894</v>
      </c>
      <c r="H99" s="2" t="str">
        <f>'R'!B101</f>
        <v>Jesse Puljujarvi</v>
      </c>
      <c r="I99" s="24">
        <f>'R'!U101</f>
        <v>7.9406236647715147</v>
      </c>
      <c r="J99" s="2" t="str">
        <f>L!B101</f>
        <v>Matt Calvert***</v>
      </c>
      <c r="K99" s="27">
        <f>L!U101</f>
        <v>8.17743970921045</v>
      </c>
    </row>
    <row r="100" spans="1:11" s="17" customFormat="1" ht="15.75" thickBot="1" x14ac:dyDescent="0.3">
      <c r="A100" s="20">
        <v>100</v>
      </c>
      <c r="B100" s="37">
        <f>G!B102</f>
        <v>0</v>
      </c>
      <c r="C100" s="50">
        <f>G!M102</f>
        <v>0</v>
      </c>
      <c r="D100" s="2" t="str">
        <f>D!B102</f>
        <v>Jack Johnson</v>
      </c>
      <c r="E100" s="24">
        <f>D!U102</f>
        <v>9.9234681178743411</v>
      </c>
      <c r="F100" s="2" t="str">
        <f>'C'!B99</f>
        <v>Colton Sceviour***</v>
      </c>
      <c r="G100" s="24">
        <f>'C'!U99</f>
        <v>8.4766330165307622</v>
      </c>
      <c r="H100" s="2" t="str">
        <f>'R'!B102</f>
        <v>Ondrej Kase***</v>
      </c>
      <c r="I100" s="24">
        <f>'R'!U102</f>
        <v>7.9229559082839298</v>
      </c>
      <c r="J100" s="2" t="str">
        <f>L!B102</f>
        <v>Lauri Korpikoski***</v>
      </c>
      <c r="K100" s="27">
        <f>L!U102</f>
        <v>8.1340132452326586</v>
      </c>
    </row>
    <row r="101" spans="1:11" s="17" customFormat="1" x14ac:dyDescent="0.25">
      <c r="A101" s="18">
        <v>101</v>
      </c>
      <c r="B101" s="35">
        <f>G!B103</f>
        <v>0</v>
      </c>
      <c r="C101" s="38">
        <f>G!M103</f>
        <v>0</v>
      </c>
      <c r="D101" s="21" t="str">
        <f>D!B103</f>
        <v>Kevan Miller***</v>
      </c>
      <c r="E101" s="23">
        <f>D!U103</f>
        <v>9.8953621843663839</v>
      </c>
      <c r="F101" s="21" t="str">
        <f>'C'!B100</f>
        <v>Lars Eller***</v>
      </c>
      <c r="G101" s="23">
        <f>'C'!U100</f>
        <v>8.4706951180966978</v>
      </c>
      <c r="H101" s="21" t="str">
        <f>'R'!B103</f>
        <v>Dale Weise***</v>
      </c>
      <c r="I101" s="23">
        <f>'R'!U103</f>
        <v>7.8349813838842319</v>
      </c>
      <c r="J101" s="21" t="str">
        <f>L!B103</f>
        <v>Shawn Matthias***</v>
      </c>
      <c r="K101" s="26">
        <f>L!U103</f>
        <v>8.0859383227166965</v>
      </c>
    </row>
    <row r="102" spans="1:11" s="17" customFormat="1" x14ac:dyDescent="0.25">
      <c r="A102" s="19">
        <v>102</v>
      </c>
      <c r="B102" s="36">
        <f>G!B104</f>
        <v>0</v>
      </c>
      <c r="C102" s="38">
        <f>G!M104</f>
        <v>0</v>
      </c>
      <c r="D102" s="2" t="str">
        <f>D!B104</f>
        <v>Darnell Nurse</v>
      </c>
      <c r="E102" s="24">
        <f>D!U104</f>
        <v>9.8918491870182148</v>
      </c>
      <c r="F102" s="2" t="str">
        <f>'C'!B101</f>
        <v>Johan Larsson***</v>
      </c>
      <c r="G102" s="24">
        <f>'C'!U101</f>
        <v>8.4280580088078736</v>
      </c>
      <c r="H102" s="2" t="str">
        <f>'R'!B104</f>
        <v>Devin Setoguchi***</v>
      </c>
      <c r="I102" s="24">
        <f>'R'!U104</f>
        <v>7.7154000686507889</v>
      </c>
      <c r="J102" s="2" t="str">
        <f>L!B104</f>
        <v>Viktor Stalberg***</v>
      </c>
      <c r="K102" s="27">
        <f>L!U104</f>
        <v>7.9316468867471279</v>
      </c>
    </row>
    <row r="103" spans="1:11" s="17" customFormat="1" x14ac:dyDescent="0.25">
      <c r="A103" s="19">
        <v>103</v>
      </c>
      <c r="B103" s="36">
        <f>G!B105</f>
        <v>0</v>
      </c>
      <c r="C103" s="38">
        <f>G!M105</f>
        <v>0</v>
      </c>
      <c r="D103" s="2" t="str">
        <f>D!B105</f>
        <v>Toby Enstrom***</v>
      </c>
      <c r="E103" s="24">
        <f>D!U105</f>
        <v>9.8738883940749105</v>
      </c>
      <c r="F103" s="2" t="str">
        <f>'C'!B102</f>
        <v>Nic Dowd***</v>
      </c>
      <c r="G103" s="24">
        <f>'C'!U102</f>
        <v>8.2103852187937179</v>
      </c>
      <c r="H103" s="2" t="str">
        <f>'R'!B105</f>
        <v>Joonas Donskoi</v>
      </c>
      <c r="I103" s="24">
        <f>'R'!U105</f>
        <v>7.7057196658539944</v>
      </c>
      <c r="J103" s="2" t="str">
        <f>L!B105</f>
        <v>Benoit Pouliot***</v>
      </c>
      <c r="K103" s="27">
        <f>L!U105</f>
        <v>7.8001664742256569</v>
      </c>
    </row>
    <row r="104" spans="1:11" s="17" customFormat="1" x14ac:dyDescent="0.25">
      <c r="A104" s="19">
        <v>104</v>
      </c>
      <c r="B104" s="36">
        <f>G!B106</f>
        <v>0</v>
      </c>
      <c r="C104" s="38">
        <f>G!M106</f>
        <v>0</v>
      </c>
      <c r="D104" s="2" t="str">
        <f>D!B106</f>
        <v>Brendan Smith</v>
      </c>
      <c r="E104" s="24">
        <f>D!U106</f>
        <v>9.8641817702409753</v>
      </c>
      <c r="F104" s="2" t="str">
        <f>'C'!B103</f>
        <v>Alexander Burmistrov***</v>
      </c>
      <c r="G104" s="24">
        <f>'C'!U103</f>
        <v>8.2082875075753261</v>
      </c>
      <c r="H104" s="2" t="str">
        <f>'R'!B106</f>
        <v>Stefan Noesen***</v>
      </c>
      <c r="I104" s="24">
        <f>'R'!U106</f>
        <v>7.6198363750773961</v>
      </c>
      <c r="J104" s="2" t="str">
        <f>L!B106</f>
        <v>Cody McLeod***</v>
      </c>
      <c r="K104" s="27">
        <f>L!U106</f>
        <v>7.7677636673017494</v>
      </c>
    </row>
    <row r="105" spans="1:11" s="17" customFormat="1" ht="15.75" thickBot="1" x14ac:dyDescent="0.3">
      <c r="A105" s="20">
        <v>105</v>
      </c>
      <c r="B105" s="37">
        <f>G!B107</f>
        <v>0</v>
      </c>
      <c r="C105" s="50">
        <f>G!M107</f>
        <v>0</v>
      </c>
      <c r="D105" s="2" t="str">
        <f>D!B107</f>
        <v>Jonathan Ericsson***</v>
      </c>
      <c r="E105" s="24">
        <f>D!U107</f>
        <v>9.8164143788738691</v>
      </c>
      <c r="F105" s="2" t="str">
        <f>'C'!B104</f>
        <v>Matt Stajan***</v>
      </c>
      <c r="G105" s="24">
        <f>'C'!U104</f>
        <v>8.2034877815127487</v>
      </c>
      <c r="H105" s="2" t="str">
        <f>'R'!B107</f>
        <v>Josh Jooris***</v>
      </c>
      <c r="I105" s="24">
        <f>'R'!U107</f>
        <v>7.5459707902039614</v>
      </c>
      <c r="J105" s="2" t="str">
        <f>L!B107</f>
        <v>Daniel Carr***</v>
      </c>
      <c r="K105" s="27">
        <f>L!U107</f>
        <v>7.7322308075834174</v>
      </c>
    </row>
    <row r="106" spans="1:11" s="17" customFormat="1" x14ac:dyDescent="0.25">
      <c r="A106" s="18">
        <v>106</v>
      </c>
      <c r="B106" s="35">
        <f>G!B108</f>
        <v>0</v>
      </c>
      <c r="C106" s="38">
        <f>G!M108</f>
        <v>0</v>
      </c>
      <c r="D106" s="21" t="str">
        <f>D!B108</f>
        <v>Troy Stecher***</v>
      </c>
      <c r="E106" s="23">
        <f>D!U108</f>
        <v>9.807520028947275</v>
      </c>
      <c r="F106" s="21" t="str">
        <f>'C'!B105</f>
        <v>Trevor Lewis***</v>
      </c>
      <c r="G106" s="23">
        <f>'C'!U105</f>
        <v>8.154150721099553</v>
      </c>
      <c r="H106" s="21" t="str">
        <f>'R'!B108</f>
        <v>Anthony Duclair</v>
      </c>
      <c r="I106" s="23">
        <f>'R'!U108</f>
        <v>7.5410289415753118</v>
      </c>
      <c r="J106" s="21" t="str">
        <f>L!B108</f>
        <v>Tyler Ennis***</v>
      </c>
      <c r="K106" s="26">
        <f>L!U108</f>
        <v>7.729855287977486</v>
      </c>
    </row>
    <row r="107" spans="1:11" s="17" customFormat="1" x14ac:dyDescent="0.25">
      <c r="A107" s="19">
        <v>107</v>
      </c>
      <c r="B107" s="36">
        <f>G!B109</f>
        <v>0</v>
      </c>
      <c r="C107" s="38">
        <f>G!M109</f>
        <v>0</v>
      </c>
      <c r="D107" s="2" t="str">
        <f>D!B109</f>
        <v>Joel Edmundson***</v>
      </c>
      <c r="E107" s="24">
        <f>D!U109</f>
        <v>9.7888197296713049</v>
      </c>
      <c r="F107" s="2" t="str">
        <f>'C'!B106</f>
        <v>Oscar Lindberg***</v>
      </c>
      <c r="G107" s="24">
        <f>'C'!U106</f>
        <v>8.1268461199225861</v>
      </c>
      <c r="H107" s="2" t="str">
        <f>'R'!B109</f>
        <v>Paul Thompson***</v>
      </c>
      <c r="I107" s="24">
        <f>'R'!U109</f>
        <v>7.512612893755092</v>
      </c>
      <c r="J107" s="2" t="str">
        <f>L!B109</f>
        <v>Reid Boucher</v>
      </c>
      <c r="K107" s="27">
        <f>L!U109</f>
        <v>7.7193641955212406</v>
      </c>
    </row>
    <row r="108" spans="1:11" x14ac:dyDescent="0.25">
      <c r="A108" s="19">
        <v>108</v>
      </c>
      <c r="B108" s="36">
        <f>G!B110</f>
        <v>0</v>
      </c>
      <c r="C108" s="38">
        <f>G!M110</f>
        <v>0</v>
      </c>
      <c r="D108" s="2" t="str">
        <f>D!B110</f>
        <v>Derek Forbort***</v>
      </c>
      <c r="E108" s="24">
        <f>D!U110</f>
        <v>9.7442748133142629</v>
      </c>
      <c r="F108" s="2" t="str">
        <f>'C'!B107</f>
        <v>Cedric Paquette***</v>
      </c>
      <c r="G108" s="24">
        <f>'C'!U107</f>
        <v>8.1225633756721098</v>
      </c>
      <c r="H108" s="2" t="str">
        <f>'R'!B110</f>
        <v>Jakub Vrana</v>
      </c>
      <c r="I108" s="24">
        <f>'R'!U110</f>
        <v>7.506239793767163</v>
      </c>
      <c r="J108" s="2" t="str">
        <f>L!B110</f>
        <v>J.T. Compher</v>
      </c>
      <c r="K108" s="27">
        <f>L!U110</f>
        <v>7.6884042631011145</v>
      </c>
    </row>
    <row r="109" spans="1:11" x14ac:dyDescent="0.25">
      <c r="A109" s="19">
        <v>109</v>
      </c>
      <c r="B109" s="36">
        <f>G!B111</f>
        <v>0</v>
      </c>
      <c r="C109" s="38">
        <f>G!M111</f>
        <v>0</v>
      </c>
      <c r="D109" s="2" t="str">
        <f>D!B111</f>
        <v>Shea Theodore</v>
      </c>
      <c r="E109" s="24">
        <f>D!U111</f>
        <v>9.7335268180909971</v>
      </c>
      <c r="F109" s="2" t="str">
        <f>'C'!B108</f>
        <v>Drake Caggiula</v>
      </c>
      <c r="G109" s="24">
        <f>'C'!U108</f>
        <v>8.0516004359335316</v>
      </c>
      <c r="H109" s="2" t="str">
        <f>'R'!B111</f>
        <v>Stephen Gionta***</v>
      </c>
      <c r="I109" s="24">
        <f>'R'!U111</f>
        <v>7.4342891353286094</v>
      </c>
      <c r="J109" s="2" t="str">
        <f>L!B111</f>
        <v>Tyler Motte</v>
      </c>
      <c r="K109" s="27">
        <f>L!U111</f>
        <v>7.670652376371077</v>
      </c>
    </row>
    <row r="110" spans="1:11" ht="15.75" thickBot="1" x14ac:dyDescent="0.3">
      <c r="A110" s="20">
        <v>110</v>
      </c>
      <c r="B110" s="37">
        <f>G!B112</f>
        <v>0</v>
      </c>
      <c r="C110" s="50">
        <f>G!M112</f>
        <v>0</v>
      </c>
      <c r="D110" s="2" t="str">
        <f>D!B112</f>
        <v>Trevor van Riemsdyk***</v>
      </c>
      <c r="E110" s="24">
        <f>D!U112</f>
        <v>9.7127460343612633</v>
      </c>
      <c r="F110" s="2" t="str">
        <f>'C'!B109</f>
        <v>Jordan Schroeder***</v>
      </c>
      <c r="G110" s="24">
        <f>'C'!U109</f>
        <v>8.0502962032821053</v>
      </c>
      <c r="H110" s="2" t="str">
        <f>'R'!B112</f>
        <v>Adam Cracknell***</v>
      </c>
      <c r="I110" s="24">
        <f>'R'!U112</f>
        <v>7.3800291163422678</v>
      </c>
      <c r="J110" s="2" t="str">
        <f>L!B112</f>
        <v>Kyle Connor</v>
      </c>
      <c r="K110" s="27">
        <f>L!U112</f>
        <v>7.6444357556950457</v>
      </c>
    </row>
    <row r="111" spans="1:11" x14ac:dyDescent="0.25">
      <c r="A111" s="18">
        <v>111</v>
      </c>
      <c r="B111" s="31"/>
      <c r="C111" s="39"/>
      <c r="D111" s="21" t="str">
        <f>D!B113</f>
        <v>Paul LaDue***</v>
      </c>
      <c r="E111" s="23">
        <f>D!U113</f>
        <v>9.6690874843801691</v>
      </c>
      <c r="F111" s="21" t="str">
        <f>'C'!B110</f>
        <v>William Karlsson***</v>
      </c>
      <c r="G111" s="23">
        <f>'C'!U110</f>
        <v>8.0211506329627209</v>
      </c>
      <c r="H111" s="21" t="str">
        <f>'R'!B113</f>
        <v>Anton Slepyshev</v>
      </c>
      <c r="I111" s="23">
        <f>'R'!U113</f>
        <v>7.3738563248768649</v>
      </c>
      <c r="J111" s="21" t="str">
        <f>L!B113</f>
        <v>Matt Nieto</v>
      </c>
      <c r="K111" s="26">
        <f>L!U113</f>
        <v>7.6247462933650496</v>
      </c>
    </row>
    <row r="112" spans="1:11" x14ac:dyDescent="0.25">
      <c r="A112" s="19">
        <v>112</v>
      </c>
      <c r="D112" s="2" t="str">
        <f>D!B114</f>
        <v>Thomas Hickey***</v>
      </c>
      <c r="E112" s="24">
        <f>D!U114</f>
        <v>9.6628269048632394</v>
      </c>
      <c r="F112" s="2" t="str">
        <f>'C'!B111</f>
        <v>Chris Tierney</v>
      </c>
      <c r="G112" s="24">
        <f>'C'!U111</f>
        <v>7.9480686316017746</v>
      </c>
      <c r="H112" s="2" t="str">
        <f>'R'!B114</f>
        <v>Dmitrij Jaskin***</v>
      </c>
      <c r="I112" s="24">
        <f>'R'!U114</f>
        <v>7.3357258207516933</v>
      </c>
      <c r="J112" s="2" t="str">
        <f>L!B114</f>
        <v>Adrian Kempe</v>
      </c>
      <c r="K112" s="27">
        <f>L!U114</f>
        <v>7.5267069007324441</v>
      </c>
    </row>
    <row r="113" spans="1:11" x14ac:dyDescent="0.25">
      <c r="A113" s="19">
        <v>113</v>
      </c>
      <c r="D113" s="2" t="str">
        <f>D!B115</f>
        <v>Niklas Hjalmarsson***</v>
      </c>
      <c r="E113" s="24">
        <f>D!U115</f>
        <v>9.6473951749223517</v>
      </c>
      <c r="F113" s="2" t="str">
        <f>'C'!B112</f>
        <v>Brandon Pirri</v>
      </c>
      <c r="G113" s="24">
        <f>'C'!U112</f>
        <v>7.9380686533507321</v>
      </c>
      <c r="H113" s="2" t="str">
        <f>'R'!B115</f>
        <v>Nail Yakupov</v>
      </c>
      <c r="I113" s="24">
        <f>'R'!U115</f>
        <v>7.2423810812873626</v>
      </c>
      <c r="J113" s="2" t="str">
        <f>L!B115</f>
        <v>Matt Hendricks***</v>
      </c>
      <c r="K113" s="27">
        <f>L!U115</f>
        <v>7.524293070384874</v>
      </c>
    </row>
    <row r="114" spans="1:11" x14ac:dyDescent="0.25">
      <c r="A114" s="19">
        <v>114</v>
      </c>
      <c r="D114" s="2" t="str">
        <f>D!B116</f>
        <v>Michael Stone***</v>
      </c>
      <c r="E114" s="24">
        <f>D!U116</f>
        <v>9.618811197390265</v>
      </c>
      <c r="F114" s="2" t="str">
        <f>'C'!B113</f>
        <v>Marcus Kruger***</v>
      </c>
      <c r="G114" s="24">
        <f>'C'!U113</f>
        <v>7.8946694393345123</v>
      </c>
      <c r="H114" s="2" t="str">
        <f>'R'!B116</f>
        <v>J.T. Brown***</v>
      </c>
      <c r="I114" s="24">
        <f>'R'!U116</f>
        <v>7.1211331276155709</v>
      </c>
      <c r="J114" s="2" t="str">
        <f>L!B116</f>
        <v>Kyle Clifford***</v>
      </c>
      <c r="K114" s="27">
        <f>L!U116</f>
        <v>7.5062447344874226</v>
      </c>
    </row>
    <row r="115" spans="1:11" ht="15.75" thickBot="1" x14ac:dyDescent="0.3">
      <c r="A115" s="20">
        <v>115</v>
      </c>
      <c r="B115" s="33"/>
      <c r="C115" s="41"/>
      <c r="D115" s="2" t="str">
        <f>D!B117</f>
        <v>Matt Hunwick***</v>
      </c>
      <c r="E115" s="24">
        <f>D!U117</f>
        <v>9.6088883075300302</v>
      </c>
      <c r="F115" s="2" t="str">
        <f>'C'!B114</f>
        <v>Andrew Copp***</v>
      </c>
      <c r="G115" s="24">
        <f>'C'!U114</f>
        <v>7.8147729998800433</v>
      </c>
      <c r="H115" s="2" t="str">
        <f>'R'!B117</f>
        <v>Jared Boll***</v>
      </c>
      <c r="I115" s="24">
        <f>'R'!U117</f>
        <v>7.082449091096751</v>
      </c>
      <c r="J115" s="2" t="str">
        <f>L!B117</f>
        <v>Zemgus Girgensons</v>
      </c>
      <c r="K115" s="27">
        <f>L!U117</f>
        <v>7.4354898089666319</v>
      </c>
    </row>
    <row r="116" spans="1:11" x14ac:dyDescent="0.25">
      <c r="A116" s="18">
        <v>116</v>
      </c>
      <c r="B116" s="31"/>
      <c r="C116" s="39"/>
      <c r="D116" s="21" t="str">
        <f>D!B118</f>
        <v>Andrew MacDonald***</v>
      </c>
      <c r="E116" s="23">
        <f>D!U118</f>
        <v>9.6075557419650828</v>
      </c>
      <c r="F116" s="21" t="str">
        <f>'C'!B115</f>
        <v>Steve Ott***</v>
      </c>
      <c r="G116" s="23">
        <f>'C'!U115</f>
        <v>7.7908105710890379</v>
      </c>
      <c r="H116" s="21" t="str">
        <f>'R'!B118</f>
        <v>Devante Smith-Pelly***</v>
      </c>
      <c r="I116" s="23">
        <f>'R'!U118</f>
        <v>7.0501622915961271</v>
      </c>
      <c r="J116" s="21" t="str">
        <f>L!B118</f>
        <v>Jamie McGinn***</v>
      </c>
      <c r="K116" s="26">
        <f>L!U118</f>
        <v>7.432102369916203</v>
      </c>
    </row>
    <row r="117" spans="1:11" x14ac:dyDescent="0.25">
      <c r="A117" s="19">
        <v>117</v>
      </c>
      <c r="D117" s="2" t="str">
        <f>D!B119</f>
        <v>Cody Franson***</v>
      </c>
      <c r="E117" s="24">
        <f>D!U119</f>
        <v>9.5940325223771481</v>
      </c>
      <c r="F117" s="2" t="str">
        <f>'C'!B116</f>
        <v>Derek MacKenzie***</v>
      </c>
      <c r="G117" s="24">
        <f>'C'!U116</f>
        <v>7.7900246648146823</v>
      </c>
      <c r="H117" s="2" t="str">
        <f>'R'!B119</f>
        <v>Chris Thorburn***</v>
      </c>
      <c r="I117" s="24">
        <f>'R'!U119</f>
        <v>7.0494080863033624</v>
      </c>
      <c r="J117" s="2" t="str">
        <f>L!B119</f>
        <v>Michael Raffl</v>
      </c>
      <c r="K117" s="27">
        <f>L!U119</f>
        <v>7.3875293339946158</v>
      </c>
    </row>
    <row r="118" spans="1:11" x14ac:dyDescent="0.25">
      <c r="A118" s="19">
        <v>118</v>
      </c>
      <c r="D118" s="2" t="str">
        <f>D!B120</f>
        <v>Francois Beauchemin***</v>
      </c>
      <c r="E118" s="24">
        <f>D!U120</f>
        <v>9.5792693598327023</v>
      </c>
      <c r="F118" s="2" t="str">
        <f>'C'!B117</f>
        <v>Cody Eakin***</v>
      </c>
      <c r="G118" s="24">
        <f>'C'!U117</f>
        <v>7.76161027975356</v>
      </c>
      <c r="H118" s="2" t="str">
        <f>'R'!B120</f>
        <v>Nikita Soshnikov***</v>
      </c>
      <c r="I118" s="24">
        <f>'R'!U120</f>
        <v>6.9978268031802209</v>
      </c>
      <c r="J118" s="2" t="str">
        <f>L!B120</f>
        <v>Lawson Crouse</v>
      </c>
      <c r="K118" s="27">
        <f>L!U120</f>
        <v>7.3831132713364216</v>
      </c>
    </row>
    <row r="119" spans="1:11" x14ac:dyDescent="0.25">
      <c r="A119" s="19">
        <v>119</v>
      </c>
      <c r="D119" s="2" t="str">
        <f>D!B121</f>
        <v>Connor Murphy</v>
      </c>
      <c r="E119" s="24">
        <f>D!U121</f>
        <v>9.5690571669640114</v>
      </c>
      <c r="F119" s="2" t="str">
        <f>'C'!B118</f>
        <v>Alan Quine***</v>
      </c>
      <c r="G119" s="24">
        <f>'C'!U118</f>
        <v>7.7511627320885186</v>
      </c>
      <c r="H119" s="2" t="str">
        <f>'R'!B121</f>
        <v>Chris Neil***</v>
      </c>
      <c r="I119" s="24">
        <f>'R'!U121</f>
        <v>6.845906786132776</v>
      </c>
      <c r="J119" s="2" t="str">
        <f>L!B121</f>
        <v>Nic Petan</v>
      </c>
      <c r="K119" s="27">
        <f>L!U121</f>
        <v>7.3758840680058224</v>
      </c>
    </row>
    <row r="120" spans="1:11" ht="15.75" thickBot="1" x14ac:dyDescent="0.3">
      <c r="A120" s="20">
        <v>120</v>
      </c>
      <c r="B120" s="34"/>
      <c r="C120" s="42"/>
      <c r="D120" s="2" t="str">
        <f>D!B122</f>
        <v>Roman Polak***</v>
      </c>
      <c r="E120" s="24">
        <f>D!U122</f>
        <v>9.5690455481389698</v>
      </c>
      <c r="F120" s="2" t="str">
        <f>'C'!B119</f>
        <v>Torrey Mitchell***</v>
      </c>
      <c r="G120" s="24">
        <f>'C'!U119</f>
        <v>7.7029772155295539</v>
      </c>
      <c r="H120" s="2" t="str">
        <f>'R'!B122</f>
        <v>Nick Lappin***</v>
      </c>
      <c r="I120" s="24">
        <f>'R'!U122</f>
        <v>6.7365143292270862</v>
      </c>
      <c r="J120" s="2" t="str">
        <f>L!B122</f>
        <v>Matt Martin***</v>
      </c>
      <c r="K120" s="27">
        <f>L!U122</f>
        <v>7.3717545724016782</v>
      </c>
    </row>
    <row r="121" spans="1:11" x14ac:dyDescent="0.25">
      <c r="A121" s="18">
        <v>121</v>
      </c>
      <c r="B121" s="31"/>
      <c r="C121" s="39"/>
      <c r="D121" s="21" t="str">
        <f>D!B123</f>
        <v>Kevin Klein***</v>
      </c>
      <c r="E121" s="23">
        <f>D!U123</f>
        <v>9.5633444184398915</v>
      </c>
      <c r="F121" s="21" t="str">
        <f>'C'!B120</f>
        <v>Nick Cousins</v>
      </c>
      <c r="G121" s="23">
        <f>'C'!U120</f>
        <v>7.6916141813348222</v>
      </c>
      <c r="H121" s="21" t="str">
        <f>'R'!B123</f>
        <v>Jack Skille***</v>
      </c>
      <c r="I121" s="23">
        <f>'R'!U123</f>
        <v>6.5722225120895308</v>
      </c>
      <c r="J121" s="21" t="str">
        <f>L!B123</f>
        <v>William Carrier***</v>
      </c>
      <c r="K121" s="26">
        <f>L!U123</f>
        <v>7.3525575903182361</v>
      </c>
    </row>
    <row r="122" spans="1:11" x14ac:dyDescent="0.25">
      <c r="A122" s="19">
        <v>122</v>
      </c>
      <c r="D122" s="2" t="str">
        <f>D!B124</f>
        <v>Jordie Benn***</v>
      </c>
      <c r="E122" s="24">
        <f>D!U124</f>
        <v>9.5567601258091894</v>
      </c>
      <c r="F122" s="2" t="str">
        <f>'C'!B121</f>
        <v>Austin Czarnik***</v>
      </c>
      <c r="G122" s="24">
        <f>'C'!U121</f>
        <v>7.6454426795903423</v>
      </c>
      <c r="H122" s="2" t="str">
        <f>'R'!B124</f>
        <v>Ben Smith***</v>
      </c>
      <c r="I122" s="24">
        <f>'R'!U124</f>
        <v>6.3137858174065293</v>
      </c>
      <c r="J122" s="2" t="str">
        <f>L!B124</f>
        <v>Matt Beleskey***</v>
      </c>
      <c r="K122" s="27">
        <f>L!U124</f>
        <v>7.3429914755177581</v>
      </c>
    </row>
    <row r="123" spans="1:11" x14ac:dyDescent="0.25">
      <c r="A123" s="19">
        <v>123</v>
      </c>
      <c r="D123" s="2" t="str">
        <f>D!B125</f>
        <v>Ron Hainsey***</v>
      </c>
      <c r="E123" s="24">
        <f>D!U125</f>
        <v>9.5526099148086292</v>
      </c>
      <c r="F123" s="2" t="str">
        <f>'C'!B122</f>
        <v>Tim Schaller***</v>
      </c>
      <c r="G123" s="24">
        <f>'C'!U122</f>
        <v>7.6109277858015023</v>
      </c>
      <c r="H123" s="2" t="str">
        <f>'R'!B125</f>
        <v>Jimmy Hayes***</v>
      </c>
      <c r="I123" s="24">
        <f>'R'!U125</f>
        <v>6.0097935528577429</v>
      </c>
      <c r="J123" s="2" t="str">
        <f>L!B125</f>
        <v>Phillip Di Giuseppe***</v>
      </c>
      <c r="K123" s="27">
        <f>L!U125</f>
        <v>7.3331172350878102</v>
      </c>
    </row>
    <row r="124" spans="1:11" x14ac:dyDescent="0.25">
      <c r="A124" s="19">
        <v>124</v>
      </c>
      <c r="D124" s="2" t="str">
        <f>D!B126</f>
        <v>Jake McCabe</v>
      </c>
      <c r="E124" s="24">
        <f>D!U126</f>
        <v>9.5458151467367731</v>
      </c>
      <c r="F124" s="2" t="str">
        <f>'C'!B123</f>
        <v>Nick Bjugstad</v>
      </c>
      <c r="G124" s="24">
        <f>'C'!U123</f>
        <v>7.6054965513581561</v>
      </c>
      <c r="H124" s="2" t="str">
        <f>'R'!B126</f>
        <v>Justin Bailey***</v>
      </c>
      <c r="I124" s="24">
        <f>'R'!U126</f>
        <v>5.9903861720856995</v>
      </c>
      <c r="J124" s="2" t="str">
        <f>L!B126</f>
        <v>Matt Puempel</v>
      </c>
      <c r="K124" s="27">
        <f>L!U126</f>
        <v>7.2538777348880785</v>
      </c>
    </row>
    <row r="125" spans="1:11" ht="15.75" thickBot="1" x14ac:dyDescent="0.3">
      <c r="A125" s="20">
        <v>125</v>
      </c>
      <c r="B125" s="34"/>
      <c r="C125" s="42"/>
      <c r="D125" s="2" t="str">
        <f>D!B127</f>
        <v>Zach Bogosian</v>
      </c>
      <c r="E125" s="24">
        <f>D!U127</f>
        <v>9.5421323010829617</v>
      </c>
      <c r="F125" s="2" t="str">
        <f>'C'!B124</f>
        <v>Kyle Brodziak***</v>
      </c>
      <c r="G125" s="24">
        <f>'C'!U124</f>
        <v>7.5936521081189516</v>
      </c>
      <c r="H125" s="2" t="str">
        <f>'R'!B127</f>
        <v>Jordin Tootoo***</v>
      </c>
      <c r="I125" s="24">
        <f>'R'!U127</f>
        <v>5.7437329801482448</v>
      </c>
      <c r="J125" s="2" t="str">
        <f>L!B127</f>
        <v>Timo Meier</v>
      </c>
      <c r="K125" s="27">
        <f>L!U127</f>
        <v>7.2241304825715869</v>
      </c>
    </row>
    <row r="126" spans="1:11" x14ac:dyDescent="0.25">
      <c r="A126" s="18">
        <v>126</v>
      </c>
      <c r="B126" s="31"/>
      <c r="C126" s="39"/>
      <c r="D126" s="21" t="str">
        <f>D!B128</f>
        <v>Brandon Carlo</v>
      </c>
      <c r="E126" s="23">
        <f>D!U128</f>
        <v>9.534720020960977</v>
      </c>
      <c r="F126" s="21" t="str">
        <f>'C'!B125</f>
        <v>David Desharnais***</v>
      </c>
      <c r="G126" s="23">
        <f>'C'!U125</f>
        <v>7.5931954628546601</v>
      </c>
      <c r="H126" s="21" t="str">
        <f>'R'!B128</f>
        <v>Tomas Jurco</v>
      </c>
      <c r="I126" s="23">
        <f>'R'!U128</f>
        <v>4.9604794513674486</v>
      </c>
      <c r="J126" s="21" t="str">
        <f>L!B128</f>
        <v>Dwight King***</v>
      </c>
      <c r="K126" s="26">
        <f>L!U128</f>
        <v>7.2132148066021955</v>
      </c>
    </row>
    <row r="127" spans="1:11" x14ac:dyDescent="0.25">
      <c r="A127" s="19">
        <v>127</v>
      </c>
      <c r="D127" s="2" t="str">
        <f>D!B129</f>
        <v>Brett Pesce***</v>
      </c>
      <c r="E127" s="24">
        <f>D!U129</f>
        <v>9.5110366963451831</v>
      </c>
      <c r="F127" s="2" t="str">
        <f>'C'!B126</f>
        <v>Jacob Josefson***</v>
      </c>
      <c r="G127" s="24">
        <f>'C'!U126</f>
        <v>7.5755591059338485</v>
      </c>
      <c r="H127" s="2">
        <f>'R'!B129</f>
        <v>0</v>
      </c>
      <c r="I127" s="24">
        <f>'R'!U129</f>
        <v>0</v>
      </c>
      <c r="J127" s="2" t="str">
        <f>L!B129</f>
        <v>Zach Sanford***</v>
      </c>
      <c r="K127" s="27">
        <f>L!U129</f>
        <v>7.1969308186809471</v>
      </c>
    </row>
    <row r="128" spans="1:11" x14ac:dyDescent="0.25">
      <c r="A128" s="19">
        <v>128</v>
      </c>
      <c r="D128" s="2" t="str">
        <f>D!B130</f>
        <v>Dan Girardi***</v>
      </c>
      <c r="E128" s="24">
        <f>D!U130</f>
        <v>9.5079503183858645</v>
      </c>
      <c r="F128" s="2" t="str">
        <f>'C'!B127</f>
        <v>Peter Holland***</v>
      </c>
      <c r="G128" s="24">
        <f>'C'!U127</f>
        <v>7.5320967389571365</v>
      </c>
      <c r="H128" s="2">
        <f>'R'!B130</f>
        <v>0</v>
      </c>
      <c r="I128" s="24">
        <f>'R'!U130</f>
        <v>0</v>
      </c>
      <c r="J128" s="2" t="str">
        <f>L!B130</f>
        <v>Evan Rodrigues***</v>
      </c>
      <c r="K128" s="27">
        <f>L!U130</f>
        <v>7.1604917316732521</v>
      </c>
    </row>
    <row r="129" spans="1:11" x14ac:dyDescent="0.25">
      <c r="A129" s="19">
        <v>129</v>
      </c>
      <c r="D129" s="2" t="str">
        <f>D!B131</f>
        <v>Esa Lindell</v>
      </c>
      <c r="E129" s="24">
        <f>D!U131</f>
        <v>9.5066986420337276</v>
      </c>
      <c r="F129" s="2" t="str">
        <f>'C'!B128</f>
        <v>Eric Fehr***</v>
      </c>
      <c r="G129" s="24">
        <f>'C'!U128</f>
        <v>7.4527174750765841</v>
      </c>
      <c r="H129" s="2">
        <f>'R'!B131</f>
        <v>0</v>
      </c>
      <c r="I129" s="24">
        <f>'R'!U131</f>
        <v>0</v>
      </c>
      <c r="J129" s="2" t="str">
        <f>L!B131</f>
        <v>Joakim Nordstrom***</v>
      </c>
      <c r="K129" s="27">
        <f>L!U131</f>
        <v>6.8656078487275618</v>
      </c>
    </row>
    <row r="130" spans="1:11" ht="15.75" thickBot="1" x14ac:dyDescent="0.3">
      <c r="A130" s="20">
        <v>130</v>
      </c>
      <c r="B130" s="34"/>
      <c r="C130" s="42"/>
      <c r="D130" s="2" t="str">
        <f>D!B132</f>
        <v>Anthony Bitetto***</v>
      </c>
      <c r="E130" s="24">
        <f>D!U132</f>
        <v>9.5012187849545402</v>
      </c>
      <c r="F130" s="2" t="str">
        <f>'C'!B129</f>
        <v>Luke Glendening***</v>
      </c>
      <c r="G130" s="24">
        <f>'C'!U129</f>
        <v>7.4171217095004316</v>
      </c>
      <c r="H130" s="2">
        <f>'R'!B132</f>
        <v>0</v>
      </c>
      <c r="I130" s="24">
        <f>'R'!U132</f>
        <v>0</v>
      </c>
      <c r="J130" s="2" t="str">
        <f>L!B132</f>
        <v>Harry Zolnierczyk***</v>
      </c>
      <c r="K130" s="27">
        <f>L!U132</f>
        <v>6.8584297739434277</v>
      </c>
    </row>
    <row r="131" spans="1:11" x14ac:dyDescent="0.25">
      <c r="A131" s="18">
        <v>131</v>
      </c>
      <c r="B131" s="31"/>
      <c r="C131" s="39"/>
      <c r="D131" s="21" t="str">
        <f>D!B133</f>
        <v>Erik Gudbranson***</v>
      </c>
      <c r="E131" s="23">
        <f>D!U133</f>
        <v>9.4884386312875613</v>
      </c>
      <c r="F131" s="21" t="str">
        <f>'C'!B130</f>
        <v>Joseph Cramarossa***</v>
      </c>
      <c r="G131" s="23">
        <f>'C'!U130</f>
        <v>7.4051531334970289</v>
      </c>
      <c r="H131" s="21">
        <f>'R'!B133</f>
        <v>0</v>
      </c>
      <c r="I131" s="23">
        <f>'R'!U133</f>
        <v>0</v>
      </c>
      <c r="J131" s="21" t="str">
        <f>L!B133</f>
        <v>Andy Andreoff***</v>
      </c>
      <c r="K131" s="26">
        <f>L!U133</f>
        <v>6.8159707836761125</v>
      </c>
    </row>
    <row r="132" spans="1:11" x14ac:dyDescent="0.25">
      <c r="A132" s="19">
        <v>132</v>
      </c>
      <c r="D132" s="2" t="str">
        <f>D!B134</f>
        <v>Ben Hutton</v>
      </c>
      <c r="E132" s="24">
        <f>D!U134</f>
        <v>9.4829144093169049</v>
      </c>
      <c r="F132" s="2" t="str">
        <f>'C'!B131</f>
        <v>Nick Shore***</v>
      </c>
      <c r="G132" s="24">
        <f>'C'!U131</f>
        <v>7.3646091724084313</v>
      </c>
      <c r="H132" s="2">
        <f>'R'!B134</f>
        <v>0</v>
      </c>
      <c r="I132" s="24">
        <f>'R'!U134</f>
        <v>0</v>
      </c>
      <c r="J132" s="2" t="str">
        <f>L!B134</f>
        <v>Andreas Martinsen***</v>
      </c>
      <c r="K132" s="27">
        <f>L!U134</f>
        <v>6.6933264551973775</v>
      </c>
    </row>
    <row r="133" spans="1:11" x14ac:dyDescent="0.25">
      <c r="A133" s="19">
        <v>133</v>
      </c>
      <c r="D133" s="2" t="str">
        <f>D!B135</f>
        <v>David Schlemko***</v>
      </c>
      <c r="E133" s="24">
        <f>D!U135</f>
        <v>9.4605562983059173</v>
      </c>
      <c r="F133" s="2" t="str">
        <f>'C'!B132</f>
        <v>Riley Nash***</v>
      </c>
      <c r="G133" s="24">
        <f>'C'!U132</f>
        <v>7.357623421383142</v>
      </c>
      <c r="H133" s="2">
        <f>'R'!B135</f>
        <v>0</v>
      </c>
      <c r="I133" s="24">
        <f>'R'!U135</f>
        <v>0</v>
      </c>
      <c r="J133" s="2" t="str">
        <f>L!B135</f>
        <v>Drew Miller***</v>
      </c>
      <c r="K133" s="27">
        <f>L!U135</f>
        <v>6.6906651495072786</v>
      </c>
    </row>
    <row r="134" spans="1:11" x14ac:dyDescent="0.25">
      <c r="A134" s="19">
        <v>134</v>
      </c>
      <c r="D134" s="2" t="str">
        <f>D!B136</f>
        <v>Fredrik Claesson***</v>
      </c>
      <c r="E134" s="24">
        <f>D!U136</f>
        <v>9.4533124258290933</v>
      </c>
      <c r="F134" s="2" t="str">
        <f>'C'!B133</f>
        <v>Frederik Gauthier***</v>
      </c>
      <c r="G134" s="24">
        <f>'C'!U133</f>
        <v>7.2265869257153676</v>
      </c>
      <c r="H134" s="2">
        <f>'R'!B136</f>
        <v>0</v>
      </c>
      <c r="I134" s="24">
        <f>'R'!U136</f>
        <v>0</v>
      </c>
      <c r="J134" s="2" t="str">
        <f>L!B136</f>
        <v>Pierre-Edouard Bellemare***</v>
      </c>
      <c r="K134" s="27">
        <f>L!U136</f>
        <v>6.4957897570209031</v>
      </c>
    </row>
    <row r="135" spans="1:11" ht="15.75" thickBot="1" x14ac:dyDescent="0.3">
      <c r="A135" s="20">
        <v>135</v>
      </c>
      <c r="B135" s="34"/>
      <c r="C135" s="42"/>
      <c r="D135" s="2" t="str">
        <f>D!B137</f>
        <v>Kyle Quincey***</v>
      </c>
      <c r="E135" s="24">
        <f>D!U137</f>
        <v>9.4531564829348724</v>
      </c>
      <c r="F135" s="2" t="str">
        <f>'C'!B134</f>
        <v>Lukas Sedlak***</v>
      </c>
      <c r="G135" s="24">
        <f>'C'!U134</f>
        <v>7.1368204302744145</v>
      </c>
      <c r="H135" s="2">
        <f>'R'!B137</f>
        <v>0</v>
      </c>
      <c r="I135" s="24">
        <f>'R'!U137</f>
        <v>0</v>
      </c>
      <c r="J135" s="2" t="str">
        <f>L!B137</f>
        <v>Brandon Tanev***</v>
      </c>
      <c r="K135" s="27">
        <f>L!U137</f>
        <v>6.4932010310165129</v>
      </c>
    </row>
    <row r="136" spans="1:11" x14ac:dyDescent="0.25">
      <c r="A136" s="18">
        <v>136</v>
      </c>
      <c r="B136" s="31"/>
      <c r="C136" s="39"/>
      <c r="D136" s="21" t="str">
        <f>D!B138</f>
        <v>Michael Matheson</v>
      </c>
      <c r="E136" s="23">
        <f>D!U138</f>
        <v>9.4503944365485033</v>
      </c>
      <c r="F136" s="21" t="str">
        <f>'C'!B135</f>
        <v>Chris VandeVelde***</v>
      </c>
      <c r="G136" s="23">
        <f>'C'!U135</f>
        <v>7.113882632730582</v>
      </c>
      <c r="H136" s="21">
        <f>'R'!B138</f>
        <v>0</v>
      </c>
      <c r="I136" s="23">
        <f>'R'!U138</f>
        <v>0</v>
      </c>
      <c r="J136" s="21" t="str">
        <f>L!B138</f>
        <v>Shawn Thornton***</v>
      </c>
      <c r="K136" s="26">
        <f>L!U138</f>
        <v>6.4649214826391805</v>
      </c>
    </row>
    <row r="137" spans="1:11" x14ac:dyDescent="0.25">
      <c r="A137" s="19">
        <v>137</v>
      </c>
      <c r="D137" s="2" t="str">
        <f>D!B139</f>
        <v>Alexei Emelin***</v>
      </c>
      <c r="E137" s="24">
        <f>D!U139</f>
        <v>9.4308903015318517</v>
      </c>
      <c r="F137" s="2" t="str">
        <f>'C'!B136</f>
        <v>Michael Sgarbossa***</v>
      </c>
      <c r="G137" s="24">
        <f>'C'!U136</f>
        <v>7.113114622553085</v>
      </c>
      <c r="H137" s="2">
        <f>'R'!B139</f>
        <v>0</v>
      </c>
      <c r="I137" s="24">
        <f>'R'!U139</f>
        <v>0</v>
      </c>
      <c r="J137" s="2" t="str">
        <f>L!B139</f>
        <v>Adam Erne</v>
      </c>
      <c r="K137" s="27">
        <f>L!U139</f>
        <v>6.357030736040822</v>
      </c>
    </row>
    <row r="138" spans="1:11" x14ac:dyDescent="0.25">
      <c r="A138" s="19">
        <v>138</v>
      </c>
      <c r="D138" s="2" t="str">
        <f>D!B140</f>
        <v>Chad Ruhwedel***</v>
      </c>
      <c r="E138" s="24">
        <f>D!U140</f>
        <v>9.3959217390861767</v>
      </c>
      <c r="F138" s="2" t="str">
        <f>'C'!B137</f>
        <v>Blake Coleman***</v>
      </c>
      <c r="G138" s="24">
        <f>'C'!U137</f>
        <v>7.1002721830379052</v>
      </c>
      <c r="H138" s="2">
        <f>'R'!B140</f>
        <v>0</v>
      </c>
      <c r="I138" s="24">
        <f>'R'!U140</f>
        <v>0</v>
      </c>
      <c r="J138" s="2" t="str">
        <f>L!B140</f>
        <v>Roman Lyubimov***</v>
      </c>
      <c r="K138" s="27">
        <f>L!U140</f>
        <v>6.189347037096403</v>
      </c>
    </row>
    <row r="139" spans="1:11" x14ac:dyDescent="0.25">
      <c r="A139" s="19">
        <v>139</v>
      </c>
      <c r="D139" s="2" t="str">
        <f>D!B141</f>
        <v>Kris Russell***</v>
      </c>
      <c r="E139" s="24">
        <f>D!U141</f>
        <v>9.3932403489210312</v>
      </c>
      <c r="F139" s="2" t="str">
        <f>'C'!B138</f>
        <v>Noel Acciari***</v>
      </c>
      <c r="G139" s="24">
        <f>'C'!U138</f>
        <v>7.0906635918144136</v>
      </c>
      <c r="H139" s="2">
        <f>'R'!B141</f>
        <v>0</v>
      </c>
      <c r="I139" s="24">
        <f>'R'!U141</f>
        <v>0</v>
      </c>
      <c r="J139" s="2" t="str">
        <f>L!B141</f>
        <v>Nicolas Deslauriers***</v>
      </c>
      <c r="K139" s="27">
        <f>L!U141</f>
        <v>5.8588875543602956</v>
      </c>
    </row>
    <row r="140" spans="1:11" ht="15.75" thickBot="1" x14ac:dyDescent="0.3">
      <c r="A140" s="20">
        <v>140</v>
      </c>
      <c r="B140" s="34"/>
      <c r="C140" s="42"/>
      <c r="D140" s="2" t="str">
        <f>D!B142</f>
        <v>Josh Morrissey</v>
      </c>
      <c r="E140" s="24">
        <f>D!U142</f>
        <v>9.3841776343314223</v>
      </c>
      <c r="F140" s="2" t="str">
        <f>'C'!B139</f>
        <v>Jordan Nolan***</v>
      </c>
      <c r="G140" s="24">
        <f>'C'!U139</f>
        <v>7.0793832345683745</v>
      </c>
      <c r="H140" s="2">
        <f>'R'!B142</f>
        <v>0</v>
      </c>
      <c r="I140" s="24">
        <f>'R'!U142</f>
        <v>0</v>
      </c>
      <c r="J140" s="2" t="str">
        <f>L!B142</f>
        <v>Andrew Desjardins***</v>
      </c>
      <c r="K140" s="27">
        <f>L!U142</f>
        <v>5.3618449031339503</v>
      </c>
    </row>
    <row r="141" spans="1:11" x14ac:dyDescent="0.25">
      <c r="A141" s="18">
        <v>141</v>
      </c>
      <c r="B141" s="31"/>
      <c r="C141" s="39"/>
      <c r="D141" s="21" t="str">
        <f>D!B143</f>
        <v>Nate Schmidt***</v>
      </c>
      <c r="E141" s="23">
        <f>D!U143</f>
        <v>9.3548934784250406</v>
      </c>
      <c r="F141" s="21" t="str">
        <f>'C'!B140</f>
        <v>Jared McCann</v>
      </c>
      <c r="G141" s="23">
        <f>'C'!U140</f>
        <v>7.065672728939445</v>
      </c>
      <c r="H141" s="21">
        <f>'R'!B143</f>
        <v>0</v>
      </c>
      <c r="I141" s="23">
        <f>'R'!U143</f>
        <v>0</v>
      </c>
      <c r="J141" s="21">
        <f>L!B143</f>
        <v>0</v>
      </c>
      <c r="K141" s="26">
        <f>L!U143</f>
        <v>0</v>
      </c>
    </row>
    <row r="142" spans="1:11" x14ac:dyDescent="0.25">
      <c r="A142" s="19">
        <v>142</v>
      </c>
      <c r="D142" s="2" t="str">
        <f>D!B144</f>
        <v>Korbinian Holzer***</v>
      </c>
      <c r="E142" s="24">
        <f>D!U144</f>
        <v>9.3539210148282486</v>
      </c>
      <c r="F142" s="2" t="str">
        <f>'C'!B141</f>
        <v>Anton Lander***</v>
      </c>
      <c r="G142" s="24">
        <f>'C'!U141</f>
        <v>7.0529742361893835</v>
      </c>
      <c r="H142" s="2">
        <f>'R'!B144</f>
        <v>0</v>
      </c>
      <c r="I142" s="24">
        <f>'R'!U144</f>
        <v>0</v>
      </c>
      <c r="J142" s="2">
        <f>L!B144</f>
        <v>0</v>
      </c>
      <c r="K142" s="27">
        <f>L!U144</f>
        <v>0</v>
      </c>
    </row>
    <row r="143" spans="1:11" x14ac:dyDescent="0.25">
      <c r="A143" s="19">
        <v>143</v>
      </c>
      <c r="D143" s="2" t="str">
        <f>D!B145</f>
        <v>Colin Miller</v>
      </c>
      <c r="E143" s="24">
        <f>D!U145</f>
        <v>9.3525203548641258</v>
      </c>
      <c r="F143" s="2" t="str">
        <f>'C'!B142</f>
        <v>Seth Griffith***</v>
      </c>
      <c r="G143" s="24">
        <f>'C'!U142</f>
        <v>6.9126302385900527</v>
      </c>
      <c r="H143" s="2">
        <f>'R'!B145</f>
        <v>0</v>
      </c>
      <c r="I143" s="24">
        <f>'R'!U145</f>
        <v>0</v>
      </c>
      <c r="J143" s="2">
        <f>L!B145</f>
        <v>0</v>
      </c>
      <c r="K143" s="27">
        <f>L!U145</f>
        <v>0</v>
      </c>
    </row>
    <row r="144" spans="1:11" x14ac:dyDescent="0.25">
      <c r="A144" s="19">
        <v>144</v>
      </c>
      <c r="D144" s="2" t="str">
        <f>D!B146</f>
        <v>Cody Ceci</v>
      </c>
      <c r="E144" s="24">
        <f>D!U146</f>
        <v>9.3469722395358517</v>
      </c>
      <c r="F144" s="2" t="str">
        <f>'C'!B143</f>
        <v>Denis Malgin***</v>
      </c>
      <c r="G144" s="24">
        <f>'C'!U143</f>
        <v>6.8552550061803039</v>
      </c>
      <c r="H144" s="2">
        <f>'R'!B146</f>
        <v>0</v>
      </c>
      <c r="I144" s="24">
        <f>'R'!U146</f>
        <v>0</v>
      </c>
      <c r="J144" s="2">
        <f>L!B146</f>
        <v>0</v>
      </c>
      <c r="K144" s="27">
        <f>L!U146</f>
        <v>0</v>
      </c>
    </row>
    <row r="145" spans="1:11" ht="15.75" thickBot="1" x14ac:dyDescent="0.3">
      <c r="A145" s="20">
        <v>145</v>
      </c>
      <c r="B145" s="34"/>
      <c r="C145" s="42"/>
      <c r="D145" s="2" t="str">
        <f>D!B147</f>
        <v>Luke Schenn***</v>
      </c>
      <c r="E145" s="24">
        <f>D!U147</f>
        <v>9.3128244324143203</v>
      </c>
      <c r="F145" s="2" t="str">
        <f>'C'!B144</f>
        <v>Brian Flynn***</v>
      </c>
      <c r="G145" s="24">
        <f>'C'!U144</f>
        <v>6.8065690867193105</v>
      </c>
      <c r="H145" s="2">
        <f>'R'!B147</f>
        <v>0</v>
      </c>
      <c r="I145" s="24">
        <f>'R'!U147</f>
        <v>0</v>
      </c>
      <c r="J145" s="2">
        <f>L!B147</f>
        <v>0</v>
      </c>
      <c r="K145" s="27">
        <f>L!U147</f>
        <v>0</v>
      </c>
    </row>
    <row r="146" spans="1:11" x14ac:dyDescent="0.25">
      <c r="A146" s="18">
        <v>146</v>
      </c>
      <c r="B146" s="31"/>
      <c r="C146" s="39"/>
      <c r="D146" s="21" t="str">
        <f>D!B148</f>
        <v>Ben Chiarot***</v>
      </c>
      <c r="E146" s="23">
        <f>D!U148</f>
        <v>9.3081772224711088</v>
      </c>
      <c r="F146" s="21" t="str">
        <f>'C'!B145</f>
        <v>Tommy Wingels***</v>
      </c>
      <c r="G146" s="23">
        <f>'C'!U145</f>
        <v>6.7816485547707623</v>
      </c>
      <c r="H146" s="21">
        <f>'R'!B148</f>
        <v>0</v>
      </c>
      <c r="I146" s="23">
        <f>'R'!U148</f>
        <v>0</v>
      </c>
      <c r="J146" s="21">
        <f>L!B148</f>
        <v>0</v>
      </c>
      <c r="K146" s="26">
        <f>L!U148</f>
        <v>0</v>
      </c>
    </row>
    <row r="147" spans="1:11" x14ac:dyDescent="0.25">
      <c r="A147" s="19">
        <v>147</v>
      </c>
      <c r="D147" s="2" t="str">
        <f>D!B149</f>
        <v>Brooks Orpik***</v>
      </c>
      <c r="E147" s="24">
        <f>D!U149</f>
        <v>9.2820416890849025</v>
      </c>
      <c r="F147" s="2" t="str">
        <f>'C'!B146</f>
        <v>Lance Bouma***</v>
      </c>
      <c r="G147" s="24">
        <f>'C'!U146</f>
        <v>6.7654133436787216</v>
      </c>
      <c r="H147" s="2">
        <f>'R'!B149</f>
        <v>0</v>
      </c>
      <c r="I147" s="24">
        <f>'R'!U149</f>
        <v>0</v>
      </c>
      <c r="J147" s="2">
        <f>L!B149</f>
        <v>0</v>
      </c>
      <c r="K147" s="27">
        <f>L!U149</f>
        <v>0</v>
      </c>
    </row>
    <row r="148" spans="1:11" x14ac:dyDescent="0.25">
      <c r="A148" s="19">
        <v>148</v>
      </c>
      <c r="D148" s="2" t="str">
        <f>D!B150</f>
        <v>Jamie Oleksiak***</v>
      </c>
      <c r="E148" s="24">
        <f>D!U150</f>
        <v>9.2790498458252149</v>
      </c>
      <c r="F148" s="2" t="str">
        <f>'C'!B147</f>
        <v>Logan Shaw***</v>
      </c>
      <c r="G148" s="24">
        <f>'C'!U147</f>
        <v>6.760740492577427</v>
      </c>
      <c r="H148" s="2">
        <f>'R'!B150</f>
        <v>0</v>
      </c>
      <c r="I148" s="24">
        <f>'R'!U150</f>
        <v>0</v>
      </c>
      <c r="J148" s="2">
        <f>L!B150</f>
        <v>0</v>
      </c>
      <c r="K148" s="27">
        <f>L!U150</f>
        <v>0</v>
      </c>
    </row>
    <row r="149" spans="1:11" x14ac:dyDescent="0.25">
      <c r="A149" s="19">
        <v>149</v>
      </c>
      <c r="D149" s="2" t="str">
        <f>D!B151</f>
        <v>Nick Jensen***</v>
      </c>
      <c r="E149" s="24">
        <f>D!U151</f>
        <v>9.2684288455236139</v>
      </c>
      <c r="F149" s="2" t="str">
        <f>'C'!B148</f>
        <v>Chris Wagner***</v>
      </c>
      <c r="G149" s="24">
        <f>'C'!U148</f>
        <v>6.7316236842962986</v>
      </c>
      <c r="H149" s="2">
        <f>'R'!B151</f>
        <v>0</v>
      </c>
      <c r="I149" s="24">
        <f>'R'!U151</f>
        <v>0</v>
      </c>
      <c r="J149" s="2">
        <f>L!B151</f>
        <v>0</v>
      </c>
      <c r="K149" s="27">
        <f>L!U151</f>
        <v>0</v>
      </c>
    </row>
    <row r="150" spans="1:11" ht="15.75" thickBot="1" x14ac:dyDescent="0.3">
      <c r="A150" s="20">
        <v>150</v>
      </c>
      <c r="B150" s="34"/>
      <c r="C150" s="42"/>
      <c r="D150" s="2" t="str">
        <f>D!B152</f>
        <v>Niklas Kronwall</v>
      </c>
      <c r="E150" s="24">
        <f>D!U152</f>
        <v>9.261996606447255</v>
      </c>
      <c r="F150" s="2" t="str">
        <f>'C'!B149</f>
        <v>Colton Sissons***</v>
      </c>
      <c r="G150" s="24">
        <f>'C'!U149</f>
        <v>6.7269051790095702</v>
      </c>
      <c r="H150" s="2">
        <f>'R'!B152</f>
        <v>0</v>
      </c>
      <c r="I150" s="24">
        <f>'R'!U152</f>
        <v>0</v>
      </c>
      <c r="J150" s="2">
        <f>L!B152</f>
        <v>0</v>
      </c>
      <c r="K150" s="27">
        <f>L!U152</f>
        <v>0</v>
      </c>
    </row>
    <row r="151" spans="1:11" x14ac:dyDescent="0.25">
      <c r="A151" s="18">
        <v>151</v>
      </c>
      <c r="B151" s="31"/>
      <c r="C151" s="39"/>
      <c r="D151" s="21" t="str">
        <f>D!B153</f>
        <v>Xavier Ouellet</v>
      </c>
      <c r="E151" s="23">
        <f>D!U153</f>
        <v>9.2615635416485578</v>
      </c>
      <c r="F151" s="21" t="str">
        <f>'C'!B150</f>
        <v>Laurent Dauphin***</v>
      </c>
      <c r="G151" s="23">
        <f>'C'!U150</f>
        <v>6.7134835526779764</v>
      </c>
      <c r="H151" s="21">
        <f>'R'!B153</f>
        <v>0</v>
      </c>
      <c r="I151" s="23">
        <f>'R'!U153</f>
        <v>0</v>
      </c>
      <c r="J151" s="21">
        <f>L!B153</f>
        <v>0</v>
      </c>
      <c r="K151" s="26">
        <f>L!U153</f>
        <v>0</v>
      </c>
    </row>
    <row r="152" spans="1:11" x14ac:dyDescent="0.25">
      <c r="A152" s="19">
        <v>152</v>
      </c>
      <c r="D152" s="2" t="str">
        <f>D!B154</f>
        <v>Stephen Johns***</v>
      </c>
      <c r="E152" s="24">
        <f>D!U154</f>
        <v>9.2609842622558638</v>
      </c>
      <c r="F152" s="2" t="str">
        <f>'C'!B151</f>
        <v>Carl Soderberg</v>
      </c>
      <c r="G152" s="24">
        <f>'C'!U151</f>
        <v>6.7092994773244232</v>
      </c>
      <c r="H152" s="2">
        <f>'R'!B154</f>
        <v>0</v>
      </c>
      <c r="I152" s="24">
        <f>'R'!U154</f>
        <v>0</v>
      </c>
      <c r="J152" s="2">
        <f>L!B154</f>
        <v>0</v>
      </c>
      <c r="K152" s="27">
        <f>L!U154</f>
        <v>0</v>
      </c>
    </row>
    <row r="153" spans="1:11" x14ac:dyDescent="0.25">
      <c r="A153" s="19">
        <v>153</v>
      </c>
      <c r="D153" s="2" t="str">
        <f>D!B155</f>
        <v>Adam McQuaid***</v>
      </c>
      <c r="E153" s="24">
        <f>D!U155</f>
        <v>9.2558454305517053</v>
      </c>
      <c r="F153" s="2" t="str">
        <f>'C'!B152</f>
        <v>Chris Kelly***</v>
      </c>
      <c r="G153" s="24">
        <f>'C'!U152</f>
        <v>6.6541090634139888</v>
      </c>
      <c r="H153" s="2">
        <f>'R'!B155</f>
        <v>0</v>
      </c>
      <c r="I153" s="24">
        <f>'R'!U155</f>
        <v>0</v>
      </c>
      <c r="J153" s="2">
        <f>L!B155</f>
        <v>0</v>
      </c>
      <c r="K153" s="27">
        <f>L!U155</f>
        <v>0</v>
      </c>
    </row>
    <row r="154" spans="1:11" x14ac:dyDescent="0.25">
      <c r="A154" s="19">
        <v>154</v>
      </c>
      <c r="D154" s="2" t="str">
        <f>D!B156</f>
        <v>Fedor Tyutin***</v>
      </c>
      <c r="E154" s="24">
        <f>D!U156</f>
        <v>9.2341768557656216</v>
      </c>
      <c r="F154" s="2" t="str">
        <f>'C'!B153</f>
        <v>John Mitchell***</v>
      </c>
      <c r="G154" s="24">
        <f>'C'!U153</f>
        <v>6.6294955221480745</v>
      </c>
      <c r="H154" s="2">
        <f>'R'!B156</f>
        <v>0</v>
      </c>
      <c r="I154" s="24">
        <f>'R'!U156</f>
        <v>0</v>
      </c>
      <c r="J154" s="2">
        <f>L!B156</f>
        <v>0</v>
      </c>
      <c r="K154" s="27">
        <f>L!U156</f>
        <v>0</v>
      </c>
    </row>
    <row r="155" spans="1:11" ht="15.75" thickBot="1" x14ac:dyDescent="0.3">
      <c r="A155" s="20">
        <v>155</v>
      </c>
      <c r="B155" s="34"/>
      <c r="C155" s="42"/>
      <c r="D155" s="2" t="str">
        <f>D!B157</f>
        <v>Kevin Bieksa***</v>
      </c>
      <c r="E155" s="24">
        <f>D!U157</f>
        <v>9.2225638431865402</v>
      </c>
      <c r="F155" s="2" t="str">
        <f>'C'!B154</f>
        <v>Ryan Garbutt***</v>
      </c>
      <c r="G155" s="24">
        <f>'C'!U154</f>
        <v>6.6211605494655101</v>
      </c>
      <c r="H155" s="2">
        <f>'R'!B157</f>
        <v>0</v>
      </c>
      <c r="I155" s="24">
        <f>'R'!U157</f>
        <v>0</v>
      </c>
      <c r="J155" s="2">
        <f>L!B157</f>
        <v>0</v>
      </c>
      <c r="K155" s="27">
        <f>L!U157</f>
        <v>0</v>
      </c>
    </row>
    <row r="156" spans="1:11" x14ac:dyDescent="0.25">
      <c r="A156" s="18">
        <v>156</v>
      </c>
      <c r="B156" s="31"/>
      <c r="C156" s="39"/>
      <c r="D156" s="21" t="str">
        <f>D!B158</f>
        <v>Taylor Fedun***</v>
      </c>
      <c r="E156" s="23">
        <f>D!U158</f>
        <v>9.1917802253535967</v>
      </c>
      <c r="F156" s="21" t="str">
        <f>'C'!B155</f>
        <v>Vernon Fiddler***</v>
      </c>
      <c r="G156" s="23">
        <f>'C'!U155</f>
        <v>6.5833343311351253</v>
      </c>
      <c r="H156" s="21">
        <f>'R'!B158</f>
        <v>0</v>
      </c>
      <c r="I156" s="23">
        <f>'R'!U158</f>
        <v>0</v>
      </c>
      <c r="J156" s="21">
        <f>L!B158</f>
        <v>0</v>
      </c>
      <c r="K156" s="26">
        <f>L!U158</f>
        <v>0</v>
      </c>
    </row>
    <row r="157" spans="1:11" x14ac:dyDescent="0.25">
      <c r="A157" s="19">
        <v>157</v>
      </c>
      <c r="D157" s="2" t="str">
        <f>D!B159</f>
        <v>Matt Benning***</v>
      </c>
      <c r="E157" s="24">
        <f>D!U159</f>
        <v>9.1654688797857791</v>
      </c>
      <c r="F157" s="2" t="str">
        <f>'C'!B156</f>
        <v>Greg McKegg***</v>
      </c>
      <c r="G157" s="24">
        <f>'C'!U156</f>
        <v>6.5361395148330441</v>
      </c>
      <c r="H157" s="2">
        <f>'R'!B159</f>
        <v>0</v>
      </c>
      <c r="I157" s="24">
        <f>'R'!U159</f>
        <v>0</v>
      </c>
      <c r="J157" s="2">
        <f>L!B159</f>
        <v>0</v>
      </c>
      <c r="K157" s="27">
        <f>L!U159</f>
        <v>0</v>
      </c>
    </row>
    <row r="158" spans="1:11" x14ac:dyDescent="0.25">
      <c r="A158" s="19">
        <v>158</v>
      </c>
      <c r="D158" s="2" t="str">
        <f>D!B160</f>
        <v>Greg Pateryn***</v>
      </c>
      <c r="E158" s="24">
        <f>D!U160</f>
        <v>9.1593708968634537</v>
      </c>
      <c r="F158" s="2" t="str">
        <f>'C'!B157</f>
        <v>Riley Sheahan</v>
      </c>
      <c r="G158" s="24">
        <f>'C'!U157</f>
        <v>6.5205029427331329</v>
      </c>
      <c r="H158" s="2">
        <f>'R'!B160</f>
        <v>0</v>
      </c>
      <c r="I158" s="24">
        <f>'R'!U160</f>
        <v>0</v>
      </c>
      <c r="J158" s="2">
        <f>L!B160</f>
        <v>0</v>
      </c>
      <c r="K158" s="27">
        <f>L!U160</f>
        <v>0</v>
      </c>
    </row>
    <row r="159" spans="1:11" x14ac:dyDescent="0.25">
      <c r="A159" s="19">
        <v>159</v>
      </c>
      <c r="D159" s="2" t="str">
        <f>D!B161</f>
        <v>Nikita Tryamkin***</v>
      </c>
      <c r="E159" s="24">
        <f>D!U161</f>
        <v>9.1149966488042935</v>
      </c>
      <c r="F159" s="2" t="str">
        <f>'C'!B158</f>
        <v>Jay McClement***</v>
      </c>
      <c r="G159" s="24">
        <f>'C'!U158</f>
        <v>6.5156951029986949</v>
      </c>
      <c r="H159" s="2">
        <f>'R'!B161</f>
        <v>0</v>
      </c>
      <c r="I159" s="24">
        <f>'R'!U161</f>
        <v>0</v>
      </c>
      <c r="J159" s="2">
        <f>L!B161</f>
        <v>0</v>
      </c>
      <c r="K159" s="27">
        <f>L!U161</f>
        <v>0</v>
      </c>
    </row>
    <row r="160" spans="1:11" ht="15.75" thickBot="1" x14ac:dyDescent="0.3">
      <c r="A160" s="20">
        <v>160</v>
      </c>
      <c r="B160" s="34"/>
      <c r="C160" s="42"/>
      <c r="D160" s="2" t="str">
        <f>D!B162</f>
        <v>Andy Greene***</v>
      </c>
      <c r="E160" s="24">
        <f>D!U162</f>
        <v>9.0005226089296873</v>
      </c>
      <c r="F160" s="2" t="str">
        <f>'C'!B159</f>
        <v>Tyler Graovac***</v>
      </c>
      <c r="G160" s="24">
        <f>'C'!U159</f>
        <v>6.4830993094209424</v>
      </c>
      <c r="H160" s="2">
        <f>'R'!B162</f>
        <v>0</v>
      </c>
      <c r="I160" s="24">
        <f>'R'!U162</f>
        <v>0</v>
      </c>
      <c r="J160" s="2">
        <f>L!B162</f>
        <v>0</v>
      </c>
      <c r="K160" s="27">
        <f>L!U162</f>
        <v>0</v>
      </c>
    </row>
    <row r="161" spans="1:11" x14ac:dyDescent="0.25">
      <c r="A161" s="18">
        <v>161</v>
      </c>
      <c r="B161" s="31"/>
      <c r="C161" s="39"/>
      <c r="D161" s="21" t="str">
        <f>D!B163</f>
        <v>Chris Wideman***</v>
      </c>
      <c r="E161" s="23">
        <f>D!U163</f>
        <v>8.9674599247968754</v>
      </c>
      <c r="F161" s="21" t="str">
        <f>'C'!B160</f>
        <v>Gabriel Dumont***</v>
      </c>
      <c r="G161" s="23">
        <f>'C'!U160</f>
        <v>6.4544984266111065</v>
      </c>
      <c r="H161" s="21">
        <f>'R'!B163</f>
        <v>0</v>
      </c>
      <c r="I161" s="23">
        <f>'R'!U163</f>
        <v>0</v>
      </c>
      <c r="J161" s="21">
        <f>L!B163</f>
        <v>0</v>
      </c>
      <c r="K161" s="26">
        <f>L!U163</f>
        <v>0</v>
      </c>
    </row>
    <row r="162" spans="1:11" x14ac:dyDescent="0.25">
      <c r="A162" s="19">
        <v>162</v>
      </c>
      <c r="D162" s="2" t="str">
        <f>D!B164</f>
        <v>Brian Dumoulin***</v>
      </c>
      <c r="E162" s="24">
        <f>D!U164</f>
        <v>8.9489707650084931</v>
      </c>
      <c r="F162" s="2" t="str">
        <f>'C'!B161</f>
        <v>Joe Colborne***</v>
      </c>
      <c r="G162" s="24">
        <f>'C'!U161</f>
        <v>6.4029454172204048</v>
      </c>
      <c r="H162" s="2">
        <f>'R'!B164</f>
        <v>0</v>
      </c>
      <c r="I162" s="24">
        <f>'R'!U164</f>
        <v>0</v>
      </c>
      <c r="J162" s="2">
        <f>L!B164</f>
        <v>0</v>
      </c>
      <c r="K162" s="27">
        <f>L!U164</f>
        <v>0</v>
      </c>
    </row>
    <row r="163" spans="1:11" x14ac:dyDescent="0.25">
      <c r="A163" s="19">
        <v>163</v>
      </c>
      <c r="D163" s="2" t="str">
        <f>D!B165</f>
        <v>Christopher Tanev***</v>
      </c>
      <c r="E163" s="24">
        <f>D!U165</f>
        <v>8.9217124195929678</v>
      </c>
      <c r="F163" s="2" t="str">
        <f>'C'!B162</f>
        <v>Dennis Rasmussen***</v>
      </c>
      <c r="G163" s="24">
        <f>'C'!U162</f>
        <v>6.3479284240778346</v>
      </c>
      <c r="H163" s="2">
        <f>'R'!B165</f>
        <v>0</v>
      </c>
      <c r="I163" s="24">
        <f>'R'!U165</f>
        <v>0</v>
      </c>
      <c r="J163" s="2">
        <f>L!B165</f>
        <v>0</v>
      </c>
      <c r="K163" s="27">
        <f>L!U165</f>
        <v>0</v>
      </c>
    </row>
    <row r="164" spans="1:11" x14ac:dyDescent="0.25">
      <c r="A164" s="19">
        <v>164</v>
      </c>
      <c r="D164" s="2" t="str">
        <f>D!B166</f>
        <v>Jay Bouwmeester***</v>
      </c>
      <c r="E164" s="24">
        <f>D!U166</f>
        <v>8.9204869606390371</v>
      </c>
      <c r="F164" s="2" t="str">
        <f>'C'!B163</f>
        <v>Derek Grant***</v>
      </c>
      <c r="G164" s="24">
        <f>'C'!U163</f>
        <v>6.2720217664586286</v>
      </c>
      <c r="H164" s="2">
        <f>'R'!B166</f>
        <v>0</v>
      </c>
      <c r="I164" s="24">
        <f>'R'!U166</f>
        <v>0</v>
      </c>
      <c r="J164" s="2">
        <f>L!B166</f>
        <v>0</v>
      </c>
      <c r="K164" s="27">
        <f>L!U166</f>
        <v>0</v>
      </c>
    </row>
    <row r="165" spans="1:11" ht="15.75" thickBot="1" x14ac:dyDescent="0.3">
      <c r="A165" s="20">
        <v>165</v>
      </c>
      <c r="B165" s="34"/>
      <c r="C165" s="42"/>
      <c r="D165" s="2" t="str">
        <f>D!B167</f>
        <v>Johnny Oduya***</v>
      </c>
      <c r="E165" s="24">
        <f>D!U167</f>
        <v>8.9086483078570478</v>
      </c>
      <c r="F165" s="2" t="str">
        <f>'C'!B164</f>
        <v>Michael Chaput***</v>
      </c>
      <c r="G165" s="24">
        <f>'C'!U164</f>
        <v>6.188921603720078</v>
      </c>
      <c r="H165" s="2">
        <f>'R'!B167</f>
        <v>0</v>
      </c>
      <c r="I165" s="24">
        <f>'R'!U167</f>
        <v>0</v>
      </c>
      <c r="J165" s="2">
        <f>L!B167</f>
        <v>0</v>
      </c>
      <c r="K165" s="27">
        <f>L!U167</f>
        <v>0</v>
      </c>
    </row>
    <row r="166" spans="1:11" x14ac:dyDescent="0.25">
      <c r="A166" s="18">
        <v>166</v>
      </c>
      <c r="B166" s="31"/>
      <c r="C166" s="39"/>
      <c r="D166" s="21" t="str">
        <f>D!B168</f>
        <v>Andrej Sustr***</v>
      </c>
      <c r="E166" s="23">
        <f>D!U168</f>
        <v>8.8926663489878326</v>
      </c>
      <c r="F166" s="21" t="str">
        <f>'C'!B165</f>
        <v>Jayson Megna***</v>
      </c>
      <c r="G166" s="23">
        <f>'C'!U165</f>
        <v>6.1841133570219471</v>
      </c>
      <c r="H166" s="21">
        <f>'R'!B168</f>
        <v>0</v>
      </c>
      <c r="I166" s="23">
        <f>'R'!U168</f>
        <v>0</v>
      </c>
      <c r="J166" s="21">
        <f>L!B168</f>
        <v>0</v>
      </c>
      <c r="K166" s="26">
        <f>L!U168</f>
        <v>0</v>
      </c>
    </row>
    <row r="167" spans="1:11" x14ac:dyDescent="0.25">
      <c r="A167" s="19">
        <v>167</v>
      </c>
      <c r="D167" s="2" t="str">
        <f>D!B169</f>
        <v>Mark Pysyk***</v>
      </c>
      <c r="E167" s="24">
        <f>D!U169</f>
        <v>8.8847453576601225</v>
      </c>
      <c r="F167" s="2" t="str">
        <f>'C'!B166</f>
        <v>Sergey Kalinin***</v>
      </c>
      <c r="G167" s="24">
        <f>'C'!U166</f>
        <v>6.1601976552712694</v>
      </c>
      <c r="H167" s="2">
        <f>'R'!B169</f>
        <v>0</v>
      </c>
      <c r="I167" s="24">
        <f>'R'!U169</f>
        <v>0</v>
      </c>
      <c r="J167" s="2">
        <f>L!B169</f>
        <v>0</v>
      </c>
      <c r="K167" s="27">
        <f>L!U169</f>
        <v>0</v>
      </c>
    </row>
    <row r="168" spans="1:11" x14ac:dyDescent="0.25">
      <c r="A168" s="19">
        <v>168</v>
      </c>
      <c r="D168" s="2" t="str">
        <f>D!B170</f>
        <v>Justin Braun***</v>
      </c>
      <c r="E168" s="24">
        <f>D!U170</f>
        <v>8.8780483206448508</v>
      </c>
      <c r="F168" s="2" t="str">
        <f>'C'!B167</f>
        <v>Nate Thompson***</v>
      </c>
      <c r="G168" s="24">
        <f>'C'!U167</f>
        <v>6.0834857533793603</v>
      </c>
      <c r="H168" s="2">
        <f>'R'!B170</f>
        <v>0</v>
      </c>
      <c r="I168" s="24">
        <f>'R'!U170</f>
        <v>0</v>
      </c>
      <c r="J168" s="2">
        <f>L!B170</f>
        <v>0</v>
      </c>
      <c r="K168" s="27">
        <f>L!U170</f>
        <v>0</v>
      </c>
    </row>
    <row r="169" spans="1:11" x14ac:dyDescent="0.25">
      <c r="A169" s="19">
        <v>169</v>
      </c>
      <c r="D169" s="2" t="str">
        <f>D!B171</f>
        <v>Karl Alzner***</v>
      </c>
      <c r="E169" s="24">
        <f>D!U171</f>
        <v>8.8728078214107278</v>
      </c>
      <c r="F169" s="2" t="str">
        <f>'C'!B168</f>
        <v>Brendan Gaunce***</v>
      </c>
      <c r="G169" s="24">
        <f>'C'!U168</f>
        <v>6.0803928254580528</v>
      </c>
      <c r="H169" s="2">
        <f>'R'!B171</f>
        <v>0</v>
      </c>
      <c r="I169" s="24">
        <f>'R'!U171</f>
        <v>0</v>
      </c>
      <c r="J169" s="2">
        <f>L!B171</f>
        <v>0</v>
      </c>
      <c r="K169" s="27">
        <f>L!U171</f>
        <v>0</v>
      </c>
    </row>
    <row r="170" spans="1:11" ht="15.75" thickBot="1" x14ac:dyDescent="0.3">
      <c r="A170" s="20">
        <v>170</v>
      </c>
      <c r="B170" s="34"/>
      <c r="C170" s="42"/>
      <c r="D170" s="2" t="str">
        <f>D!B172</f>
        <v>Dan Hamhuis***</v>
      </c>
      <c r="E170" s="24">
        <f>D!U172</f>
        <v>8.8720508534291067</v>
      </c>
      <c r="F170" s="2" t="str">
        <f>'C'!B169</f>
        <v>Kyle Rau***</v>
      </c>
      <c r="G170" s="24">
        <f>'C'!U169</f>
        <v>5.9404033158409213</v>
      </c>
      <c r="H170" s="2">
        <f>'R'!B172</f>
        <v>0</v>
      </c>
      <c r="I170" s="24">
        <f>'R'!U172</f>
        <v>0</v>
      </c>
      <c r="J170" s="2">
        <f>L!B172</f>
        <v>0</v>
      </c>
      <c r="K170" s="27">
        <f>L!U172</f>
        <v>0</v>
      </c>
    </row>
    <row r="171" spans="1:11" x14ac:dyDescent="0.25">
      <c r="A171" s="18">
        <v>171</v>
      </c>
      <c r="B171" s="31"/>
      <c r="C171" s="39"/>
      <c r="D171" s="21" t="str">
        <f>D!B173</f>
        <v>Adam Pelech***</v>
      </c>
      <c r="E171" s="23">
        <f>D!U173</f>
        <v>8.8541766789352714</v>
      </c>
      <c r="F171" s="21" t="str">
        <f>'C'!B170</f>
        <v>Curtis Lazar</v>
      </c>
      <c r="G171" s="23">
        <f>'C'!U170</f>
        <v>5.8936805827895284</v>
      </c>
      <c r="H171" s="21">
        <f>'R'!B173</f>
        <v>0</v>
      </c>
      <c r="I171" s="23">
        <f>'R'!U173</f>
        <v>0</v>
      </c>
      <c r="J171" s="21">
        <f>L!B173</f>
        <v>0</v>
      </c>
      <c r="K171" s="26">
        <f>L!U173</f>
        <v>0</v>
      </c>
    </row>
    <row r="172" spans="1:11" x14ac:dyDescent="0.25">
      <c r="A172" s="19">
        <v>172</v>
      </c>
      <c r="D172" s="2" t="str">
        <f>D!B174</f>
        <v>Cody Goloubef***</v>
      </c>
      <c r="E172" s="24">
        <f>D!U174</f>
        <v>8.8376375801157714</v>
      </c>
      <c r="F172" s="2" t="str">
        <f>'C'!B171</f>
        <v>Freddie Hamilton***</v>
      </c>
      <c r="G172" s="24">
        <f>'C'!U171</f>
        <v>5.6351412107257</v>
      </c>
      <c r="H172" s="2">
        <f>'R'!B174</f>
        <v>0</v>
      </c>
      <c r="I172" s="24">
        <f>'R'!U174</f>
        <v>0</v>
      </c>
      <c r="J172" s="2">
        <f>L!B174</f>
        <v>0</v>
      </c>
      <c r="K172" s="27">
        <f>L!U174</f>
        <v>0</v>
      </c>
    </row>
    <row r="173" spans="1:11" x14ac:dyDescent="0.25">
      <c r="A173" s="19">
        <v>173</v>
      </c>
      <c r="D173" s="2" t="str">
        <f>D!B175</f>
        <v>Patrick Wiercioch***</v>
      </c>
      <c r="E173" s="24">
        <f>D!U175</f>
        <v>8.8327273619739977</v>
      </c>
      <c r="F173" s="2">
        <f>'C'!B172</f>
        <v>0</v>
      </c>
      <c r="G173" s="24">
        <f>'C'!U172</f>
        <v>0</v>
      </c>
      <c r="H173" s="2">
        <f>'R'!B175</f>
        <v>0</v>
      </c>
      <c r="I173" s="24">
        <f>'R'!U175</f>
        <v>0</v>
      </c>
      <c r="J173" s="2">
        <f>L!B175</f>
        <v>0</v>
      </c>
      <c r="K173" s="27">
        <f>L!U175</f>
        <v>0</v>
      </c>
    </row>
    <row r="174" spans="1:11" x14ac:dyDescent="0.25">
      <c r="A174" s="19">
        <v>174</v>
      </c>
      <c r="D174" s="2" t="str">
        <f>D!B176</f>
        <v>Luca Sbisa***</v>
      </c>
      <c r="E174" s="24">
        <f>D!U176</f>
        <v>8.8322918567461066</v>
      </c>
      <c r="F174" s="2">
        <f>'C'!B173</f>
        <v>0</v>
      </c>
      <c r="G174" s="24">
        <f>'C'!U173</f>
        <v>0</v>
      </c>
      <c r="H174" s="2">
        <f>'R'!B176</f>
        <v>0</v>
      </c>
      <c r="I174" s="24">
        <f>'R'!U176</f>
        <v>0</v>
      </c>
      <c r="J174" s="2">
        <f>L!B176</f>
        <v>0</v>
      </c>
      <c r="K174" s="27">
        <f>L!U176</f>
        <v>0</v>
      </c>
    </row>
    <row r="175" spans="1:11" ht="15.75" thickBot="1" x14ac:dyDescent="0.3">
      <c r="A175" s="20">
        <v>175</v>
      </c>
      <c r="B175" s="34"/>
      <c r="C175" s="42"/>
      <c r="D175" s="2" t="str">
        <f>D!B177</f>
        <v>Brandon Montour***</v>
      </c>
      <c r="E175" s="24">
        <f>D!U177</f>
        <v>8.831666335302387</v>
      </c>
      <c r="F175" s="2">
        <f>'C'!B174</f>
        <v>0</v>
      </c>
      <c r="G175" s="24">
        <f>'C'!U174</f>
        <v>0</v>
      </c>
      <c r="H175" s="2">
        <f>'R'!B177</f>
        <v>0</v>
      </c>
      <c r="I175" s="24">
        <f>'R'!U177</f>
        <v>0</v>
      </c>
      <c r="J175" s="2">
        <f>L!B177</f>
        <v>0</v>
      </c>
      <c r="K175" s="27">
        <f>L!U177</f>
        <v>0</v>
      </c>
    </row>
    <row r="176" spans="1:11" x14ac:dyDescent="0.25">
      <c r="A176" s="18">
        <v>176</v>
      </c>
      <c r="B176" s="31"/>
      <c r="C176" s="39"/>
      <c r="D176" s="21" t="str">
        <f>D!B178</f>
        <v>Matt Irwin***</v>
      </c>
      <c r="E176" s="23">
        <f>D!U178</f>
        <v>8.7711972576345651</v>
      </c>
      <c r="F176" s="21">
        <f>'C'!B175</f>
        <v>0</v>
      </c>
      <c r="G176" s="23">
        <f>'C'!U175</f>
        <v>0</v>
      </c>
      <c r="H176" s="21">
        <f>'R'!B178</f>
        <v>0</v>
      </c>
      <c r="I176" s="23">
        <f>'R'!U178</f>
        <v>0</v>
      </c>
      <c r="J176" s="21">
        <f>L!B178</f>
        <v>0</v>
      </c>
      <c r="K176" s="26">
        <f>L!U178</f>
        <v>0</v>
      </c>
    </row>
    <row r="177" spans="1:11" x14ac:dyDescent="0.25">
      <c r="A177" s="19">
        <v>177</v>
      </c>
      <c r="D177" s="2" t="str">
        <f>D!B179</f>
        <v>Danny DeKeyser</v>
      </c>
      <c r="E177" s="24">
        <f>D!U179</f>
        <v>8.7638506524109729</v>
      </c>
      <c r="F177" s="2">
        <f>'C'!B176</f>
        <v>0</v>
      </c>
      <c r="G177" s="24">
        <f>'C'!U176</f>
        <v>0</v>
      </c>
      <c r="H177" s="2">
        <f>'R'!B179</f>
        <v>0</v>
      </c>
      <c r="I177" s="24">
        <f>'R'!U179</f>
        <v>0</v>
      </c>
      <c r="J177" s="2">
        <f>L!B179</f>
        <v>0</v>
      </c>
      <c r="K177" s="27">
        <f>L!U179</f>
        <v>0</v>
      </c>
    </row>
    <row r="178" spans="1:11" x14ac:dyDescent="0.25">
      <c r="A178" s="19">
        <v>178</v>
      </c>
      <c r="D178" s="2" t="str">
        <f>D!B180</f>
        <v>Marc Methot***</v>
      </c>
      <c r="E178" s="24">
        <f>D!U180</f>
        <v>8.7627638345607899</v>
      </c>
      <c r="F178" s="2">
        <f>'C'!B177</f>
        <v>0</v>
      </c>
      <c r="G178" s="24">
        <f>'C'!U177</f>
        <v>0</v>
      </c>
      <c r="H178" s="2">
        <f>'R'!B180</f>
        <v>0</v>
      </c>
      <c r="I178" s="24">
        <f>'R'!U180</f>
        <v>0</v>
      </c>
      <c r="J178" s="2">
        <f>L!B180</f>
        <v>0</v>
      </c>
      <c r="K178" s="27">
        <f>L!U180</f>
        <v>0</v>
      </c>
    </row>
    <row r="179" spans="1:11" x14ac:dyDescent="0.25">
      <c r="A179" s="19">
        <v>179</v>
      </c>
      <c r="D179" s="2" t="str">
        <f>D!B181</f>
        <v>Ryan Murray</v>
      </c>
      <c r="E179" s="24">
        <f>D!U181</f>
        <v>8.7488669787394677</v>
      </c>
      <c r="F179" s="2">
        <f>'C'!B178</f>
        <v>0</v>
      </c>
      <c r="G179" s="24">
        <f>'C'!U178</f>
        <v>0</v>
      </c>
      <c r="H179" s="2">
        <f>'R'!B181</f>
        <v>0</v>
      </c>
      <c r="I179" s="24">
        <f>'R'!U181</f>
        <v>0</v>
      </c>
      <c r="J179" s="2">
        <f>L!B181</f>
        <v>0</v>
      </c>
      <c r="K179" s="27">
        <f>L!U181</f>
        <v>0</v>
      </c>
    </row>
    <row r="180" spans="1:11" ht="15.75" thickBot="1" x14ac:dyDescent="0.3">
      <c r="A180" s="20">
        <v>180</v>
      </c>
      <c r="B180" s="34"/>
      <c r="C180" s="42"/>
      <c r="D180" s="2" t="str">
        <f>D!B182</f>
        <v>Marco Scandella***</v>
      </c>
      <c r="E180" s="24">
        <f>D!U182</f>
        <v>8.7096143767647689</v>
      </c>
      <c r="F180" s="2">
        <f>'C'!B179</f>
        <v>0</v>
      </c>
      <c r="G180" s="24">
        <f>'C'!U179</f>
        <v>0</v>
      </c>
      <c r="H180" s="2">
        <f>'R'!B182</f>
        <v>0</v>
      </c>
      <c r="I180" s="24">
        <f>'R'!U182</f>
        <v>0</v>
      </c>
      <c r="J180" s="2">
        <f>L!B182</f>
        <v>0</v>
      </c>
      <c r="K180" s="27">
        <f>L!U182</f>
        <v>0</v>
      </c>
    </row>
    <row r="181" spans="1:11" x14ac:dyDescent="0.25">
      <c r="A181" s="18">
        <v>181</v>
      </c>
      <c r="B181" s="31"/>
      <c r="C181" s="39"/>
      <c r="D181" s="21" t="str">
        <f>D!B183</f>
        <v>Luke Witkowski***</v>
      </c>
      <c r="E181" s="23">
        <f>D!U183</f>
        <v>8.7028033555768598</v>
      </c>
      <c r="F181" s="21">
        <f>'C'!B180</f>
        <v>0</v>
      </c>
      <c r="G181" s="23">
        <f>'C'!U180</f>
        <v>0</v>
      </c>
      <c r="H181" s="21">
        <f>'R'!B183</f>
        <v>0</v>
      </c>
      <c r="I181" s="23">
        <f>'R'!U183</f>
        <v>0</v>
      </c>
      <c r="J181" s="21">
        <f>L!B183</f>
        <v>0</v>
      </c>
      <c r="K181" s="26">
        <f>L!U183</f>
        <v>0</v>
      </c>
    </row>
    <row r="182" spans="1:11" x14ac:dyDescent="0.25">
      <c r="A182" s="19">
        <v>182</v>
      </c>
      <c r="D182" s="2" t="str">
        <f>D!B184</f>
        <v>Braydon Coburn***</v>
      </c>
      <c r="E182" s="24">
        <f>D!U184</f>
        <v>8.6938959443061137</v>
      </c>
      <c r="F182" s="2">
        <f>'C'!B181</f>
        <v>0</v>
      </c>
      <c r="G182" s="24">
        <f>'C'!U181</f>
        <v>0</v>
      </c>
      <c r="H182" s="2">
        <f>'R'!B184</f>
        <v>0</v>
      </c>
      <c r="I182" s="24">
        <f>'R'!U184</f>
        <v>0</v>
      </c>
      <c r="J182" s="2">
        <f>L!B184</f>
        <v>0</v>
      </c>
      <c r="K182" s="27">
        <f>L!U184</f>
        <v>0</v>
      </c>
    </row>
    <row r="183" spans="1:11" x14ac:dyDescent="0.25">
      <c r="A183" s="19">
        <v>183</v>
      </c>
      <c r="D183" s="2" t="str">
        <f>D!B185</f>
        <v>Ryan Sproul</v>
      </c>
      <c r="E183" s="24">
        <f>D!U185</f>
        <v>8.6696471105589588</v>
      </c>
      <c r="F183" s="2">
        <f>'C'!B182</f>
        <v>0</v>
      </c>
      <c r="G183" s="24">
        <f>'C'!U182</f>
        <v>0</v>
      </c>
      <c r="H183" s="2">
        <f>'R'!B185</f>
        <v>0</v>
      </c>
      <c r="I183" s="24">
        <f>'R'!U185</f>
        <v>0</v>
      </c>
      <c r="J183" s="2">
        <f>L!B185</f>
        <v>0</v>
      </c>
      <c r="K183" s="27">
        <f>L!U185</f>
        <v>0</v>
      </c>
    </row>
    <row r="184" spans="1:11" x14ac:dyDescent="0.25">
      <c r="A184" s="19">
        <v>184</v>
      </c>
      <c r="D184" s="2" t="str">
        <f>D!B186</f>
        <v>Alexey Marchenko***</v>
      </c>
      <c r="E184" s="24">
        <f>D!U186</f>
        <v>8.6693613471601836</v>
      </c>
      <c r="F184" s="2">
        <f>'C'!B183</f>
        <v>0</v>
      </c>
      <c r="G184" s="24">
        <f>'C'!U183</f>
        <v>0</v>
      </c>
      <c r="H184" s="2">
        <f>'R'!B186</f>
        <v>0</v>
      </c>
      <c r="I184" s="24">
        <f>'R'!U186</f>
        <v>0</v>
      </c>
      <c r="J184" s="2">
        <f>L!B186</f>
        <v>0</v>
      </c>
      <c r="K184" s="27">
        <f>L!U186</f>
        <v>0</v>
      </c>
    </row>
    <row r="185" spans="1:11" ht="15.75" thickBot="1" x14ac:dyDescent="0.3">
      <c r="A185" s="20">
        <v>185</v>
      </c>
      <c r="B185" s="34"/>
      <c r="C185" s="42"/>
      <c r="D185" s="2" t="str">
        <f>D!B187</f>
        <v>Josh Gorges***</v>
      </c>
      <c r="E185" s="24">
        <f>D!U187</f>
        <v>8.6666646888621397</v>
      </c>
      <c r="F185" s="2">
        <f>'C'!B184</f>
        <v>0</v>
      </c>
      <c r="G185" s="24">
        <f>'C'!U184</f>
        <v>0</v>
      </c>
      <c r="H185" s="2">
        <f>'R'!B187</f>
        <v>0</v>
      </c>
      <c r="I185" s="24">
        <f>'R'!U187</f>
        <v>0</v>
      </c>
      <c r="J185" s="2">
        <f>L!B187</f>
        <v>0</v>
      </c>
      <c r="K185" s="27">
        <f>L!U187</f>
        <v>0</v>
      </c>
    </row>
    <row r="186" spans="1:11" x14ac:dyDescent="0.25">
      <c r="A186" s="18">
        <v>186</v>
      </c>
      <c r="B186" s="31"/>
      <c r="C186" s="39"/>
      <c r="D186" s="21" t="str">
        <f>D!B188</f>
        <v>Steven Santini</v>
      </c>
      <c r="E186" s="23">
        <f>D!U188</f>
        <v>8.5846288370663668</v>
      </c>
      <c r="F186" s="21">
        <f>'C'!B185</f>
        <v>0</v>
      </c>
      <c r="G186" s="23">
        <f>'C'!U185</f>
        <v>0</v>
      </c>
      <c r="H186" s="21">
        <f>'R'!B188</f>
        <v>0</v>
      </c>
      <c r="I186" s="23">
        <f>'R'!U188</f>
        <v>0</v>
      </c>
      <c r="J186" s="21">
        <f>L!B188</f>
        <v>0</v>
      </c>
      <c r="K186" s="26">
        <f>L!U188</f>
        <v>0</v>
      </c>
    </row>
    <row r="187" spans="1:11" x14ac:dyDescent="0.25">
      <c r="A187" s="19">
        <v>187</v>
      </c>
      <c r="D187" s="2" t="str">
        <f>D!B189</f>
        <v>Michal Rozsival***</v>
      </c>
      <c r="E187" s="24">
        <f>D!U189</f>
        <v>8.5679038337567341</v>
      </c>
      <c r="F187" s="2">
        <f>'C'!B186</f>
        <v>0</v>
      </c>
      <c r="G187" s="24">
        <f>'C'!U186</f>
        <v>0</v>
      </c>
      <c r="H187" s="2">
        <f>'R'!B189</f>
        <v>0</v>
      </c>
      <c r="I187" s="24">
        <f>'R'!U189</f>
        <v>0</v>
      </c>
      <c r="J187" s="2">
        <f>L!B189</f>
        <v>0</v>
      </c>
      <c r="K187" s="27">
        <f>L!U189</f>
        <v>0</v>
      </c>
    </row>
    <row r="188" spans="1:11" x14ac:dyDescent="0.25">
      <c r="A188" s="19">
        <v>188</v>
      </c>
      <c r="D188" s="2" t="str">
        <f>D!B190</f>
        <v>Brayden McNabb</v>
      </c>
      <c r="E188" s="24">
        <f>D!U190</f>
        <v>8.5464509959229247</v>
      </c>
      <c r="F188" s="2">
        <f>'C'!B187</f>
        <v>0</v>
      </c>
      <c r="G188" s="24">
        <f>'C'!U187</f>
        <v>0</v>
      </c>
      <c r="H188" s="2">
        <f>'R'!B190</f>
        <v>0</v>
      </c>
      <c r="I188" s="24">
        <f>'R'!U190</f>
        <v>0</v>
      </c>
      <c r="J188" s="2">
        <f>L!B190</f>
        <v>0</v>
      </c>
      <c r="K188" s="27">
        <f>L!U190</f>
        <v>0</v>
      </c>
    </row>
    <row r="189" spans="1:11" x14ac:dyDescent="0.25">
      <c r="A189" s="19">
        <v>189</v>
      </c>
      <c r="D189" s="2" t="str">
        <f>D!B191</f>
        <v>Marc Staal***</v>
      </c>
      <c r="E189" s="24">
        <f>D!U191</f>
        <v>8.5420279832407271</v>
      </c>
      <c r="F189" s="2">
        <f>'C'!B188</f>
        <v>0</v>
      </c>
      <c r="G189" s="24">
        <f>'C'!U188</f>
        <v>0</v>
      </c>
      <c r="H189" s="2">
        <f>'R'!B191</f>
        <v>0</v>
      </c>
      <c r="I189" s="24">
        <f>'R'!U191</f>
        <v>0</v>
      </c>
      <c r="J189" s="2">
        <f>L!B191</f>
        <v>0</v>
      </c>
      <c r="K189" s="27">
        <f>L!U191</f>
        <v>0</v>
      </c>
    </row>
    <row r="190" spans="1:11" ht="15.75" thickBot="1" x14ac:dyDescent="0.3">
      <c r="A190" s="20">
        <v>190</v>
      </c>
      <c r="B190" s="34"/>
      <c r="C190" s="42"/>
      <c r="D190" s="2" t="str">
        <f>D!B192</f>
        <v>Nick Schultz***</v>
      </c>
      <c r="E190" s="24">
        <f>D!U192</f>
        <v>8.4954824853219915</v>
      </c>
      <c r="F190" s="2">
        <f>'C'!B189</f>
        <v>0</v>
      </c>
      <c r="G190" s="24">
        <f>'C'!U189</f>
        <v>0</v>
      </c>
      <c r="H190" s="2">
        <f>'R'!B192</f>
        <v>0</v>
      </c>
      <c r="I190" s="24">
        <f>'R'!U192</f>
        <v>0</v>
      </c>
      <c r="J190" s="2">
        <f>L!B192</f>
        <v>0</v>
      </c>
      <c r="K190" s="27">
        <f>L!U192</f>
        <v>0</v>
      </c>
    </row>
    <row r="191" spans="1:11" x14ac:dyDescent="0.25">
      <c r="A191" s="18">
        <v>191</v>
      </c>
      <c r="B191" s="31"/>
      <c r="C191" s="39"/>
      <c r="D191" s="21" t="str">
        <f>D!B193</f>
        <v>Mark Barberio***</v>
      </c>
      <c r="E191" s="23">
        <f>D!U193</f>
        <v>8.4746219374507916</v>
      </c>
      <c r="F191" s="21">
        <f>'C'!B190</f>
        <v>0</v>
      </c>
      <c r="G191" s="23">
        <f>'C'!U190</f>
        <v>0</v>
      </c>
      <c r="H191" s="21">
        <f>'R'!B193</f>
        <v>0</v>
      </c>
      <c r="I191" s="23">
        <f>'R'!U193</f>
        <v>0</v>
      </c>
      <c r="J191" s="21">
        <f>L!B193</f>
        <v>0</v>
      </c>
      <c r="K191" s="26">
        <f>L!U193</f>
        <v>0</v>
      </c>
    </row>
    <row r="192" spans="1:11" x14ac:dyDescent="0.25">
      <c r="A192" s="19">
        <v>192</v>
      </c>
      <c r="D192" s="2" t="str">
        <f>D!B194</f>
        <v>Christian Folin***</v>
      </c>
      <c r="E192" s="24">
        <f>D!U194</f>
        <v>8.467568809074983</v>
      </c>
      <c r="F192" s="2">
        <f>'C'!B191</f>
        <v>0</v>
      </c>
      <c r="G192" s="24">
        <f>'C'!U191</f>
        <v>0</v>
      </c>
      <c r="H192" s="2">
        <f>'R'!B194</f>
        <v>0</v>
      </c>
      <c r="I192" s="24">
        <f>'R'!U194</f>
        <v>0</v>
      </c>
      <c r="J192" s="2">
        <f>L!B194</f>
        <v>0</v>
      </c>
      <c r="K192" s="27">
        <f>L!U194</f>
        <v>0</v>
      </c>
    </row>
    <row r="193" spans="1:11" x14ac:dyDescent="0.25">
      <c r="A193" s="19">
        <v>193</v>
      </c>
      <c r="D193" s="2" t="str">
        <f>D!B195</f>
        <v>Klas Dahlbeck***</v>
      </c>
      <c r="E193" s="24">
        <f>D!U195</f>
        <v>8.4599110393188806</v>
      </c>
      <c r="F193" s="2">
        <f>'C'!B192</f>
        <v>0</v>
      </c>
      <c r="G193" s="24">
        <f>'C'!U192</f>
        <v>0</v>
      </c>
      <c r="H193" s="2">
        <f>'R'!B195</f>
        <v>0</v>
      </c>
      <c r="I193" s="24">
        <f>'R'!U195</f>
        <v>0</v>
      </c>
      <c r="J193" s="2">
        <f>L!B195</f>
        <v>0</v>
      </c>
      <c r="K193" s="27">
        <f>L!U195</f>
        <v>0</v>
      </c>
    </row>
    <row r="194" spans="1:11" x14ac:dyDescent="0.25">
      <c r="A194" s="19">
        <v>194</v>
      </c>
      <c r="D194" s="2" t="str">
        <f>D!B196</f>
        <v>Mark Stuart***</v>
      </c>
      <c r="E194" s="24">
        <f>D!U196</f>
        <v>8.4501665342919345</v>
      </c>
      <c r="F194" s="2">
        <f>'C'!B193</f>
        <v>0</v>
      </c>
      <c r="G194" s="24">
        <f>'C'!U193</f>
        <v>0</v>
      </c>
      <c r="H194" s="2">
        <f>'R'!B196</f>
        <v>0</v>
      </c>
      <c r="I194" s="24">
        <f>'R'!U196</f>
        <v>0</v>
      </c>
      <c r="J194" s="2">
        <f>L!B196</f>
        <v>0</v>
      </c>
      <c r="K194" s="27">
        <f>L!U196</f>
        <v>0</v>
      </c>
    </row>
    <row r="195" spans="1:11" ht="15.75" thickBot="1" x14ac:dyDescent="0.3">
      <c r="A195" s="20">
        <v>195</v>
      </c>
      <c r="B195" s="34"/>
      <c r="C195" s="42"/>
      <c r="D195" s="2" t="str">
        <f>D!B197</f>
        <v>Brenden Dillon***</v>
      </c>
      <c r="E195" s="24">
        <f>D!U197</f>
        <v>8.4468683774618398</v>
      </c>
      <c r="F195" s="2">
        <f>'C'!B194</f>
        <v>0</v>
      </c>
      <c r="G195" s="24">
        <f>'C'!U194</f>
        <v>0</v>
      </c>
      <c r="H195" s="2">
        <f>'R'!B197</f>
        <v>0</v>
      </c>
      <c r="I195" s="24">
        <f>'R'!U197</f>
        <v>0</v>
      </c>
      <c r="J195" s="2">
        <f>L!B197</f>
        <v>0</v>
      </c>
      <c r="K195" s="27">
        <f>L!U197</f>
        <v>0</v>
      </c>
    </row>
    <row r="196" spans="1:11" x14ac:dyDescent="0.25">
      <c r="A196" s="18">
        <v>196</v>
      </c>
      <c r="B196" s="31"/>
      <c r="C196" s="39"/>
      <c r="D196" s="21" t="str">
        <f>D!B198</f>
        <v>Brian Campbell***</v>
      </c>
      <c r="E196" s="23">
        <f>D!U198</f>
        <v>8.4260454672517273</v>
      </c>
      <c r="F196" s="21">
        <f>'C'!B195</f>
        <v>0</v>
      </c>
      <c r="G196" s="23">
        <f>'C'!U195</f>
        <v>0</v>
      </c>
      <c r="H196" s="21">
        <f>'R'!B198</f>
        <v>0</v>
      </c>
      <c r="I196" s="23">
        <f>'R'!U198</f>
        <v>0</v>
      </c>
      <c r="J196" s="21">
        <f>L!B198</f>
        <v>0</v>
      </c>
      <c r="K196" s="26">
        <f>L!U198</f>
        <v>0</v>
      </c>
    </row>
    <row r="197" spans="1:11" x14ac:dyDescent="0.25">
      <c r="A197" s="19">
        <v>197</v>
      </c>
      <c r="D197" s="2" t="str">
        <f>D!B199</f>
        <v>Justin Falk***</v>
      </c>
      <c r="E197" s="24">
        <f>D!U199</f>
        <v>8.413960237569416</v>
      </c>
      <c r="F197" s="2">
        <f>'C'!B196</f>
        <v>0</v>
      </c>
      <c r="G197" s="24">
        <f>'C'!U196</f>
        <v>0</v>
      </c>
      <c r="H197" s="2">
        <f>'R'!B199</f>
        <v>0</v>
      </c>
      <c r="I197" s="24">
        <f>'R'!U199</f>
        <v>0</v>
      </c>
      <c r="J197" s="2">
        <f>L!B199</f>
        <v>0</v>
      </c>
      <c r="K197" s="27">
        <f>L!U199</f>
        <v>0</v>
      </c>
    </row>
    <row r="198" spans="1:11" x14ac:dyDescent="0.25">
      <c r="A198" s="19">
        <v>198</v>
      </c>
      <c r="D198" s="2" t="str">
        <f>D!B200</f>
        <v>Philip Larsen***</v>
      </c>
      <c r="E198" s="24">
        <f>D!U200</f>
        <v>8.3478830198577043</v>
      </c>
      <c r="F198" s="2">
        <f>'C'!B197</f>
        <v>0</v>
      </c>
      <c r="G198" s="24">
        <f>'C'!U197</f>
        <v>0</v>
      </c>
      <c r="H198" s="2">
        <f>'R'!B200</f>
        <v>0</v>
      </c>
      <c r="I198" s="24">
        <f>'R'!U200</f>
        <v>0</v>
      </c>
      <c r="J198" s="2">
        <f>L!B200</f>
        <v>0</v>
      </c>
      <c r="K198" s="27">
        <f>L!U200</f>
        <v>0</v>
      </c>
    </row>
    <row r="199" spans="1:11" x14ac:dyDescent="0.25">
      <c r="A199" s="19">
        <v>199</v>
      </c>
      <c r="D199" s="2" t="str">
        <f>D!B201</f>
        <v>Dmitry Kulikov</v>
      </c>
      <c r="E199" s="24">
        <f>D!U201</f>
        <v>8.3409137905170176</v>
      </c>
      <c r="F199" s="2">
        <f>'C'!B198</f>
        <v>0</v>
      </c>
      <c r="G199" s="24">
        <f>'C'!U198</f>
        <v>0</v>
      </c>
      <c r="H199" s="2">
        <f>'R'!B201</f>
        <v>0</v>
      </c>
      <c r="I199" s="24">
        <f>'R'!U201</f>
        <v>0</v>
      </c>
      <c r="J199" s="2">
        <f>L!B201</f>
        <v>0</v>
      </c>
      <c r="K199" s="27">
        <f>L!U201</f>
        <v>0</v>
      </c>
    </row>
    <row r="200" spans="1:11" ht="15.75" thickBot="1" x14ac:dyDescent="0.3">
      <c r="A200" s="20">
        <v>200</v>
      </c>
      <c r="B200" s="34"/>
      <c r="C200" s="42"/>
      <c r="D200" s="2" t="str">
        <f>D!B202</f>
        <v>Michal Kempny***</v>
      </c>
      <c r="E200" s="24">
        <f>D!U202</f>
        <v>8.3370251997572442</v>
      </c>
      <c r="F200" s="2">
        <f>'C'!B199</f>
        <v>0</v>
      </c>
      <c r="G200" s="24">
        <f>'C'!U199</f>
        <v>0</v>
      </c>
      <c r="H200" s="2">
        <f>'R'!B202</f>
        <v>0</v>
      </c>
      <c r="I200" s="24">
        <f>'R'!U202</f>
        <v>0</v>
      </c>
      <c r="J200" s="2">
        <f>L!B202</f>
        <v>0</v>
      </c>
      <c r="K200" s="27">
        <f>L!U202</f>
        <v>0</v>
      </c>
    </row>
    <row r="201" spans="1:11" x14ac:dyDescent="0.25">
      <c r="A201" s="18">
        <v>201</v>
      </c>
      <c r="B201" s="31"/>
      <c r="C201" s="39"/>
      <c r="D201" s="21" t="str">
        <f>D!B203</f>
        <v>Ben Lovejoy***</v>
      </c>
      <c r="E201" s="23">
        <f>D!U203</f>
        <v>8.335926005825085</v>
      </c>
      <c r="F201" s="21">
        <f>'C'!B200</f>
        <v>0</v>
      </c>
      <c r="G201" s="23">
        <f>'C'!U200</f>
        <v>0</v>
      </c>
      <c r="H201" s="21">
        <f>'R'!B203</f>
        <v>0</v>
      </c>
      <c r="I201" s="23">
        <f>'R'!U203</f>
        <v>0</v>
      </c>
      <c r="J201" s="21">
        <f>L!B203</f>
        <v>0</v>
      </c>
      <c r="K201" s="26">
        <f>L!U203</f>
        <v>0</v>
      </c>
    </row>
    <row r="202" spans="1:11" x14ac:dyDescent="0.25">
      <c r="A202" s="19">
        <v>202</v>
      </c>
      <c r="D202" s="2" t="str">
        <f>D!B204</f>
        <v>Nate Prosser***</v>
      </c>
      <c r="E202" s="24">
        <f>D!U204</f>
        <v>8.3334779856626149</v>
      </c>
      <c r="F202" s="2">
        <f>'C'!B201</f>
        <v>0</v>
      </c>
      <c r="G202" s="24">
        <f>'C'!U201</f>
        <v>0</v>
      </c>
      <c r="H202" s="2">
        <f>'R'!B204</f>
        <v>0</v>
      </c>
      <c r="I202" s="24">
        <f>'R'!U204</f>
        <v>0</v>
      </c>
      <c r="J202" s="2">
        <f>L!B204</f>
        <v>0</v>
      </c>
      <c r="K202" s="27">
        <f>L!U204</f>
        <v>0</v>
      </c>
    </row>
    <row r="203" spans="1:11" x14ac:dyDescent="0.25">
      <c r="A203" s="19">
        <v>203</v>
      </c>
      <c r="D203" s="2" t="str">
        <f>D!B205</f>
        <v>Matt Bartkowski***</v>
      </c>
      <c r="E203" s="24">
        <f>D!U205</f>
        <v>8.3191531111587764</v>
      </c>
      <c r="F203" s="2">
        <f>'C'!B202</f>
        <v>0</v>
      </c>
      <c r="G203" s="24">
        <f>'C'!U202</f>
        <v>0</v>
      </c>
      <c r="H203" s="2">
        <f>'R'!B205</f>
        <v>0</v>
      </c>
      <c r="I203" s="24">
        <f>'R'!U205</f>
        <v>0</v>
      </c>
      <c r="J203" s="2">
        <f>L!B205</f>
        <v>0</v>
      </c>
      <c r="K203" s="27">
        <f>L!U205</f>
        <v>0</v>
      </c>
    </row>
    <row r="204" spans="1:11" x14ac:dyDescent="0.25">
      <c r="A204" s="19">
        <v>204</v>
      </c>
      <c r="D204" s="2" t="str">
        <f>D!B206</f>
        <v>Connor Carrick***</v>
      </c>
      <c r="E204" s="24">
        <f>D!U206</f>
        <v>8.2899049536535951</v>
      </c>
      <c r="F204" s="2">
        <f>'C'!B203</f>
        <v>0</v>
      </c>
      <c r="G204" s="24">
        <f>'C'!U203</f>
        <v>0</v>
      </c>
      <c r="H204" s="2">
        <f>'R'!B206</f>
        <v>0</v>
      </c>
      <c r="I204" s="24">
        <f>'R'!U206</f>
        <v>0</v>
      </c>
      <c r="J204" s="2">
        <f>L!B206</f>
        <v>0</v>
      </c>
      <c r="K204" s="27">
        <f>L!U206</f>
        <v>0</v>
      </c>
    </row>
    <row r="205" spans="1:11" ht="15.75" thickBot="1" x14ac:dyDescent="0.3">
      <c r="A205" s="20">
        <v>205</v>
      </c>
      <c r="B205" s="34"/>
      <c r="C205" s="42"/>
      <c r="D205" s="2" t="str">
        <f>D!B207</f>
        <v>Paul Postma***</v>
      </c>
      <c r="E205" s="24">
        <f>D!U207</f>
        <v>8.2708276008010895</v>
      </c>
      <c r="F205" s="2">
        <f>'C'!B204</f>
        <v>0</v>
      </c>
      <c r="G205" s="24">
        <f>'C'!U204</f>
        <v>0</v>
      </c>
      <c r="H205" s="2">
        <f>'R'!B207</f>
        <v>0</v>
      </c>
      <c r="I205" s="24">
        <f>'R'!U207</f>
        <v>0</v>
      </c>
      <c r="J205" s="2">
        <f>L!B207</f>
        <v>0</v>
      </c>
      <c r="K205" s="27">
        <f>L!U207</f>
        <v>0</v>
      </c>
    </row>
    <row r="206" spans="1:11" x14ac:dyDescent="0.25">
      <c r="A206" s="18">
        <v>206</v>
      </c>
      <c r="B206" s="31"/>
      <c r="C206" s="39"/>
      <c r="D206" s="21" t="str">
        <f>D!B208</f>
        <v>Olli Maatta</v>
      </c>
      <c r="E206" s="23">
        <f>D!U208</f>
        <v>8.2184992115016371</v>
      </c>
      <c r="F206" s="21">
        <f>'C'!B205</f>
        <v>0</v>
      </c>
      <c r="G206" s="23">
        <f>'C'!U205</f>
        <v>0</v>
      </c>
      <c r="H206" s="21">
        <f>'R'!B208</f>
        <v>0</v>
      </c>
      <c r="I206" s="23">
        <f>'R'!U208</f>
        <v>0</v>
      </c>
      <c r="J206" s="21">
        <f>L!B208</f>
        <v>0</v>
      </c>
      <c r="K206" s="26">
        <f>L!U208</f>
        <v>0</v>
      </c>
    </row>
    <row r="207" spans="1:11" x14ac:dyDescent="0.25">
      <c r="A207" s="19">
        <v>207</v>
      </c>
      <c r="D207" s="2" t="str">
        <f>D!B209</f>
        <v>Jon Merrill***</v>
      </c>
      <c r="E207" s="24">
        <f>D!U209</f>
        <v>8.193672477202611</v>
      </c>
      <c r="F207" s="2">
        <f>'C'!B206</f>
        <v>0</v>
      </c>
      <c r="G207" s="24">
        <f>'C'!U206</f>
        <v>0</v>
      </c>
      <c r="H207" s="2">
        <f>'R'!B209</f>
        <v>0</v>
      </c>
      <c r="I207" s="24">
        <f>'R'!U209</f>
        <v>0</v>
      </c>
      <c r="J207" s="2">
        <f>L!B209</f>
        <v>0</v>
      </c>
      <c r="K207" s="27">
        <f>L!U209</f>
        <v>0</v>
      </c>
    </row>
    <row r="208" spans="1:11" x14ac:dyDescent="0.25">
      <c r="A208" s="19">
        <v>208</v>
      </c>
      <c r="D208" s="2" t="str">
        <f>D!B210</f>
        <v>Matt Greene***</v>
      </c>
      <c r="E208" s="24">
        <f>D!U210</f>
        <v>8.1200232316248382</v>
      </c>
      <c r="F208" s="2">
        <f>'C'!B207</f>
        <v>0</v>
      </c>
      <c r="G208" s="24">
        <f>'C'!U207</f>
        <v>0</v>
      </c>
      <c r="H208" s="2">
        <f>'R'!B210</f>
        <v>0</v>
      </c>
      <c r="I208" s="24">
        <f>'R'!U210</f>
        <v>0</v>
      </c>
      <c r="J208" s="2">
        <f>L!B210</f>
        <v>0</v>
      </c>
      <c r="K208" s="27">
        <f>L!U210</f>
        <v>0</v>
      </c>
    </row>
    <row r="209" spans="1:11" x14ac:dyDescent="0.25">
      <c r="A209" s="19">
        <v>209</v>
      </c>
      <c r="D209" s="2" t="str">
        <f>D!B211</f>
        <v>Brett Kulak***</v>
      </c>
      <c r="E209" s="24">
        <f>D!U211</f>
        <v>8.068533308952702</v>
      </c>
      <c r="F209" s="2">
        <f>'C'!B208</f>
        <v>0</v>
      </c>
      <c r="G209" s="24">
        <f>'C'!U208</f>
        <v>0</v>
      </c>
      <c r="H209" s="2">
        <f>'R'!B211</f>
        <v>0</v>
      </c>
      <c r="I209" s="24">
        <f>'R'!U211</f>
        <v>0</v>
      </c>
      <c r="J209" s="2">
        <f>L!B211</f>
        <v>0</v>
      </c>
      <c r="K209" s="27">
        <f>L!U211</f>
        <v>0</v>
      </c>
    </row>
    <row r="210" spans="1:11" ht="15.75" thickBot="1" x14ac:dyDescent="0.3">
      <c r="A210" s="20">
        <v>210</v>
      </c>
      <c r="B210" s="34"/>
      <c r="C210" s="42"/>
      <c r="D210" s="2" t="str">
        <f>D!B212</f>
        <v>Jakub Kindl***</v>
      </c>
      <c r="E210" s="24">
        <f>D!U212</f>
        <v>8.0355031211116543</v>
      </c>
      <c r="F210" s="2">
        <f>'C'!B209</f>
        <v>0</v>
      </c>
      <c r="G210" s="24">
        <f>'C'!U209</f>
        <v>0</v>
      </c>
      <c r="H210" s="2">
        <f>'R'!B212</f>
        <v>0</v>
      </c>
      <c r="I210" s="24">
        <f>'R'!U212</f>
        <v>0</v>
      </c>
      <c r="J210" s="2">
        <f>L!B212</f>
        <v>0</v>
      </c>
      <c r="K210" s="27">
        <f>L!U212</f>
        <v>0</v>
      </c>
    </row>
    <row r="211" spans="1:11" x14ac:dyDescent="0.25">
      <c r="A211" s="18">
        <v>211</v>
      </c>
      <c r="B211" s="31"/>
      <c r="C211" s="39"/>
      <c r="D211" s="21" t="str">
        <f>D!B213</f>
        <v>Jason Garrison***</v>
      </c>
      <c r="E211" s="23">
        <f>D!U213</f>
        <v>8.0250498879193124</v>
      </c>
      <c r="F211" s="21">
        <f>'C'!B210</f>
        <v>0</v>
      </c>
      <c r="G211" s="23">
        <f>'C'!U210</f>
        <v>0</v>
      </c>
      <c r="H211" s="21">
        <f>'R'!B213</f>
        <v>0</v>
      </c>
      <c r="I211" s="23">
        <f>'R'!U213</f>
        <v>0</v>
      </c>
      <c r="J211" s="21">
        <f>L!B213</f>
        <v>0</v>
      </c>
      <c r="K211" s="26">
        <f>L!U213</f>
        <v>0</v>
      </c>
    </row>
    <row r="212" spans="1:11" x14ac:dyDescent="0.25">
      <c r="A212" s="19">
        <v>212</v>
      </c>
      <c r="D212" s="2" t="str">
        <f>D!B214</f>
        <v>Scott Harrington***</v>
      </c>
      <c r="E212" s="24">
        <f>D!U214</f>
        <v>8.0081181249450797</v>
      </c>
      <c r="F212" s="2">
        <f>'C'!B211</f>
        <v>0</v>
      </c>
      <c r="G212" s="24">
        <f>'C'!U211</f>
        <v>0</v>
      </c>
      <c r="H212" s="2">
        <f>'R'!B214</f>
        <v>0</v>
      </c>
      <c r="I212" s="24">
        <f>'R'!U214</f>
        <v>0</v>
      </c>
      <c r="J212" s="2">
        <f>L!B214</f>
        <v>0</v>
      </c>
      <c r="K212" s="27">
        <f>L!U214</f>
        <v>0</v>
      </c>
    </row>
    <row r="213" spans="1:11" x14ac:dyDescent="0.25">
      <c r="A213" s="19">
        <v>213</v>
      </c>
      <c r="D213" s="2" t="str">
        <f>D!B215</f>
        <v>Kevin Connauton***</v>
      </c>
      <c r="E213" s="24">
        <f>D!U215</f>
        <v>7.9943234591289007</v>
      </c>
      <c r="F213" s="2">
        <f>'C'!B212</f>
        <v>0</v>
      </c>
      <c r="G213" s="24">
        <f>'C'!U212</f>
        <v>0</v>
      </c>
      <c r="H213" s="2">
        <f>'R'!B215</f>
        <v>0</v>
      </c>
      <c r="I213" s="24">
        <f>'R'!U215</f>
        <v>0</v>
      </c>
      <c r="J213" s="2">
        <f>L!B215</f>
        <v>0</v>
      </c>
      <c r="K213" s="27">
        <f>L!U215</f>
        <v>0</v>
      </c>
    </row>
    <row r="214" spans="1:11" x14ac:dyDescent="0.25">
      <c r="A214" s="19">
        <v>214</v>
      </c>
      <c r="D214" s="2" t="str">
        <f>D!B216</f>
        <v>Robert Bortuzzo***</v>
      </c>
      <c r="E214" s="24">
        <f>D!U216</f>
        <v>7.8533348947154353</v>
      </c>
      <c r="F214" s="2">
        <f>'C'!B213</f>
        <v>0</v>
      </c>
      <c r="G214" s="24">
        <f>'C'!U213</f>
        <v>0</v>
      </c>
      <c r="H214" s="2">
        <f>'R'!B216</f>
        <v>0</v>
      </c>
      <c r="I214" s="24">
        <f>'R'!U216</f>
        <v>0</v>
      </c>
      <c r="J214" s="2">
        <f>L!B216</f>
        <v>0</v>
      </c>
      <c r="K214" s="27">
        <f>L!U216</f>
        <v>0</v>
      </c>
    </row>
    <row r="215" spans="1:11" ht="15.75" thickBot="1" x14ac:dyDescent="0.3">
      <c r="A215" s="20">
        <v>215</v>
      </c>
      <c r="B215" s="34"/>
      <c r="C215" s="42"/>
      <c r="D215" s="2" t="str">
        <f>D!B217</f>
        <v>John-Michael Liles***</v>
      </c>
      <c r="E215" s="24">
        <f>D!U217</f>
        <v>7.8252673009198128</v>
      </c>
      <c r="F215" s="2">
        <f>'C'!B214</f>
        <v>0</v>
      </c>
      <c r="G215" s="24">
        <f>'C'!U214</f>
        <v>0</v>
      </c>
      <c r="H215" s="2">
        <f>'R'!B217</f>
        <v>0</v>
      </c>
      <c r="I215" s="24">
        <f>'R'!U217</f>
        <v>0</v>
      </c>
      <c r="J215" s="2">
        <f>L!B217</f>
        <v>0</v>
      </c>
      <c r="K215" s="27">
        <f>L!U217</f>
        <v>0</v>
      </c>
    </row>
    <row r="216" spans="1:11" x14ac:dyDescent="0.25">
      <c r="A216" s="18">
        <v>216</v>
      </c>
      <c r="B216" s="31"/>
      <c r="C216" s="39"/>
      <c r="D216" s="21" t="str">
        <f>D!B218</f>
        <v>Brandon Davidson***</v>
      </c>
      <c r="E216" s="23">
        <f>D!U218</f>
        <v>7.7885097913554437</v>
      </c>
      <c r="F216" s="21">
        <f>'C'!B215</f>
        <v>0</v>
      </c>
      <c r="G216" s="23">
        <f>'C'!U215</f>
        <v>0</v>
      </c>
      <c r="H216" s="21">
        <f>'R'!B218</f>
        <v>0</v>
      </c>
      <c r="I216" s="23">
        <f>'R'!U218</f>
        <v>0</v>
      </c>
      <c r="J216" s="21">
        <f>L!B218</f>
        <v>0</v>
      </c>
      <c r="K216" s="26">
        <f>L!U218</f>
        <v>0</v>
      </c>
    </row>
    <row r="217" spans="1:11" x14ac:dyDescent="0.25">
      <c r="A217" s="19">
        <v>217</v>
      </c>
      <c r="D217" s="2" t="str">
        <f>D!B219</f>
        <v>Jyrki Jokipakka***</v>
      </c>
      <c r="E217" s="24">
        <f>D!U219</f>
        <v>7.7583764635929739</v>
      </c>
      <c r="F217" s="2">
        <f>'C'!B216</f>
        <v>0</v>
      </c>
      <c r="G217" s="24">
        <f>'C'!U216</f>
        <v>0</v>
      </c>
      <c r="H217" s="2">
        <f>'R'!B219</f>
        <v>0</v>
      </c>
      <c r="I217" s="24">
        <f>'R'!U219</f>
        <v>0</v>
      </c>
      <c r="J217" s="2">
        <f>L!B219</f>
        <v>0</v>
      </c>
      <c r="K217" s="27">
        <f>L!U219</f>
        <v>0</v>
      </c>
    </row>
    <row r="218" spans="1:11" x14ac:dyDescent="0.25">
      <c r="A218" s="19">
        <v>218</v>
      </c>
      <c r="D218" s="2" t="str">
        <f>D!B220</f>
        <v>Kevin Gravel***</v>
      </c>
      <c r="E218" s="24">
        <f>D!U220</f>
        <v>7.6934830260100444</v>
      </c>
      <c r="F218" s="2">
        <f>'C'!B217</f>
        <v>0</v>
      </c>
      <c r="G218" s="24">
        <f>'C'!U217</f>
        <v>0</v>
      </c>
      <c r="H218" s="2">
        <f>'R'!B220</f>
        <v>0</v>
      </c>
      <c r="I218" s="24">
        <f>'R'!U220</f>
        <v>0</v>
      </c>
      <c r="J218" s="2">
        <f>L!B220</f>
        <v>0</v>
      </c>
      <c r="K218" s="27">
        <f>L!U220</f>
        <v>0</v>
      </c>
    </row>
    <row r="219" spans="1:11" x14ac:dyDescent="0.25">
      <c r="A219" s="19">
        <v>219</v>
      </c>
      <c r="D219" s="2" t="str">
        <f>D!B221</f>
        <v>Slater Koekkoek</v>
      </c>
      <c r="E219" s="24">
        <f>D!U221</f>
        <v>7.6834989514207477</v>
      </c>
      <c r="F219" s="2">
        <f>'C'!B218</f>
        <v>0</v>
      </c>
      <c r="G219" s="24">
        <f>'C'!U218</f>
        <v>0</v>
      </c>
      <c r="H219" s="2">
        <f>'R'!B221</f>
        <v>0</v>
      </c>
      <c r="I219" s="24">
        <f>'R'!U221</f>
        <v>0</v>
      </c>
      <c r="J219" s="2">
        <f>L!B221</f>
        <v>0</v>
      </c>
      <c r="K219" s="27">
        <f>L!U221</f>
        <v>0</v>
      </c>
    </row>
    <row r="220" spans="1:11" ht="15.75" thickBot="1" x14ac:dyDescent="0.3">
      <c r="A220" s="20">
        <v>220</v>
      </c>
      <c r="B220" s="34"/>
      <c r="C220" s="42"/>
      <c r="D220" s="2" t="str">
        <f>D!B222</f>
        <v>Alex Biega***</v>
      </c>
      <c r="E220" s="24">
        <f>D!U222</f>
        <v>7.6783603411492303</v>
      </c>
      <c r="F220" s="2">
        <f>'C'!B219</f>
        <v>0</v>
      </c>
      <c r="G220" s="24">
        <f>'C'!U219</f>
        <v>0</v>
      </c>
      <c r="H220" s="2">
        <f>'R'!B222</f>
        <v>0</v>
      </c>
      <c r="I220" s="24">
        <f>'R'!U222</f>
        <v>0</v>
      </c>
      <c r="J220" s="2">
        <f>L!B222</f>
        <v>0</v>
      </c>
      <c r="K220" s="27">
        <f>L!U222</f>
        <v>0</v>
      </c>
    </row>
    <row r="221" spans="1:11" x14ac:dyDescent="0.25">
      <c r="A221" s="18">
        <v>221</v>
      </c>
      <c r="B221" s="31"/>
      <c r="C221" s="39"/>
      <c r="D221" s="21" t="str">
        <f>D!B223</f>
        <v>Matt Tennyson***</v>
      </c>
      <c r="E221" s="23">
        <f>D!U223</f>
        <v>7.6109446328699422</v>
      </c>
      <c r="F221" s="21">
        <f>'C'!B220</f>
        <v>0</v>
      </c>
      <c r="G221" s="23">
        <f>'C'!U220</f>
        <v>0</v>
      </c>
      <c r="H221" s="21">
        <f>'R'!B223</f>
        <v>0</v>
      </c>
      <c r="I221" s="23">
        <f>'R'!U223</f>
        <v>0</v>
      </c>
      <c r="J221" s="21">
        <f>L!B223</f>
        <v>0</v>
      </c>
      <c r="K221" s="26">
        <f>L!U223</f>
        <v>0</v>
      </c>
    </row>
    <row r="222" spans="1:11" x14ac:dyDescent="0.25">
      <c r="A222" s="19">
        <v>222</v>
      </c>
      <c r="D222" s="2" t="str">
        <f>D!B224</f>
        <v>Yohann Auvitu</v>
      </c>
      <c r="E222" s="24">
        <f>D!U224</f>
        <v>7.5438763625521279</v>
      </c>
      <c r="F222" s="2">
        <f>'C'!B221</f>
        <v>0</v>
      </c>
      <c r="G222" s="24">
        <f>'C'!U221</f>
        <v>0</v>
      </c>
      <c r="H222" s="2">
        <f>'R'!B224</f>
        <v>0</v>
      </c>
      <c r="I222" s="24">
        <f>'R'!U224</f>
        <v>0</v>
      </c>
      <c r="J222" s="2">
        <f>L!B224</f>
        <v>0</v>
      </c>
      <c r="K222" s="27">
        <f>L!U224</f>
        <v>0</v>
      </c>
    </row>
    <row r="223" spans="1:11" x14ac:dyDescent="0.25">
      <c r="A223" s="19">
        <v>223</v>
      </c>
      <c r="D223" s="2" t="str">
        <f>D!B225</f>
        <v>Patrik Nemeth***</v>
      </c>
      <c r="E223" s="24">
        <f>D!U225</f>
        <v>7.4853937803093018</v>
      </c>
      <c r="F223" s="2">
        <f>'C'!B222</f>
        <v>0</v>
      </c>
      <c r="G223" s="24">
        <f>'C'!U222</f>
        <v>0</v>
      </c>
      <c r="H223" s="2">
        <f>'R'!B225</f>
        <v>0</v>
      </c>
      <c r="I223" s="24">
        <f>'R'!U225</f>
        <v>0</v>
      </c>
      <c r="J223" s="2">
        <f>L!B225</f>
        <v>0</v>
      </c>
      <c r="K223" s="27">
        <f>L!U225</f>
        <v>0</v>
      </c>
    </row>
    <row r="224" spans="1:11" x14ac:dyDescent="0.25">
      <c r="A224" s="19">
        <v>224</v>
      </c>
      <c r="D224" s="2" t="str">
        <f>D!B226</f>
        <v>Yannick Weber***</v>
      </c>
      <c r="E224" s="24">
        <f>D!U226</f>
        <v>7.4694622754146867</v>
      </c>
      <c r="F224" s="2">
        <f>'C'!B223</f>
        <v>0</v>
      </c>
      <c r="G224" s="24">
        <f>'C'!U223</f>
        <v>0</v>
      </c>
      <c r="H224" s="2">
        <f>'R'!B226</f>
        <v>0</v>
      </c>
      <c r="I224" s="24">
        <f>'R'!U226</f>
        <v>0</v>
      </c>
      <c r="J224" s="2">
        <f>L!B226</f>
        <v>0</v>
      </c>
      <c r="K224" s="27">
        <f>L!U226</f>
        <v>0</v>
      </c>
    </row>
    <row r="225" spans="1:11" ht="15.75" thickBot="1" x14ac:dyDescent="0.3">
      <c r="A225" s="20">
        <v>225</v>
      </c>
      <c r="B225" s="34"/>
      <c r="C225" s="42"/>
      <c r="D225" s="2" t="str">
        <f>D!B227</f>
        <v>Carl Gunnarsson***</v>
      </c>
      <c r="E225" s="24">
        <f>D!U227</f>
        <v>7.2453581798362974</v>
      </c>
      <c r="F225" s="2">
        <f>'C'!B224</f>
        <v>0</v>
      </c>
      <c r="G225" s="24">
        <f>'C'!U224</f>
        <v>0</v>
      </c>
      <c r="H225" s="2">
        <f>'R'!B227</f>
        <v>0</v>
      </c>
      <c r="I225" s="24">
        <f>'R'!U227</f>
        <v>0</v>
      </c>
      <c r="J225" s="2">
        <f>L!B227</f>
        <v>0</v>
      </c>
      <c r="K225" s="27">
        <f>L!U227</f>
        <v>0</v>
      </c>
    </row>
    <row r="226" spans="1:11" x14ac:dyDescent="0.25">
      <c r="A226" s="18">
        <v>226</v>
      </c>
      <c r="B226" s="31"/>
      <c r="C226" s="39"/>
      <c r="D226" s="21" t="str">
        <f>D!B228</f>
        <v>Gustav Forsling***</v>
      </c>
      <c r="E226" s="23">
        <f>D!U228</f>
        <v>7.2323675946816488</v>
      </c>
      <c r="F226" s="21"/>
      <c r="G226" s="23"/>
      <c r="H226" s="21"/>
      <c r="I226" s="23"/>
      <c r="J226" s="21"/>
      <c r="K226" s="26"/>
    </row>
    <row r="227" spans="1:11" x14ac:dyDescent="0.25">
      <c r="A227" s="19">
        <v>227</v>
      </c>
      <c r="D227" s="2" t="str">
        <f>D!B229</f>
        <v>Ryan Murphy***</v>
      </c>
      <c r="E227" s="24">
        <f>D!U229</f>
        <v>7.1611560830333696</v>
      </c>
    </row>
    <row r="228" spans="1:11" x14ac:dyDescent="0.25">
      <c r="A228" s="19">
        <v>228</v>
      </c>
      <c r="D228" s="2" t="str">
        <f>D!B230</f>
        <v>Markus Nutivaara***</v>
      </c>
      <c r="E228" s="24">
        <f>D!U230</f>
        <v>6.9934042601325261</v>
      </c>
    </row>
    <row r="229" spans="1:11" x14ac:dyDescent="0.25">
      <c r="A229" s="19">
        <v>229</v>
      </c>
      <c r="D229" s="2" t="str">
        <f>D!B231</f>
        <v>Eric Gelinas***</v>
      </c>
      <c r="E229" s="24">
        <f>D!U231</f>
        <v>6.8782615406367587</v>
      </c>
    </row>
    <row r="230" spans="1:11" ht="15.75" thickBot="1" x14ac:dyDescent="0.3">
      <c r="A230" s="20">
        <v>230</v>
      </c>
      <c r="B230" s="34"/>
      <c r="C230" s="42"/>
      <c r="D230" s="2">
        <f>D!B232</f>
        <v>0</v>
      </c>
      <c r="E230" s="24">
        <f>D!U232</f>
        <v>0</v>
      </c>
      <c r="F230" s="22"/>
      <c r="G230" s="25"/>
      <c r="H230" s="22"/>
      <c r="I230" s="25"/>
      <c r="J230" s="22"/>
      <c r="K230" s="28"/>
    </row>
    <row r="231" spans="1:11" x14ac:dyDescent="0.25">
      <c r="A231" s="18">
        <v>231</v>
      </c>
      <c r="B231" s="31"/>
      <c r="C231" s="39"/>
      <c r="D231" s="21">
        <f>D!B233</f>
        <v>0</v>
      </c>
      <c r="E231" s="23">
        <f>D!U233</f>
        <v>0</v>
      </c>
      <c r="F231" s="21"/>
      <c r="G231" s="23"/>
      <c r="H231" s="21"/>
      <c r="I231" s="23"/>
      <c r="J231" s="21"/>
      <c r="K231" s="26"/>
    </row>
    <row r="232" spans="1:11" x14ac:dyDescent="0.25">
      <c r="A232" s="19">
        <v>232</v>
      </c>
      <c r="D232" s="2">
        <f>D!B234</f>
        <v>0</v>
      </c>
      <c r="E232" s="24">
        <f>D!U234</f>
        <v>0</v>
      </c>
    </row>
    <row r="233" spans="1:11" x14ac:dyDescent="0.25">
      <c r="A233" s="19">
        <v>233</v>
      </c>
      <c r="D233" s="2">
        <f>D!B235</f>
        <v>0</v>
      </c>
      <c r="E233" s="24">
        <f>D!U235</f>
        <v>0</v>
      </c>
    </row>
    <row r="234" spans="1:11" x14ac:dyDescent="0.25">
      <c r="A234" s="19">
        <v>234</v>
      </c>
      <c r="D234" s="2">
        <f>D!B236</f>
        <v>0</v>
      </c>
      <c r="E234" s="24">
        <f>D!U236</f>
        <v>0</v>
      </c>
    </row>
    <row r="235" spans="1:11" ht="15.75" thickBot="1" x14ac:dyDescent="0.3">
      <c r="A235" s="20">
        <v>235</v>
      </c>
      <c r="B235" s="34"/>
      <c r="C235" s="42"/>
      <c r="D235" s="2">
        <f>D!B237</f>
        <v>0</v>
      </c>
      <c r="E235" s="24">
        <f>D!U237</f>
        <v>0</v>
      </c>
      <c r="F235" s="22"/>
      <c r="G235" s="25"/>
      <c r="H235" s="22"/>
      <c r="I235" s="25"/>
      <c r="J235" s="22"/>
      <c r="K235" s="28"/>
    </row>
  </sheetData>
  <phoneticPr fontId="4" type="noConversion"/>
  <pageMargins left="0.196850393700787" right="0.31496062992126" top="0.35433070866141703" bottom="0.15748031496063" header="0.196850393700787" footer="0.31496062992126"/>
  <pageSetup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2017-04-10T13:36:51Z</dcterms:modified>
</cp:coreProperties>
</file>