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鲸某人的凝视" sheetId="1" r:id="rId1"/>
    <sheet name="格式样本" sheetId="2" r:id="rId2"/>
  </sheets>
  <calcPr calcId="144525"/>
</workbook>
</file>

<file path=xl/sharedStrings.xml><?xml version="1.0" encoding="utf-8"?>
<sst xmlns="http://schemas.openxmlformats.org/spreadsheetml/2006/main" count="106">
  <si>
    <t>DC韩服(2018年5月)护士raid</t>
  </si>
  <si>
    <t>Vol1.0</t>
  </si>
  <si>
    <t>第1天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</si>
  <si>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</si>
  <si>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</si>
  <si>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</si>
  <si>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</si>
  <si>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</si>
  <si>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</si>
  <si>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</si>
  <si>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</si>
  <si>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</si>
  <si>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</si>
  <si>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</si>
  <si>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</si>
  <si>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</si>
  <si>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</t>
  </si>
  <si>
    <t>天命之子韩服群663659674</t>
  </si>
  <si>
    <t>血石</t>
  </si>
  <si>
    <t>温泉皮</t>
  </si>
  <si>
    <t>表格有误会更新，版本号左上角</t>
  </si>
  <si>
    <t>4a</t>
  </si>
  <si>
    <t>4x</t>
  </si>
  <si>
    <t>4b</t>
  </si>
  <si>
    <t>币</t>
  </si>
  <si>
    <t>种类</t>
  </si>
  <si>
    <t>数量</t>
  </si>
  <si>
    <t>占比</t>
  </si>
  <si>
    <t>男仆</t>
  </si>
  <si>
    <t>4x肥</t>
  </si>
  <si>
    <t>5b</t>
  </si>
  <si>
    <t>提箱</t>
  </si>
  <si>
    <t>5x肥</t>
  </si>
  <si>
    <t>护士</t>
  </si>
  <si>
    <t>萨拉丁</t>
  </si>
  <si>
    <t>5a</t>
  </si>
  <si>
    <t>皮！</t>
  </si>
  <si>
    <t>5x</t>
  </si>
  <si>
    <t>注：按照种类格中的名称输入</t>
  </si>
  <si>
    <t>数量可以手动输入</t>
  </si>
  <si>
    <t>（比如5A想要记下种类）</t>
  </si>
  <si>
    <t>5x可以直接输入名称</t>
  </si>
  <si>
    <t>但要遵循下方的名称输入</t>
  </si>
  <si>
    <t>血石直接写血石，数量自己算</t>
  </si>
  <si>
    <t>5x成本</t>
  </si>
  <si>
    <t>钻石/只</t>
  </si>
  <si>
    <t>计算公式</t>
  </si>
  <si>
    <t>总5x数量</t>
  </si>
  <si>
    <t>/购买次数x1000</t>
  </si>
  <si>
    <t>出箱率</t>
  </si>
  <si>
    <t>大约</t>
  </si>
  <si>
    <t>总出货数量-可以兑换箱子数量</t>
  </si>
  <si>
    <t>/</t>
  </si>
  <si>
    <t>购买次数x11+自动刷新次数</t>
  </si>
  <si>
    <t>（自动刷新次数每天算作20次）</t>
  </si>
  <si>
    <t>非常大约 raid打完才有参考价值</t>
  </si>
  <si>
    <t>狗海豹！敲里mua！凸！</t>
  </si>
  <si>
    <t>表格填写方式请看表第二页</t>
  </si>
  <si>
    <t>总计</t>
  </si>
  <si>
    <t>购买次数</t>
  </si>
  <si>
    <t>加值</t>
  </si>
  <si>
    <t>火兔子</t>
  </si>
  <si>
    <t>草莓</t>
  </si>
  <si>
    <t>摩根</t>
  </si>
  <si>
    <t>南瓜</t>
  </si>
  <si>
    <t>甜甜圈</t>
  </si>
  <si>
    <t>火呆</t>
  </si>
  <si>
    <t>火奶</t>
  </si>
  <si>
    <t>骷髅</t>
  </si>
  <si>
    <t>6+</t>
  </si>
  <si>
    <t>熊妹</t>
  </si>
  <si>
    <t>可改</t>
  </si>
  <si>
    <t>每日5*</t>
  </si>
  <si>
    <t>某只韩服咸鱼的raid出货表，仅供格式参考，祝各位Raid武运隆昌</t>
  </si>
  <si>
    <t>DC(2018 2-3月)艳后raid</t>
  </si>
  <si>
    <t>表格制作</t>
  </si>
  <si>
    <t>Balot</t>
  </si>
  <si>
    <t>Vol 1.2</t>
  </si>
  <si>
    <t>光裙</t>
  </si>
  <si>
    <t>礼服</t>
  </si>
  <si>
    <t>猫女</t>
  </si>
  <si>
    <t>电锯</t>
  </si>
  <si>
    <t>韩服2群</t>
  </si>
  <si>
    <t>宇航服</t>
  </si>
  <si>
    <t>女警</t>
  </si>
  <si>
    <t>大蒜箱</t>
  </si>
  <si>
    <t>扫把</t>
  </si>
  <si>
    <t>艳后</t>
  </si>
  <si>
    <t>白斩鸡</t>
  </si>
  <si>
    <t>魔方</t>
  </si>
  <si>
    <t>光基佬</t>
  </si>
  <si>
    <t>尼普顿</t>
  </si>
  <si>
    <t>面具</t>
  </si>
  <si>
    <t>亚里亚</t>
  </si>
  <si>
    <t>维纳斯</t>
  </si>
  <si>
    <t>罗刹</t>
  </si>
  <si>
    <t>关刀</t>
  </si>
  <si>
    <t>露娜</t>
  </si>
  <si>
    <t>暴击牌</t>
  </si>
  <si>
    <t>教皇</t>
  </si>
  <si>
    <t>双截棍</t>
  </si>
  <si>
    <t>巴雷特</t>
  </si>
  <si>
    <t>禅杖</t>
  </si>
  <si>
    <t>安全帽</t>
  </si>
  <si>
    <t>复活奶</t>
  </si>
  <si>
    <t>光高达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</si>
</sst>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b/>
      <sz val="2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1" fillId="3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7" borderId="12" applyNumberFormat="0" applyFont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6" borderId="11" applyNumberFormat="0" applyAlignment="0" applyProtection="0">
      <alignment vertical="center"/>
    </xf>
    <xf numFmtId="0" fontId="24" fillId="26" borderId="15" applyNumberFormat="0" applyAlignment="0" applyProtection="0">
      <alignment vertical="center"/>
    </xf>
    <xf numFmtId="0" fontId="7" fillId="18" borderId="9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3" fontId="2" fillId="0" borderId="2" xfId="8" applyFont="1" applyBorder="1" applyAlignment="1">
      <alignment horizontal="center" vertical="center"/>
    </xf>
    <xf numFmtId="43" fontId="2" fillId="0" borderId="3" xfId="8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43" fontId="2" fillId="0" borderId="6" xfId="8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0" fillId="0" borderId="7" xfId="11" applyNumberFormat="1" applyFont="1" applyBorder="1" applyAlignment="1">
      <alignment horizontal="center" vertical="center"/>
    </xf>
    <xf numFmtId="10" fontId="0" fillId="0" borderId="7" xfId="11" applyNumberFormat="1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7" xfId="0" applyNumberFormat="1" applyFill="1" applyBorder="1">
      <alignment vertical="center"/>
    </xf>
    <xf numFmtId="0" fontId="0" fillId="11" borderId="0" xfId="0" applyFill="1" applyBorder="1" applyAlignment="1">
      <alignment horizontal="center" vertical="center"/>
    </xf>
    <xf numFmtId="10" fontId="0" fillId="11" borderId="7" xfId="11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2" fontId="0" fillId="0" borderId="0" xfId="0" applyNumberFormat="1" applyBorder="1">
      <alignment vertical="center"/>
    </xf>
    <xf numFmtId="0" fontId="0" fillId="12" borderId="0" xfId="0" applyFill="1" applyBorder="1" applyAlignment="1">
      <alignment horizontal="center" vertical="center"/>
    </xf>
    <xf numFmtId="10" fontId="0" fillId="0" borderId="7" xfId="11" applyNumberFormat="1" applyFont="1" applyBorder="1">
      <alignment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5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3" borderId="7" xfId="0" applyFill="1" applyBorder="1" applyAlignment="1">
      <alignment horizontal="center" vertical="center"/>
    </xf>
    <xf numFmtId="10" fontId="0" fillId="0" borderId="7" xfId="0" applyNumberFormat="1" applyBorder="1">
      <alignment vertical="center"/>
    </xf>
    <xf numFmtId="0" fontId="0" fillId="10" borderId="7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14" borderId="0" xfId="0" applyFill="1" applyBorder="1" applyAlignment="1">
      <alignment horizontal="center" vertical="center"/>
    </xf>
    <xf numFmtId="0" fontId="0" fillId="15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showZeros="0" tabSelected="1" topLeftCell="A96" workbookViewId="0">
      <selection activeCell="R119" sqref="R119"/>
    </sheetView>
  </sheetViews>
  <sheetFormatPr defaultColWidth="9" defaultRowHeight="13.5"/>
  <sheetData>
    <row r="1" ht="31.5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4"/>
    </row>
    <row r="2" spans="1:1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8" t="s">
        <v>17</v>
      </c>
      <c r="R2" s="8"/>
      <c r="S2" s="50"/>
    </row>
    <row r="3" spans="1:19">
      <c r="A3" s="4">
        <v>1</v>
      </c>
      <c r="B3" s="5"/>
      <c r="C3" s="6" t="s">
        <v>18</v>
      </c>
      <c r="D3" s="6" t="s">
        <v>18</v>
      </c>
      <c r="E3" s="9" t="s">
        <v>19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3" t="s">
        <v>20</v>
      </c>
      <c r="R3" s="13"/>
      <c r="S3" s="28"/>
    </row>
    <row r="4" spans="1:19">
      <c r="A4" s="4">
        <v>2</v>
      </c>
      <c r="B4" s="5"/>
      <c r="C4" s="5" t="s">
        <v>21</v>
      </c>
      <c r="D4" s="5" t="s">
        <v>22</v>
      </c>
      <c r="E4" s="5" t="s">
        <v>22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3"/>
      <c r="R4" s="13"/>
      <c r="S4" s="28"/>
    </row>
    <row r="5" spans="1:19">
      <c r="A5" s="4">
        <v>3</v>
      </c>
      <c r="B5" s="5"/>
      <c r="C5" s="5" t="s">
        <v>23</v>
      </c>
      <c r="D5" s="5" t="s">
        <v>24</v>
      </c>
      <c r="E5" s="5" t="s">
        <v>22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3"/>
      <c r="R5" s="13"/>
      <c r="S5" s="28"/>
    </row>
    <row r="6" spans="1:19">
      <c r="A6" s="4">
        <v>4</v>
      </c>
      <c r="B6" s="5"/>
      <c r="C6" s="5" t="s">
        <v>23</v>
      </c>
      <c r="D6" s="6" t="s">
        <v>18</v>
      </c>
      <c r="E6" s="5" t="s">
        <v>22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9" t="s">
        <v>25</v>
      </c>
      <c r="R6" s="29" t="s">
        <v>26</v>
      </c>
      <c r="S6" s="30" t="s">
        <v>27</v>
      </c>
    </row>
    <row r="7" spans="1:19">
      <c r="A7" s="4">
        <v>5</v>
      </c>
      <c r="B7" s="5"/>
      <c r="C7" s="7" t="s">
        <v>28</v>
      </c>
      <c r="D7" s="5" t="s">
        <v>22</v>
      </c>
      <c r="E7" s="5" t="s">
        <v>22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 t="s">
        <v>24</v>
      </c>
      <c r="R7" s="5">
        <f>COUNTIF($B$3:$P$102,Q7)</f>
        <v>1</v>
      </c>
      <c r="S7" s="31">
        <f t="shared" ref="S7:S18" si="0">R7/$R$104</f>
        <v>0.0256410256410256</v>
      </c>
    </row>
    <row r="8" spans="1:19">
      <c r="A8" s="4">
        <v>6</v>
      </c>
      <c r="B8" s="5"/>
      <c r="C8" s="6" t="s">
        <v>18</v>
      </c>
      <c r="D8" s="6" t="s">
        <v>18</v>
      </c>
      <c r="E8" s="5" t="s">
        <v>22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">
        <v>29</v>
      </c>
      <c r="R8" s="5">
        <f>COUNTIF($B$3:$P$102,Q8)</f>
        <v>0</v>
      </c>
      <c r="S8" s="31">
        <f t="shared" si="0"/>
        <v>0</v>
      </c>
    </row>
    <row r="9" spans="1:19">
      <c r="A9" s="4">
        <v>7</v>
      </c>
      <c r="B9" s="5"/>
      <c r="C9" s="5" t="s">
        <v>30</v>
      </c>
      <c r="D9" s="7" t="s">
        <v>31</v>
      </c>
      <c r="E9" s="7" t="s">
        <v>31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 t="s">
        <v>32</v>
      </c>
      <c r="R9" s="5">
        <f t="shared" ref="R9:R17" si="1">COUNTIF($B$3:$P$102,Q9)</f>
        <v>0</v>
      </c>
      <c r="S9" s="31">
        <f t="shared" si="0"/>
        <v>0</v>
      </c>
    </row>
    <row r="10" spans="1:19">
      <c r="A10" s="4">
        <v>8</v>
      </c>
      <c r="B10" s="5"/>
      <c r="C10" s="5" t="s">
        <v>22</v>
      </c>
      <c r="D10" s="6" t="s">
        <v>18</v>
      </c>
      <c r="E10" s="5" t="s">
        <v>30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22</v>
      </c>
      <c r="R10" s="5">
        <f t="shared" si="1"/>
        <v>13</v>
      </c>
      <c r="S10" s="31">
        <f t="shared" si="0"/>
        <v>0.333333333333333</v>
      </c>
    </row>
    <row r="11" spans="1:19">
      <c r="A11" s="4">
        <v>9</v>
      </c>
      <c r="B11" s="5"/>
      <c r="C11" s="5" t="s">
        <v>22</v>
      </c>
      <c r="D11" s="5" t="s">
        <v>22</v>
      </c>
      <c r="E11" s="5" t="s">
        <v>23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 t="s">
        <v>23</v>
      </c>
      <c r="R11" s="5">
        <f t="shared" si="1"/>
        <v>5</v>
      </c>
      <c r="S11" s="31">
        <f t="shared" si="0"/>
        <v>0.128205128205128</v>
      </c>
    </row>
    <row r="12" spans="1:19">
      <c r="A12" s="4">
        <v>10</v>
      </c>
      <c r="B12" s="5"/>
      <c r="C12" s="5" t="s">
        <v>22</v>
      </c>
      <c r="D12" s="5" t="s">
        <v>22</v>
      </c>
      <c r="E12" s="5" t="s">
        <v>22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 t="s">
        <v>21</v>
      </c>
      <c r="R12" s="5">
        <f t="shared" si="1"/>
        <v>2</v>
      </c>
      <c r="S12" s="31">
        <f t="shared" si="0"/>
        <v>0.0512820512820513</v>
      </c>
    </row>
    <row r="13" spans="1:19">
      <c r="A13" s="4">
        <v>11</v>
      </c>
      <c r="B13" s="5"/>
      <c r="D13" s="5" t="s">
        <v>23</v>
      </c>
      <c r="E13" s="7" t="s">
        <v>31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 t="s">
        <v>30</v>
      </c>
      <c r="R13" s="5">
        <f t="shared" si="1"/>
        <v>2</v>
      </c>
      <c r="S13" s="31">
        <f t="shared" si="0"/>
        <v>0.0512820512820513</v>
      </c>
    </row>
    <row r="14" spans="1:19">
      <c r="A14" s="4">
        <v>12</v>
      </c>
      <c r="B14" s="5"/>
      <c r="D14" s="7" t="s">
        <v>33</v>
      </c>
      <c r="E14" s="7" t="s">
        <v>34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 t="s">
        <v>18</v>
      </c>
      <c r="R14" s="10">
        <f t="shared" si="1"/>
        <v>7</v>
      </c>
      <c r="S14" s="32">
        <f t="shared" si="0"/>
        <v>0.179487179487179</v>
      </c>
    </row>
    <row r="15" spans="1:19">
      <c r="A15" s="4">
        <v>13</v>
      </c>
      <c r="B15" s="5"/>
      <c r="C15" s="5"/>
      <c r="D15" s="5"/>
      <c r="E15" s="5" t="s">
        <v>21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8" t="s">
        <v>35</v>
      </c>
      <c r="R15" s="5">
        <f t="shared" si="1"/>
        <v>0</v>
      </c>
      <c r="S15" s="31">
        <f t="shared" si="0"/>
        <v>0</v>
      </c>
    </row>
    <row r="16" spans="1:19">
      <c r="A16" s="4">
        <v>14</v>
      </c>
      <c r="B16" s="5"/>
      <c r="C16" s="5"/>
      <c r="D16" s="5"/>
      <c r="E16" s="7" t="s">
        <v>31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9" t="s">
        <v>19</v>
      </c>
      <c r="R16" s="5">
        <f t="shared" si="1"/>
        <v>1</v>
      </c>
      <c r="S16" s="31">
        <f t="shared" si="0"/>
        <v>0.0256410256410256</v>
      </c>
    </row>
    <row r="17" spans="1:19">
      <c r="A17" s="4">
        <v>15</v>
      </c>
      <c r="B17" s="5"/>
      <c r="C17" s="5"/>
      <c r="D17" s="5"/>
      <c r="E17" s="7" t="s">
        <v>31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1" t="s">
        <v>36</v>
      </c>
      <c r="R17" s="5">
        <f t="shared" si="1"/>
        <v>0</v>
      </c>
      <c r="S17" s="31">
        <f t="shared" si="0"/>
        <v>0</v>
      </c>
    </row>
    <row r="18" spans="1:19">
      <c r="A18" s="4">
        <v>16</v>
      </c>
      <c r="B18" s="5"/>
      <c r="C18" s="5"/>
      <c r="D18" s="5"/>
      <c r="E18" s="6" t="s">
        <v>18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7" t="s">
        <v>37</v>
      </c>
      <c r="R18" s="5">
        <f>Q122</f>
        <v>8</v>
      </c>
      <c r="S18" s="31">
        <f t="shared" si="0"/>
        <v>0.205128205128205</v>
      </c>
    </row>
    <row r="19" spans="1:19">
      <c r="A19" s="4">
        <v>17</v>
      </c>
      <c r="B19" s="5"/>
      <c r="C19" s="5"/>
      <c r="D19" s="5"/>
      <c r="E19" s="5" t="s">
        <v>23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3"/>
      <c r="R19" s="13"/>
      <c r="S19" s="51">
        <f>SUM(S7:S18)</f>
        <v>1</v>
      </c>
    </row>
    <row r="20" spans="1:19">
      <c r="A20" s="4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3" t="s">
        <v>38</v>
      </c>
      <c r="R20" s="13"/>
      <c r="S20" s="28"/>
    </row>
    <row r="21" spans="1:19">
      <c r="A21" s="4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3" t="s">
        <v>39</v>
      </c>
      <c r="R21" s="13"/>
      <c r="S21" s="28"/>
    </row>
    <row r="22" spans="1:19">
      <c r="A22" s="4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3" t="s">
        <v>40</v>
      </c>
      <c r="R22" s="13"/>
      <c r="S22" s="28"/>
    </row>
    <row r="23" spans="1:19">
      <c r="A23" s="4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4" t="s">
        <v>41</v>
      </c>
      <c r="R23" s="13"/>
      <c r="S23" s="28"/>
    </row>
    <row r="24" spans="1:19">
      <c r="A24" s="4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4" t="s">
        <v>42</v>
      </c>
      <c r="R24" s="13"/>
      <c r="S24" s="28"/>
    </row>
    <row r="25" spans="1:19">
      <c r="A25" s="4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4" t="s">
        <v>43</v>
      </c>
      <c r="R25" s="13"/>
      <c r="S25" s="28"/>
    </row>
    <row r="26" spans="1:19">
      <c r="A26" s="4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3"/>
      <c r="R26" s="13"/>
      <c r="S26" s="28"/>
    </row>
    <row r="27" spans="1:19">
      <c r="A27" s="4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3"/>
      <c r="R27" s="13"/>
      <c r="S27" s="28"/>
    </row>
    <row r="28" spans="1:19">
      <c r="A28" s="4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34" t="s">
        <v>44</v>
      </c>
      <c r="R28" s="34" t="s">
        <v>45</v>
      </c>
      <c r="S28" s="52">
        <f>Q105*1000/R18</f>
        <v>625</v>
      </c>
    </row>
    <row r="29" spans="1:19">
      <c r="A29" s="4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3" t="s">
        <v>46</v>
      </c>
      <c r="R29" s="13"/>
      <c r="S29" s="28"/>
    </row>
    <row r="30" spans="1:19">
      <c r="A30" s="4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3" t="s">
        <v>47</v>
      </c>
      <c r="R30" s="13" t="s">
        <v>48</v>
      </c>
      <c r="S30" s="28"/>
    </row>
    <row r="31" spans="1:19">
      <c r="A31" s="4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13"/>
      <c r="R31" s="13"/>
      <c r="S31" s="28"/>
    </row>
    <row r="32" spans="1:19">
      <c r="A32" s="4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13"/>
      <c r="R32" s="13"/>
      <c r="S32" s="28"/>
    </row>
    <row r="33" spans="1:19">
      <c r="A33" s="4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36" t="s">
        <v>49</v>
      </c>
      <c r="R33" s="36" t="s">
        <v>50</v>
      </c>
      <c r="S33" s="37">
        <f>(R104-(COUNTA(B3:P3)-3+1)*5)/((Q105*11)+(COUNTA(B3:P3)+1)*30-40)</f>
        <v>0.251851851851852</v>
      </c>
    </row>
    <row r="34" spans="1:19">
      <c r="A34" s="4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13" t="s">
        <v>46</v>
      </c>
      <c r="R34" s="13"/>
      <c r="S34" s="28"/>
    </row>
    <row r="35" spans="1:19">
      <c r="A35" s="4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3" t="s">
        <v>51</v>
      </c>
      <c r="R35" s="13"/>
      <c r="S35" s="28"/>
    </row>
    <row r="36" spans="1:19">
      <c r="A36" s="4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13" t="s">
        <v>52</v>
      </c>
      <c r="R36" s="13"/>
      <c r="S36" s="28"/>
    </row>
    <row r="37" spans="1:19">
      <c r="A37" s="4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13" t="s">
        <v>53</v>
      </c>
      <c r="R37" s="13"/>
      <c r="S37" s="28"/>
    </row>
    <row r="38" spans="1:19">
      <c r="A38" s="4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3" t="s">
        <v>54</v>
      </c>
      <c r="R38" s="13"/>
      <c r="S38" s="28"/>
    </row>
    <row r="39" spans="1:19">
      <c r="A39" s="4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3" t="s">
        <v>55</v>
      </c>
      <c r="R39" s="13"/>
      <c r="S39" s="28"/>
    </row>
    <row r="40" spans="1:19">
      <c r="A40" s="4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28"/>
    </row>
    <row r="44" spans="1:19">
      <c r="A44" s="4"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28"/>
    </row>
    <row r="45" spans="1:19">
      <c r="A45" s="4">
        <v>43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28"/>
    </row>
    <row r="46" spans="1:19">
      <c r="A46" s="4">
        <v>44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28"/>
    </row>
    <row r="47" spans="1:19">
      <c r="A47" s="4">
        <v>45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28"/>
    </row>
    <row r="48" spans="1:19">
      <c r="A48" s="4">
        <v>46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28"/>
    </row>
    <row r="49" spans="1:19">
      <c r="A49" s="4">
        <v>47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28"/>
    </row>
    <row r="50" spans="1:19">
      <c r="A50" s="4">
        <v>48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28"/>
    </row>
    <row r="51" spans="1:19">
      <c r="A51" s="4"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28"/>
    </row>
    <row r="52" spans="1:19">
      <c r="A52" s="4">
        <v>50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28"/>
    </row>
    <row r="53" spans="1:19">
      <c r="A53" s="4"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28"/>
    </row>
    <row r="54" spans="1:19">
      <c r="A54" s="4">
        <v>52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28"/>
    </row>
    <row r="55" spans="1:19">
      <c r="A55" s="4">
        <v>53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28"/>
    </row>
    <row r="56" spans="1:19">
      <c r="A56" s="4"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28"/>
    </row>
    <row r="57" spans="1:19">
      <c r="A57" s="4">
        <v>55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28"/>
    </row>
    <row r="58" spans="1:19">
      <c r="A58" s="4">
        <v>56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8"/>
    </row>
    <row r="59" spans="1:19">
      <c r="A59" s="4"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8"/>
    </row>
    <row r="60" spans="1:19">
      <c r="A60" s="4">
        <v>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8"/>
    </row>
    <row r="61" spans="1:19">
      <c r="A61" s="4">
        <v>59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8"/>
    </row>
    <row r="62" spans="1:19">
      <c r="A62" s="4"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8"/>
    </row>
    <row r="63" spans="1:19">
      <c r="A63" s="4">
        <v>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28"/>
    </row>
    <row r="64" spans="1:19">
      <c r="A64" s="4">
        <v>62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28"/>
    </row>
    <row r="65" spans="1:19">
      <c r="A65" s="4">
        <v>63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28"/>
    </row>
    <row r="66" spans="1:19">
      <c r="A66" s="4">
        <v>64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28"/>
    </row>
    <row r="67" spans="1:19">
      <c r="A67" s="4">
        <v>65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28"/>
    </row>
    <row r="68" spans="1:19">
      <c r="A68" s="4">
        <v>66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28"/>
    </row>
    <row r="69" spans="1:19">
      <c r="A69" s="4">
        <v>67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28"/>
    </row>
    <row r="70" spans="1:19">
      <c r="A70" s="4">
        <v>68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28"/>
    </row>
    <row r="71" spans="1:19">
      <c r="A71" s="4">
        <v>69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28"/>
    </row>
    <row r="72" spans="1:19">
      <c r="A72" s="4">
        <v>70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28"/>
    </row>
    <row r="73" spans="1:19">
      <c r="A73" s="4">
        <v>71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28"/>
    </row>
    <row r="74" spans="1:19">
      <c r="A74" s="4">
        <v>72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28"/>
    </row>
    <row r="75" spans="1:19">
      <c r="A75" s="4">
        <v>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28"/>
    </row>
    <row r="76" spans="1:19">
      <c r="A76" s="4">
        <v>74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28"/>
    </row>
    <row r="77" spans="1:19">
      <c r="A77" s="4">
        <v>75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28"/>
    </row>
    <row r="78" spans="1:19">
      <c r="A78" s="4">
        <v>76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28"/>
    </row>
    <row r="79" spans="1:19">
      <c r="A79" s="4">
        <v>77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28"/>
    </row>
    <row r="80" spans="1:19">
      <c r="A80" s="4">
        <v>78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28"/>
    </row>
    <row r="81" spans="1:19">
      <c r="A81" s="4">
        <v>79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28"/>
    </row>
    <row r="82" spans="1:19">
      <c r="A82" s="4">
        <v>80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28"/>
    </row>
    <row r="83" spans="1:19">
      <c r="A83" s="4">
        <v>81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28"/>
    </row>
    <row r="84" spans="1:19">
      <c r="A84" s="4">
        <v>82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28"/>
    </row>
    <row r="85" spans="1:19">
      <c r="A85" s="4">
        <v>83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28"/>
    </row>
    <row r="86" spans="1:19">
      <c r="A86" s="4">
        <v>84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28"/>
    </row>
    <row r="87" spans="1:19">
      <c r="A87" s="4">
        <v>85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28"/>
    </row>
    <row r="88" spans="1:19">
      <c r="A88" s="4">
        <v>86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28"/>
    </row>
    <row r="89" spans="1:19">
      <c r="A89" s="4">
        <v>87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28"/>
    </row>
    <row r="90" spans="1:19">
      <c r="A90" s="4">
        <v>88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28"/>
    </row>
    <row r="91" spans="1:19">
      <c r="A91" s="4">
        <v>89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8"/>
    </row>
    <row r="92" spans="1:19">
      <c r="A92" s="4">
        <v>90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8"/>
    </row>
    <row r="93" spans="1:19">
      <c r="A93" s="4">
        <v>91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28"/>
    </row>
    <row r="94" spans="1:19">
      <c r="A94" s="4">
        <v>92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28"/>
    </row>
    <row r="95" spans="1:19">
      <c r="A95" s="4">
        <v>93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28"/>
    </row>
    <row r="96" spans="1:19">
      <c r="A96" s="4">
        <v>94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28"/>
    </row>
    <row r="97" spans="1:19">
      <c r="A97" s="4">
        <v>95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28"/>
    </row>
    <row r="98" spans="1:19">
      <c r="A98" s="4">
        <v>96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28"/>
    </row>
    <row r="99" spans="1:19">
      <c r="A99" s="4">
        <v>97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28"/>
    </row>
    <row r="100" spans="1:19">
      <c r="A100" s="4">
        <v>98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28"/>
    </row>
    <row r="101" spans="1:19">
      <c r="A101" s="4">
        <v>99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28"/>
    </row>
    <row r="102" spans="1:19">
      <c r="A102" s="4">
        <v>100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28"/>
    </row>
    <row r="103" spans="1:19">
      <c r="A103" s="12" t="s">
        <v>18</v>
      </c>
      <c r="B103" s="13"/>
      <c r="C103" s="13">
        <v>6</v>
      </c>
      <c r="D103">
        <v>10</v>
      </c>
      <c r="E103" s="13">
        <v>3</v>
      </c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28"/>
    </row>
    <row r="104" spans="1:19">
      <c r="A104" s="15"/>
      <c r="B104" s="13" t="s">
        <v>56</v>
      </c>
      <c r="C104" s="5"/>
      <c r="D104" s="5"/>
      <c r="E104" s="5"/>
      <c r="F104" s="53" t="s">
        <v>57</v>
      </c>
      <c r="G104" s="5"/>
      <c r="H104" s="5"/>
      <c r="I104" s="5"/>
      <c r="J104" s="5"/>
      <c r="K104" s="5"/>
      <c r="L104" s="5"/>
      <c r="M104" s="13"/>
      <c r="N104" s="13"/>
      <c r="O104" s="13"/>
      <c r="P104" s="13"/>
      <c r="Q104" s="40" t="s">
        <v>58</v>
      </c>
      <c r="R104" s="5">
        <f>COUNTA(B3:P102)</f>
        <v>39</v>
      </c>
      <c r="S104" s="41"/>
    </row>
    <row r="105" spans="1:19">
      <c r="A105" s="16" t="s">
        <v>59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2">
        <v>5</v>
      </c>
      <c r="R105" s="5" t="s">
        <v>60</v>
      </c>
      <c r="S105" s="28"/>
    </row>
    <row r="106" spans="1:19">
      <c r="A106" s="18"/>
      <c r="B106" s="44">
        <f t="shared" ref="B106:P106" si="2">COUNTIF(B3:B102,$A$106)</f>
        <v>0</v>
      </c>
      <c r="C106" s="44">
        <f>COUNTIF(C3:C102,$A$106)</f>
        <v>0</v>
      </c>
      <c r="D106" s="44">
        <f t="shared" si="2"/>
        <v>0</v>
      </c>
      <c r="E106" s="44">
        <f t="shared" si="2"/>
        <v>0</v>
      </c>
      <c r="F106" s="44">
        <f t="shared" si="2"/>
        <v>0</v>
      </c>
      <c r="G106" s="44">
        <f t="shared" si="2"/>
        <v>0</v>
      </c>
      <c r="H106" s="44">
        <f t="shared" si="2"/>
        <v>0</v>
      </c>
      <c r="I106" s="44">
        <f t="shared" si="2"/>
        <v>0</v>
      </c>
      <c r="J106" s="44">
        <f t="shared" si="2"/>
        <v>0</v>
      </c>
      <c r="K106" s="44">
        <f t="shared" si="2"/>
        <v>0</v>
      </c>
      <c r="L106" s="44">
        <f t="shared" si="2"/>
        <v>0</v>
      </c>
      <c r="M106" s="44">
        <f t="shared" si="2"/>
        <v>0</v>
      </c>
      <c r="N106" s="44">
        <f t="shared" si="2"/>
        <v>0</v>
      </c>
      <c r="O106" s="44">
        <f t="shared" si="2"/>
        <v>0</v>
      </c>
      <c r="P106" s="44">
        <f t="shared" si="2"/>
        <v>0</v>
      </c>
      <c r="Q106" s="56">
        <f t="shared" ref="Q106:Q121" si="3">SUM(B106:P106)</f>
        <v>0</v>
      </c>
      <c r="R106" s="44"/>
      <c r="S106" s="28"/>
    </row>
    <row r="107" spans="1:19">
      <c r="A107" s="4"/>
      <c r="B107" s="5">
        <f t="shared" ref="B107:P107" si="4">COUNTIF(B3:B102,$A$107)</f>
        <v>0</v>
      </c>
      <c r="C107" s="5">
        <f>COUNTIF(C3:C102,$A$107)</f>
        <v>0</v>
      </c>
      <c r="D107" s="5">
        <f t="shared" si="4"/>
        <v>0</v>
      </c>
      <c r="E107" s="5">
        <f t="shared" si="4"/>
        <v>0</v>
      </c>
      <c r="F107" s="5">
        <f t="shared" si="4"/>
        <v>0</v>
      </c>
      <c r="G107" s="5">
        <f t="shared" si="4"/>
        <v>0</v>
      </c>
      <c r="H107" s="5">
        <f t="shared" si="4"/>
        <v>0</v>
      </c>
      <c r="I107" s="5">
        <f t="shared" si="4"/>
        <v>0</v>
      </c>
      <c r="J107" s="5">
        <f t="shared" si="4"/>
        <v>0</v>
      </c>
      <c r="K107" s="5">
        <f t="shared" si="4"/>
        <v>0</v>
      </c>
      <c r="L107" s="5">
        <f t="shared" si="4"/>
        <v>0</v>
      </c>
      <c r="M107" s="5">
        <f t="shared" si="4"/>
        <v>0</v>
      </c>
      <c r="N107" s="5">
        <f t="shared" si="4"/>
        <v>0</v>
      </c>
      <c r="O107" s="5">
        <f t="shared" si="4"/>
        <v>0</v>
      </c>
      <c r="P107" s="5">
        <f t="shared" si="4"/>
        <v>0</v>
      </c>
      <c r="Q107" s="56">
        <f t="shared" si="3"/>
        <v>0</v>
      </c>
      <c r="R107" s="5"/>
      <c r="S107" s="28"/>
    </row>
    <row r="108" spans="1:19">
      <c r="A108" s="18" t="s">
        <v>61</v>
      </c>
      <c r="B108" s="44">
        <f t="shared" ref="B108:P108" si="5">COUNTIF(B3:B102,$A$108)</f>
        <v>0</v>
      </c>
      <c r="C108" s="44">
        <f>COUNTIF(C3:C102,$A$108)</f>
        <v>0</v>
      </c>
      <c r="D108" s="44">
        <f t="shared" si="5"/>
        <v>0</v>
      </c>
      <c r="E108" s="44">
        <f t="shared" si="5"/>
        <v>0</v>
      </c>
      <c r="F108" s="44">
        <f t="shared" si="5"/>
        <v>0</v>
      </c>
      <c r="G108" s="44">
        <f t="shared" si="5"/>
        <v>0</v>
      </c>
      <c r="H108" s="44">
        <f t="shared" si="5"/>
        <v>0</v>
      </c>
      <c r="I108" s="44">
        <f t="shared" si="5"/>
        <v>0</v>
      </c>
      <c r="J108" s="44">
        <f t="shared" si="5"/>
        <v>0</v>
      </c>
      <c r="K108" s="44">
        <f t="shared" si="5"/>
        <v>0</v>
      </c>
      <c r="L108" s="44">
        <f t="shared" si="5"/>
        <v>0</v>
      </c>
      <c r="M108" s="44">
        <f t="shared" si="5"/>
        <v>0</v>
      </c>
      <c r="N108" s="44">
        <f t="shared" si="5"/>
        <v>0</v>
      </c>
      <c r="O108" s="44">
        <f t="shared" si="5"/>
        <v>0</v>
      </c>
      <c r="P108" s="44">
        <f t="shared" si="5"/>
        <v>0</v>
      </c>
      <c r="Q108" s="56">
        <f t="shared" si="3"/>
        <v>0</v>
      </c>
      <c r="R108" s="44">
        <v>5</v>
      </c>
      <c r="S108" s="28" t="s">
        <v>61</v>
      </c>
    </row>
    <row r="109" spans="1:19">
      <c r="A109" s="4" t="s">
        <v>62</v>
      </c>
      <c r="B109" s="5">
        <f t="shared" ref="B109:P109" si="6">COUNTIF(B3:B102,$A$109)</f>
        <v>0</v>
      </c>
      <c r="C109" s="5">
        <f>COUNTIF(C3:C102,$A$109)</f>
        <v>0</v>
      </c>
      <c r="D109" s="5">
        <f t="shared" si="6"/>
        <v>0</v>
      </c>
      <c r="E109" s="5">
        <f t="shared" si="6"/>
        <v>0</v>
      </c>
      <c r="F109" s="5">
        <f t="shared" si="6"/>
        <v>0</v>
      </c>
      <c r="G109" s="5">
        <f t="shared" si="6"/>
        <v>0</v>
      </c>
      <c r="H109" s="5">
        <f t="shared" si="6"/>
        <v>0</v>
      </c>
      <c r="I109" s="5">
        <f t="shared" si="6"/>
        <v>0</v>
      </c>
      <c r="J109" s="5">
        <f t="shared" si="6"/>
        <v>0</v>
      </c>
      <c r="K109" s="5">
        <f t="shared" si="6"/>
        <v>0</v>
      </c>
      <c r="L109" s="5">
        <f t="shared" si="6"/>
        <v>0</v>
      </c>
      <c r="M109" s="5">
        <f t="shared" si="6"/>
        <v>0</v>
      </c>
      <c r="N109" s="5">
        <f t="shared" si="6"/>
        <v>0</v>
      </c>
      <c r="O109" s="5">
        <f t="shared" si="6"/>
        <v>0</v>
      </c>
      <c r="P109" s="5">
        <f t="shared" si="6"/>
        <v>0</v>
      </c>
      <c r="Q109" s="56">
        <f t="shared" si="3"/>
        <v>0</v>
      </c>
      <c r="R109" s="5">
        <v>1</v>
      </c>
      <c r="S109" s="28" t="s">
        <v>62</v>
      </c>
    </row>
    <row r="110" spans="1:19">
      <c r="A110" s="18" t="s">
        <v>28</v>
      </c>
      <c r="B110" s="44">
        <f t="shared" ref="B110:P110" si="7">COUNTIF(B3:B102,$A$110)</f>
        <v>0</v>
      </c>
      <c r="C110" s="44">
        <f>COUNTIF(C3:C102,$A$110)</f>
        <v>1</v>
      </c>
      <c r="D110" s="44">
        <f t="shared" si="7"/>
        <v>0</v>
      </c>
      <c r="E110" s="44">
        <f t="shared" si="7"/>
        <v>0</v>
      </c>
      <c r="F110" s="44">
        <f t="shared" si="7"/>
        <v>0</v>
      </c>
      <c r="G110" s="44">
        <f t="shared" si="7"/>
        <v>0</v>
      </c>
      <c r="H110" s="44">
        <f t="shared" si="7"/>
        <v>0</v>
      </c>
      <c r="I110" s="44">
        <f t="shared" si="7"/>
        <v>0</v>
      </c>
      <c r="J110" s="44">
        <f t="shared" si="7"/>
        <v>0</v>
      </c>
      <c r="K110" s="44">
        <f t="shared" si="7"/>
        <v>0</v>
      </c>
      <c r="L110" s="44">
        <f t="shared" si="7"/>
        <v>0</v>
      </c>
      <c r="M110" s="44">
        <f t="shared" si="7"/>
        <v>0</v>
      </c>
      <c r="N110" s="44">
        <f t="shared" si="7"/>
        <v>0</v>
      </c>
      <c r="O110" s="44">
        <f t="shared" si="7"/>
        <v>0</v>
      </c>
      <c r="P110" s="44">
        <f t="shared" si="7"/>
        <v>0</v>
      </c>
      <c r="Q110" s="56">
        <f t="shared" si="3"/>
        <v>1</v>
      </c>
      <c r="R110" s="44">
        <v>6</v>
      </c>
      <c r="S110" s="28" t="s">
        <v>28</v>
      </c>
    </row>
    <row r="111" spans="1:19">
      <c r="A111" s="4" t="s">
        <v>63</v>
      </c>
      <c r="B111" s="5">
        <f t="shared" ref="B111:P111" si="8">COUNTIF(B3:B102,$A$111)</f>
        <v>0</v>
      </c>
      <c r="C111" s="5">
        <f>COUNTIF(C3:C102,$A$111)</f>
        <v>0</v>
      </c>
      <c r="D111" s="5">
        <f t="shared" si="8"/>
        <v>0</v>
      </c>
      <c r="E111" s="5">
        <f t="shared" si="8"/>
        <v>0</v>
      </c>
      <c r="F111" s="5">
        <f t="shared" si="8"/>
        <v>0</v>
      </c>
      <c r="G111" s="5">
        <f t="shared" si="8"/>
        <v>0</v>
      </c>
      <c r="H111" s="5">
        <f t="shared" si="8"/>
        <v>0</v>
      </c>
      <c r="I111" s="5">
        <f t="shared" si="8"/>
        <v>0</v>
      </c>
      <c r="J111" s="5">
        <f t="shared" si="8"/>
        <v>0</v>
      </c>
      <c r="K111" s="5">
        <f t="shared" si="8"/>
        <v>0</v>
      </c>
      <c r="L111" s="5">
        <f t="shared" si="8"/>
        <v>0</v>
      </c>
      <c r="M111" s="5">
        <f t="shared" si="8"/>
        <v>0</v>
      </c>
      <c r="N111" s="5">
        <f t="shared" si="8"/>
        <v>0</v>
      </c>
      <c r="O111" s="5">
        <f t="shared" si="8"/>
        <v>0</v>
      </c>
      <c r="P111" s="5">
        <f t="shared" si="8"/>
        <v>0</v>
      </c>
      <c r="Q111" s="56">
        <f t="shared" si="3"/>
        <v>0</v>
      </c>
      <c r="R111" s="5">
        <v>6</v>
      </c>
      <c r="S111" s="28" t="s">
        <v>63</v>
      </c>
    </row>
    <row r="112" spans="1:19">
      <c r="A112" s="18" t="s">
        <v>34</v>
      </c>
      <c r="B112" s="44">
        <f t="shared" ref="B112:P112" si="9">COUNTIF(B3:B102,$A$112)</f>
        <v>0</v>
      </c>
      <c r="C112" s="44">
        <f>COUNTIF(C3:C102,$A$112)</f>
        <v>0</v>
      </c>
      <c r="D112" s="44">
        <f t="shared" si="9"/>
        <v>0</v>
      </c>
      <c r="E112" s="44">
        <f t="shared" si="9"/>
        <v>1</v>
      </c>
      <c r="F112" s="44">
        <f t="shared" si="9"/>
        <v>0</v>
      </c>
      <c r="G112" s="44">
        <f t="shared" si="9"/>
        <v>0</v>
      </c>
      <c r="H112" s="44">
        <f t="shared" si="9"/>
        <v>0</v>
      </c>
      <c r="I112" s="44">
        <f t="shared" si="9"/>
        <v>0</v>
      </c>
      <c r="J112" s="44">
        <f t="shared" si="9"/>
        <v>0</v>
      </c>
      <c r="K112" s="44">
        <f t="shared" si="9"/>
        <v>0</v>
      </c>
      <c r="L112" s="44">
        <f t="shared" si="9"/>
        <v>0</v>
      </c>
      <c r="M112" s="44">
        <f t="shared" si="9"/>
        <v>0</v>
      </c>
      <c r="N112" s="44">
        <f t="shared" si="9"/>
        <v>0</v>
      </c>
      <c r="O112" s="44">
        <f t="shared" si="9"/>
        <v>0</v>
      </c>
      <c r="P112" s="44">
        <f t="shared" si="9"/>
        <v>0</v>
      </c>
      <c r="Q112" s="56">
        <f t="shared" si="3"/>
        <v>1</v>
      </c>
      <c r="R112" s="44">
        <v>4</v>
      </c>
      <c r="S112" s="28" t="s">
        <v>34</v>
      </c>
    </row>
    <row r="113" spans="1:19">
      <c r="A113" s="4" t="s">
        <v>64</v>
      </c>
      <c r="B113" s="5">
        <f t="shared" ref="B113:P113" si="10">COUNTIF(B3:B102,$A$113)</f>
        <v>0</v>
      </c>
      <c r="C113" s="5">
        <f>COUNTIF(C3:C102,$A$113)</f>
        <v>0</v>
      </c>
      <c r="D113" s="5">
        <f t="shared" si="10"/>
        <v>0</v>
      </c>
      <c r="E113" s="5">
        <f t="shared" si="10"/>
        <v>0</v>
      </c>
      <c r="F113" s="5">
        <f t="shared" si="10"/>
        <v>0</v>
      </c>
      <c r="G113" s="5">
        <f t="shared" si="10"/>
        <v>0</v>
      </c>
      <c r="H113" s="5">
        <f t="shared" si="10"/>
        <v>0</v>
      </c>
      <c r="I113" s="5">
        <f t="shared" si="10"/>
        <v>0</v>
      </c>
      <c r="J113" s="5">
        <f t="shared" si="10"/>
        <v>0</v>
      </c>
      <c r="K113" s="5">
        <f t="shared" si="10"/>
        <v>0</v>
      </c>
      <c r="L113" s="5">
        <f t="shared" si="10"/>
        <v>0</v>
      </c>
      <c r="M113" s="5">
        <f t="shared" si="10"/>
        <v>0</v>
      </c>
      <c r="N113" s="5">
        <f t="shared" si="10"/>
        <v>0</v>
      </c>
      <c r="O113" s="5">
        <f t="shared" si="10"/>
        <v>0</v>
      </c>
      <c r="P113" s="5">
        <f t="shared" si="10"/>
        <v>0</v>
      </c>
      <c r="Q113" s="56">
        <f t="shared" si="3"/>
        <v>0</v>
      </c>
      <c r="R113" s="5">
        <v>1</v>
      </c>
      <c r="S113" s="28" t="s">
        <v>64</v>
      </c>
    </row>
    <row r="114" spans="1:19">
      <c r="A114" s="18" t="s">
        <v>65</v>
      </c>
      <c r="B114" s="44">
        <f t="shared" ref="B114:P114" si="11">COUNTIF(B3:B102,$A$114)</f>
        <v>0</v>
      </c>
      <c r="C114" s="44">
        <f>COUNTIF(C3:C102,$A$114)</f>
        <v>0</v>
      </c>
      <c r="D114" s="44">
        <f t="shared" si="11"/>
        <v>0</v>
      </c>
      <c r="E114" s="44">
        <f t="shared" si="11"/>
        <v>0</v>
      </c>
      <c r="F114" s="44">
        <f t="shared" si="11"/>
        <v>0</v>
      </c>
      <c r="G114" s="44">
        <f t="shared" si="11"/>
        <v>0</v>
      </c>
      <c r="H114" s="44">
        <f t="shared" si="11"/>
        <v>0</v>
      </c>
      <c r="I114" s="44">
        <f t="shared" si="11"/>
        <v>0</v>
      </c>
      <c r="J114" s="44">
        <f t="shared" si="11"/>
        <v>0</v>
      </c>
      <c r="K114" s="44">
        <f t="shared" si="11"/>
        <v>0</v>
      </c>
      <c r="L114" s="44">
        <f t="shared" si="11"/>
        <v>0</v>
      </c>
      <c r="M114" s="44">
        <f t="shared" si="11"/>
        <v>0</v>
      </c>
      <c r="N114" s="44">
        <f t="shared" si="11"/>
        <v>0</v>
      </c>
      <c r="O114" s="44">
        <f t="shared" si="11"/>
        <v>0</v>
      </c>
      <c r="P114" s="44">
        <f t="shared" si="11"/>
        <v>0</v>
      </c>
      <c r="Q114" s="56">
        <f t="shared" si="3"/>
        <v>0</v>
      </c>
      <c r="R114" s="44">
        <v>2</v>
      </c>
      <c r="S114" s="28" t="s">
        <v>65</v>
      </c>
    </row>
    <row r="115" spans="1:19">
      <c r="A115" s="4" t="s">
        <v>66</v>
      </c>
      <c r="B115" s="5">
        <f t="shared" ref="B115:P115" si="12">COUNTIF(B3:B102,$A$115)</f>
        <v>0</v>
      </c>
      <c r="C115" s="5">
        <f>COUNTIF(C3:C102,$A$115)</f>
        <v>0</v>
      </c>
      <c r="D115" s="5">
        <f t="shared" si="12"/>
        <v>0</v>
      </c>
      <c r="E115" s="5">
        <f t="shared" si="12"/>
        <v>0</v>
      </c>
      <c r="F115" s="5">
        <f t="shared" si="12"/>
        <v>0</v>
      </c>
      <c r="G115" s="5">
        <f t="shared" si="12"/>
        <v>0</v>
      </c>
      <c r="H115" s="5">
        <f t="shared" si="12"/>
        <v>0</v>
      </c>
      <c r="I115" s="5">
        <f t="shared" si="12"/>
        <v>0</v>
      </c>
      <c r="J115" s="5">
        <f t="shared" si="12"/>
        <v>0</v>
      </c>
      <c r="K115" s="5">
        <f t="shared" si="12"/>
        <v>0</v>
      </c>
      <c r="L115" s="5">
        <f t="shared" si="12"/>
        <v>0</v>
      </c>
      <c r="M115" s="5">
        <f t="shared" si="12"/>
        <v>0</v>
      </c>
      <c r="N115" s="5">
        <f t="shared" si="12"/>
        <v>0</v>
      </c>
      <c r="O115" s="5">
        <f t="shared" si="12"/>
        <v>0</v>
      </c>
      <c r="P115" s="5">
        <f t="shared" si="12"/>
        <v>0</v>
      </c>
      <c r="Q115" s="56">
        <f t="shared" si="3"/>
        <v>0</v>
      </c>
      <c r="R115" s="5">
        <v>3</v>
      </c>
      <c r="S115" s="28" t="s">
        <v>66</v>
      </c>
    </row>
    <row r="116" spans="1:19">
      <c r="A116" s="18" t="s">
        <v>67</v>
      </c>
      <c r="B116" s="44">
        <f t="shared" ref="B116:P116" si="13">COUNTIF(B3:B102,$A$116)</f>
        <v>0</v>
      </c>
      <c r="C116" s="44">
        <f>COUNTIF(C3:C102,$A$116)</f>
        <v>0</v>
      </c>
      <c r="D116" s="44">
        <f t="shared" si="13"/>
        <v>0</v>
      </c>
      <c r="E116" s="44">
        <f t="shared" si="13"/>
        <v>0</v>
      </c>
      <c r="F116" s="44">
        <f t="shared" si="13"/>
        <v>0</v>
      </c>
      <c r="G116" s="44">
        <f t="shared" si="13"/>
        <v>0</v>
      </c>
      <c r="H116" s="44">
        <f t="shared" si="13"/>
        <v>0</v>
      </c>
      <c r="I116" s="44">
        <f t="shared" si="13"/>
        <v>0</v>
      </c>
      <c r="J116" s="44">
        <f t="shared" si="13"/>
        <v>0</v>
      </c>
      <c r="K116" s="44">
        <f t="shared" si="13"/>
        <v>0</v>
      </c>
      <c r="L116" s="44">
        <f t="shared" si="13"/>
        <v>0</v>
      </c>
      <c r="M116" s="44">
        <f t="shared" si="13"/>
        <v>0</v>
      </c>
      <c r="N116" s="44">
        <f t="shared" si="13"/>
        <v>0</v>
      </c>
      <c r="O116" s="44">
        <f t="shared" si="13"/>
        <v>0</v>
      </c>
      <c r="P116" s="44">
        <f t="shared" si="13"/>
        <v>0</v>
      </c>
      <c r="Q116" s="56">
        <f t="shared" si="3"/>
        <v>0</v>
      </c>
      <c r="R116" s="44">
        <v>2</v>
      </c>
      <c r="S116" s="28" t="s">
        <v>67</v>
      </c>
    </row>
    <row r="117" spans="1:19">
      <c r="A117" s="4" t="s">
        <v>68</v>
      </c>
      <c r="B117" s="5">
        <f t="shared" ref="B117:P117" si="14">COUNTIF(B3:B102,$A$117)</f>
        <v>0</v>
      </c>
      <c r="C117" s="5">
        <f>COUNTIF(C3:C102,$A$117)</f>
        <v>0</v>
      </c>
      <c r="D117" s="5">
        <f t="shared" si="14"/>
        <v>0</v>
      </c>
      <c r="E117" s="5">
        <f t="shared" si="14"/>
        <v>0</v>
      </c>
      <c r="F117" s="5">
        <f t="shared" si="14"/>
        <v>0</v>
      </c>
      <c r="G117" s="5">
        <f t="shared" si="14"/>
        <v>0</v>
      </c>
      <c r="H117" s="5">
        <f t="shared" si="14"/>
        <v>0</v>
      </c>
      <c r="I117" s="5">
        <f t="shared" si="14"/>
        <v>0</v>
      </c>
      <c r="J117" s="5">
        <f t="shared" si="14"/>
        <v>0</v>
      </c>
      <c r="K117" s="5">
        <f t="shared" si="14"/>
        <v>0</v>
      </c>
      <c r="L117" s="5">
        <f t="shared" si="14"/>
        <v>0</v>
      </c>
      <c r="M117" s="5">
        <f t="shared" si="14"/>
        <v>0</v>
      </c>
      <c r="N117" s="5">
        <f t="shared" si="14"/>
        <v>0</v>
      </c>
      <c r="O117" s="5">
        <f t="shared" si="14"/>
        <v>0</v>
      </c>
      <c r="P117" s="5">
        <f t="shared" si="14"/>
        <v>0</v>
      </c>
      <c r="Q117" s="56">
        <f t="shared" si="3"/>
        <v>0</v>
      </c>
      <c r="R117" s="5"/>
      <c r="S117" s="28" t="s">
        <v>68</v>
      </c>
    </row>
    <row r="118" spans="1:19">
      <c r="A118" s="18" t="s">
        <v>31</v>
      </c>
      <c r="B118" s="44">
        <f t="shared" ref="B118:P118" si="15">COUNTIF(B3:B102,$A$118)</f>
        <v>0</v>
      </c>
      <c r="C118" s="44">
        <f>COUNTIF(C3:C102,$A$118)</f>
        <v>0</v>
      </c>
      <c r="D118" s="44">
        <f t="shared" si="15"/>
        <v>1</v>
      </c>
      <c r="E118" s="44">
        <f t="shared" si="15"/>
        <v>4</v>
      </c>
      <c r="F118" s="44">
        <f t="shared" si="15"/>
        <v>0</v>
      </c>
      <c r="G118" s="44">
        <f t="shared" si="15"/>
        <v>0</v>
      </c>
      <c r="H118" s="44">
        <f t="shared" si="15"/>
        <v>0</v>
      </c>
      <c r="I118" s="44">
        <f t="shared" si="15"/>
        <v>0</v>
      </c>
      <c r="J118" s="44">
        <f t="shared" si="15"/>
        <v>0</v>
      </c>
      <c r="K118" s="44">
        <f t="shared" si="15"/>
        <v>0</v>
      </c>
      <c r="L118" s="44">
        <f t="shared" si="15"/>
        <v>0</v>
      </c>
      <c r="M118" s="44">
        <f t="shared" si="15"/>
        <v>0</v>
      </c>
      <c r="N118" s="44">
        <f t="shared" si="15"/>
        <v>0</v>
      </c>
      <c r="O118" s="44">
        <f t="shared" si="15"/>
        <v>0</v>
      </c>
      <c r="P118" s="44">
        <f t="shared" si="15"/>
        <v>0</v>
      </c>
      <c r="Q118" s="56">
        <f t="shared" si="3"/>
        <v>5</v>
      </c>
      <c r="R118" s="44" t="s">
        <v>69</v>
      </c>
      <c r="S118" s="28" t="s">
        <v>31</v>
      </c>
    </row>
    <row r="119" spans="1:19">
      <c r="A119" s="4" t="s">
        <v>70</v>
      </c>
      <c r="B119" s="54">
        <f t="shared" ref="B119:P119" si="16">COUNTIF(B3:B102,$A$119)</f>
        <v>0</v>
      </c>
      <c r="C119" s="54">
        <f>COUNTIF(C3:C102,$A$119)</f>
        <v>0</v>
      </c>
      <c r="D119" s="54">
        <f t="shared" si="16"/>
        <v>0</v>
      </c>
      <c r="E119" s="54">
        <f t="shared" si="16"/>
        <v>0</v>
      </c>
      <c r="F119" s="54">
        <f t="shared" si="16"/>
        <v>0</v>
      </c>
      <c r="G119" s="54">
        <f t="shared" si="16"/>
        <v>0</v>
      </c>
      <c r="H119" s="54">
        <f t="shared" si="16"/>
        <v>0</v>
      </c>
      <c r="I119" s="54">
        <f t="shared" si="16"/>
        <v>0</v>
      </c>
      <c r="J119" s="54">
        <f t="shared" si="16"/>
        <v>0</v>
      </c>
      <c r="K119" s="54">
        <f t="shared" si="16"/>
        <v>0</v>
      </c>
      <c r="L119" s="54">
        <f t="shared" si="16"/>
        <v>0</v>
      </c>
      <c r="M119" s="54">
        <f t="shared" si="16"/>
        <v>0</v>
      </c>
      <c r="N119" s="54">
        <f t="shared" si="16"/>
        <v>0</v>
      </c>
      <c r="O119" s="54">
        <f t="shared" si="16"/>
        <v>0</v>
      </c>
      <c r="P119" s="54">
        <f t="shared" si="16"/>
        <v>0</v>
      </c>
      <c r="Q119" s="56">
        <f t="shared" si="3"/>
        <v>0</v>
      </c>
      <c r="R119" s="5"/>
      <c r="S119" s="28" t="s">
        <v>70</v>
      </c>
    </row>
    <row r="120" spans="1:19">
      <c r="A120" s="18" t="s">
        <v>33</v>
      </c>
      <c r="B120" s="44">
        <f t="shared" ref="B120:P120" si="17">COUNTIF(B3:B102,$A$120)</f>
        <v>0</v>
      </c>
      <c r="C120" s="44">
        <f>COUNTIF(C3:C102,$A$120)</f>
        <v>0</v>
      </c>
      <c r="D120" s="44">
        <f t="shared" si="17"/>
        <v>1</v>
      </c>
      <c r="E120" s="44">
        <f t="shared" si="17"/>
        <v>0</v>
      </c>
      <c r="F120" s="44">
        <f t="shared" si="17"/>
        <v>0</v>
      </c>
      <c r="G120" s="44">
        <f t="shared" si="17"/>
        <v>0</v>
      </c>
      <c r="H120" s="44">
        <f t="shared" si="17"/>
        <v>0</v>
      </c>
      <c r="I120" s="44">
        <f t="shared" si="17"/>
        <v>0</v>
      </c>
      <c r="J120" s="44">
        <f t="shared" si="17"/>
        <v>0</v>
      </c>
      <c r="K120" s="44">
        <f t="shared" si="17"/>
        <v>0</v>
      </c>
      <c r="L120" s="44">
        <f t="shared" si="17"/>
        <v>0</v>
      </c>
      <c r="M120" s="44">
        <f t="shared" si="17"/>
        <v>0</v>
      </c>
      <c r="N120" s="44">
        <f t="shared" si="17"/>
        <v>0</v>
      </c>
      <c r="O120" s="44">
        <f t="shared" si="17"/>
        <v>0</v>
      </c>
      <c r="P120" s="44">
        <f t="shared" si="17"/>
        <v>0</v>
      </c>
      <c r="Q120" s="56">
        <f t="shared" si="3"/>
        <v>1</v>
      </c>
      <c r="R120" s="44">
        <v>3</v>
      </c>
      <c r="S120" s="28" t="s">
        <v>33</v>
      </c>
    </row>
    <row r="121" spans="1:19">
      <c r="A121" s="4" t="s">
        <v>71</v>
      </c>
      <c r="B121" s="5">
        <f t="shared" ref="B121:P121" si="18">COUNTIF(B3:B102,$A$121)</f>
        <v>0</v>
      </c>
      <c r="C121" s="5">
        <f>COUNTIF(C3:C102,$A$121)</f>
        <v>0</v>
      </c>
      <c r="D121" s="5">
        <f t="shared" si="18"/>
        <v>0</v>
      </c>
      <c r="E121" s="5">
        <f t="shared" si="18"/>
        <v>0</v>
      </c>
      <c r="F121" s="5">
        <f t="shared" si="18"/>
        <v>0</v>
      </c>
      <c r="G121" s="5">
        <f t="shared" si="18"/>
        <v>0</v>
      </c>
      <c r="H121" s="5">
        <f t="shared" si="18"/>
        <v>0</v>
      </c>
      <c r="I121" s="5">
        <f t="shared" si="18"/>
        <v>0</v>
      </c>
      <c r="J121" s="5">
        <f t="shared" si="18"/>
        <v>0</v>
      </c>
      <c r="K121" s="5">
        <f t="shared" si="18"/>
        <v>0</v>
      </c>
      <c r="L121" s="5">
        <f t="shared" si="18"/>
        <v>0</v>
      </c>
      <c r="M121" s="5">
        <f t="shared" si="18"/>
        <v>0</v>
      </c>
      <c r="N121" s="5">
        <f t="shared" si="18"/>
        <v>0</v>
      </c>
      <c r="O121" s="5">
        <f t="shared" si="18"/>
        <v>0</v>
      </c>
      <c r="P121" s="5">
        <f t="shared" si="18"/>
        <v>0</v>
      </c>
      <c r="Q121" s="56">
        <f t="shared" si="3"/>
        <v>0</v>
      </c>
      <c r="R121" s="5"/>
      <c r="S121" s="28"/>
    </row>
    <row r="122" ht="14.25" spans="1:19">
      <c r="A122" s="22" t="s">
        <v>72</v>
      </c>
      <c r="B122" s="55">
        <f>SUM(B106:B121)</f>
        <v>0</v>
      </c>
      <c r="C122" s="55">
        <f t="shared" ref="C122:Q122" si="19">SUM(C106:C121)</f>
        <v>1</v>
      </c>
      <c r="D122" s="55">
        <f t="shared" si="19"/>
        <v>2</v>
      </c>
      <c r="E122" s="55">
        <f t="shared" si="19"/>
        <v>5</v>
      </c>
      <c r="F122" s="55">
        <f t="shared" si="19"/>
        <v>0</v>
      </c>
      <c r="G122" s="55">
        <f t="shared" si="19"/>
        <v>0</v>
      </c>
      <c r="H122" s="55">
        <f t="shared" si="19"/>
        <v>0</v>
      </c>
      <c r="I122" s="55">
        <f t="shared" si="19"/>
        <v>0</v>
      </c>
      <c r="J122" s="55">
        <f t="shared" si="19"/>
        <v>0</v>
      </c>
      <c r="K122" s="55">
        <f t="shared" si="19"/>
        <v>0</v>
      </c>
      <c r="L122" s="55">
        <f t="shared" si="19"/>
        <v>0</v>
      </c>
      <c r="M122" s="55">
        <f t="shared" si="19"/>
        <v>0</v>
      </c>
      <c r="N122" s="55">
        <f t="shared" si="19"/>
        <v>0</v>
      </c>
      <c r="O122" s="55">
        <f t="shared" si="19"/>
        <v>0</v>
      </c>
      <c r="P122" s="55">
        <f t="shared" si="19"/>
        <v>0</v>
      </c>
      <c r="Q122" s="57">
        <f t="shared" si="19"/>
        <v>8</v>
      </c>
      <c r="R122" s="48"/>
      <c r="S122" s="49"/>
    </row>
  </sheetData>
  <mergeCells count="2">
    <mergeCell ref="A1:S1"/>
    <mergeCell ref="Q2:S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showZeros="0" topLeftCell="A4" workbookViewId="0">
      <selection activeCell="O53" sqref="O53"/>
    </sheetView>
  </sheetViews>
  <sheetFormatPr defaultColWidth="9" defaultRowHeight="13.5"/>
  <sheetData>
    <row r="1" ht="26.25" spans="1:19">
      <c r="A1" s="1" t="s">
        <v>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31.5" spans="1:19">
      <c r="A2" s="2" t="s">
        <v>74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4"/>
    </row>
    <row r="3" spans="1:19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25" t="s">
        <v>75</v>
      </c>
      <c r="R3" s="25" t="s">
        <v>76</v>
      </c>
      <c r="S3" s="26" t="s">
        <v>77</v>
      </c>
    </row>
    <row r="4" spans="1:19">
      <c r="A4" s="4">
        <v>1</v>
      </c>
      <c r="B4" s="5" t="s">
        <v>21</v>
      </c>
      <c r="C4" s="6" t="s">
        <v>18</v>
      </c>
      <c r="D4" s="7" t="s">
        <v>78</v>
      </c>
      <c r="E4" s="8" t="s">
        <v>79</v>
      </c>
      <c r="F4" s="7" t="s">
        <v>80</v>
      </c>
      <c r="G4" s="5" t="s">
        <v>30</v>
      </c>
      <c r="H4" s="5" t="s">
        <v>29</v>
      </c>
      <c r="I4" s="5" t="s">
        <v>22</v>
      </c>
      <c r="J4" s="8" t="s">
        <v>81</v>
      </c>
      <c r="K4" s="5" t="s">
        <v>30</v>
      </c>
      <c r="L4" s="6" t="s">
        <v>18</v>
      </c>
      <c r="M4" s="6" t="s">
        <v>18</v>
      </c>
      <c r="N4" s="5" t="s">
        <v>22</v>
      </c>
      <c r="O4" s="5" t="s">
        <v>30</v>
      </c>
      <c r="P4" s="5"/>
      <c r="Q4" s="10" t="s">
        <v>82</v>
      </c>
      <c r="R4" s="5">
        <v>132909991</v>
      </c>
      <c r="S4" s="27"/>
    </row>
    <row r="5" spans="1:19">
      <c r="A5" s="4">
        <v>2</v>
      </c>
      <c r="B5" s="8" t="s">
        <v>83</v>
      </c>
      <c r="C5" s="5" t="s">
        <v>21</v>
      </c>
      <c r="D5" s="5" t="s">
        <v>22</v>
      </c>
      <c r="E5" s="9" t="s">
        <v>19</v>
      </c>
      <c r="F5" s="6" t="s">
        <v>18</v>
      </c>
      <c r="G5" s="5" t="s">
        <v>23</v>
      </c>
      <c r="H5" s="5" t="s">
        <v>30</v>
      </c>
      <c r="I5" s="6" t="s">
        <v>18</v>
      </c>
      <c r="J5" s="5" t="s">
        <v>23</v>
      </c>
      <c r="K5" s="7" t="s">
        <v>84</v>
      </c>
      <c r="L5" s="5" t="s">
        <v>30</v>
      </c>
      <c r="M5" s="5" t="s">
        <v>23</v>
      </c>
      <c r="N5" s="5" t="s">
        <v>23</v>
      </c>
      <c r="O5" s="5" t="s">
        <v>24</v>
      </c>
      <c r="P5" s="5"/>
      <c r="Q5" s="13"/>
      <c r="R5" s="13"/>
      <c r="S5" s="28"/>
    </row>
    <row r="6" spans="1:19">
      <c r="A6" s="4">
        <v>3</v>
      </c>
      <c r="B6" s="6" t="s">
        <v>18</v>
      </c>
      <c r="C6" s="5" t="s">
        <v>30</v>
      </c>
      <c r="D6" s="5" t="s">
        <v>23</v>
      </c>
      <c r="E6" s="6" t="s">
        <v>18</v>
      </c>
      <c r="F6" s="8" t="s">
        <v>85</v>
      </c>
      <c r="G6" s="5" t="s">
        <v>22</v>
      </c>
      <c r="H6" s="5" t="s">
        <v>29</v>
      </c>
      <c r="I6" s="6" t="s">
        <v>18</v>
      </c>
      <c r="J6" s="5" t="s">
        <v>22</v>
      </c>
      <c r="K6" s="8" t="s">
        <v>86</v>
      </c>
      <c r="L6" s="7" t="s">
        <v>87</v>
      </c>
      <c r="M6" s="7" t="s">
        <v>88</v>
      </c>
      <c r="N6" s="5" t="s">
        <v>22</v>
      </c>
      <c r="O6" s="7" t="s">
        <v>89</v>
      </c>
      <c r="P6" s="5"/>
      <c r="Q6" s="29" t="s">
        <v>25</v>
      </c>
      <c r="R6" s="29" t="s">
        <v>26</v>
      </c>
      <c r="S6" s="30" t="s">
        <v>27</v>
      </c>
    </row>
    <row r="7" spans="1:19">
      <c r="A7" s="4">
        <v>4</v>
      </c>
      <c r="B7" s="5" t="s">
        <v>32</v>
      </c>
      <c r="C7" s="5" t="s">
        <v>23</v>
      </c>
      <c r="D7" s="5" t="s">
        <v>30</v>
      </c>
      <c r="E7" s="5" t="s">
        <v>22</v>
      </c>
      <c r="F7" s="6" t="s">
        <v>18</v>
      </c>
      <c r="G7" s="5" t="s">
        <v>23</v>
      </c>
      <c r="H7" s="7" t="s">
        <v>89</v>
      </c>
      <c r="I7" s="5" t="s">
        <v>23</v>
      </c>
      <c r="J7" s="5" t="s">
        <v>30</v>
      </c>
      <c r="K7" s="7" t="s">
        <v>90</v>
      </c>
      <c r="L7" s="7" t="s">
        <v>91</v>
      </c>
      <c r="M7" s="5" t="s">
        <v>30</v>
      </c>
      <c r="N7" s="5" t="s">
        <v>22</v>
      </c>
      <c r="O7" s="7" t="s">
        <v>80</v>
      </c>
      <c r="P7" s="5"/>
      <c r="Q7" s="5" t="s">
        <v>24</v>
      </c>
      <c r="R7" s="5">
        <f t="shared" ref="R7:R14" si="0">COUNTIF($B$4:$P$43,Q7)</f>
        <v>8</v>
      </c>
      <c r="S7" s="31">
        <f t="shared" ref="S7:S18" si="1">R7/$R$45</f>
        <v>0.0252365930599369</v>
      </c>
    </row>
    <row r="8" spans="1:19">
      <c r="A8" s="4">
        <v>5</v>
      </c>
      <c r="B8" s="5" t="s">
        <v>22</v>
      </c>
      <c r="C8" s="6" t="s">
        <v>18</v>
      </c>
      <c r="D8" s="5" t="s">
        <v>22</v>
      </c>
      <c r="E8" s="5" t="s">
        <v>22</v>
      </c>
      <c r="F8" s="5" t="s">
        <v>23</v>
      </c>
      <c r="G8" s="7" t="s">
        <v>89</v>
      </c>
      <c r="H8" s="5" t="s">
        <v>30</v>
      </c>
      <c r="I8" s="6" t="s">
        <v>18</v>
      </c>
      <c r="J8" s="5" t="s">
        <v>22</v>
      </c>
      <c r="K8" s="5" t="s">
        <v>21</v>
      </c>
      <c r="L8" s="11" t="s">
        <v>36</v>
      </c>
      <c r="M8" s="5" t="s">
        <v>24</v>
      </c>
      <c r="N8" s="10" t="s">
        <v>21</v>
      </c>
      <c r="O8" s="5" t="s">
        <v>23</v>
      </c>
      <c r="P8" s="5"/>
      <c r="Q8" s="5" t="s">
        <v>29</v>
      </c>
      <c r="R8" s="5">
        <f t="shared" si="0"/>
        <v>15</v>
      </c>
      <c r="S8" s="31">
        <f t="shared" si="1"/>
        <v>0.0473186119873817</v>
      </c>
    </row>
    <row r="9" spans="1:19">
      <c r="A9" s="4">
        <v>6</v>
      </c>
      <c r="B9" s="5" t="s">
        <v>30</v>
      </c>
      <c r="C9" s="5" t="s">
        <v>30</v>
      </c>
      <c r="D9" s="7" t="s">
        <v>90</v>
      </c>
      <c r="E9" s="7" t="s">
        <v>89</v>
      </c>
      <c r="F9" s="5" t="s">
        <v>24</v>
      </c>
      <c r="G9" s="7" t="s">
        <v>84</v>
      </c>
      <c r="H9" s="7" t="s">
        <v>84</v>
      </c>
      <c r="I9" s="7" t="s">
        <v>91</v>
      </c>
      <c r="J9" s="5" t="s">
        <v>29</v>
      </c>
      <c r="K9" s="5" t="s">
        <v>23</v>
      </c>
      <c r="L9" s="7" t="s">
        <v>78</v>
      </c>
      <c r="M9" s="5" t="s">
        <v>22</v>
      </c>
      <c r="N9" s="5" t="s">
        <v>22</v>
      </c>
      <c r="O9" s="6" t="s">
        <v>18</v>
      </c>
      <c r="P9" s="5"/>
      <c r="Q9" s="5" t="s">
        <v>32</v>
      </c>
      <c r="R9" s="5">
        <f t="shared" si="0"/>
        <v>11</v>
      </c>
      <c r="S9" s="31">
        <f t="shared" si="1"/>
        <v>0.0347003154574132</v>
      </c>
    </row>
    <row r="10" spans="1:19">
      <c r="A10" s="4">
        <v>7</v>
      </c>
      <c r="B10" s="5" t="s">
        <v>23</v>
      </c>
      <c r="C10" s="5" t="s">
        <v>22</v>
      </c>
      <c r="D10" s="5" t="s">
        <v>32</v>
      </c>
      <c r="E10" s="8" t="s">
        <v>92</v>
      </c>
      <c r="F10" s="7" t="s">
        <v>93</v>
      </c>
      <c r="G10" s="5" t="s">
        <v>22</v>
      </c>
      <c r="H10" s="5" t="s">
        <v>30</v>
      </c>
      <c r="I10" s="7" t="s">
        <v>89</v>
      </c>
      <c r="J10" s="7" t="s">
        <v>84</v>
      </c>
      <c r="K10" s="5" t="s">
        <v>23</v>
      </c>
      <c r="L10" s="7" t="s">
        <v>87</v>
      </c>
      <c r="M10" s="5" t="s">
        <v>23</v>
      </c>
      <c r="N10" s="7" t="s">
        <v>94</v>
      </c>
      <c r="O10" s="5" t="s">
        <v>22</v>
      </c>
      <c r="P10" s="5"/>
      <c r="Q10" s="5" t="s">
        <v>22</v>
      </c>
      <c r="R10" s="5">
        <f t="shared" si="0"/>
        <v>63</v>
      </c>
      <c r="S10" s="31">
        <f t="shared" si="1"/>
        <v>0.198738170347003</v>
      </c>
    </row>
    <row r="11" spans="1:19">
      <c r="A11" s="4">
        <v>8</v>
      </c>
      <c r="B11" s="7" t="s">
        <v>84</v>
      </c>
      <c r="C11" s="5" t="s">
        <v>22</v>
      </c>
      <c r="D11" s="5"/>
      <c r="E11" s="5" t="s">
        <v>22</v>
      </c>
      <c r="F11" s="5" t="s">
        <v>24</v>
      </c>
      <c r="G11" s="5" t="s">
        <v>22</v>
      </c>
      <c r="H11" s="5" t="s">
        <v>30</v>
      </c>
      <c r="I11" s="9" t="s">
        <v>19</v>
      </c>
      <c r="J11" s="5" t="s">
        <v>22</v>
      </c>
      <c r="K11" s="5" t="s">
        <v>32</v>
      </c>
      <c r="L11" s="5" t="s">
        <v>23</v>
      </c>
      <c r="M11" s="7" t="s">
        <v>95</v>
      </c>
      <c r="N11" s="6" t="s">
        <v>18</v>
      </c>
      <c r="O11" s="6" t="s">
        <v>18</v>
      </c>
      <c r="P11" s="5"/>
      <c r="Q11" s="5" t="s">
        <v>23</v>
      </c>
      <c r="R11" s="5">
        <f t="shared" si="0"/>
        <v>45</v>
      </c>
      <c r="S11" s="31">
        <f t="shared" si="1"/>
        <v>0.141955835962145</v>
      </c>
    </row>
    <row r="12" spans="1:19">
      <c r="A12" s="4">
        <v>9</v>
      </c>
      <c r="B12" s="5" t="s">
        <v>21</v>
      </c>
      <c r="C12" s="8" t="s">
        <v>81</v>
      </c>
      <c r="D12" s="5"/>
      <c r="E12" s="5" t="s">
        <v>30</v>
      </c>
      <c r="F12" s="9" t="s">
        <v>19</v>
      </c>
      <c r="G12" s="5" t="s">
        <v>21</v>
      </c>
      <c r="H12" s="5" t="s">
        <v>29</v>
      </c>
      <c r="I12" s="7" t="s">
        <v>93</v>
      </c>
      <c r="J12" s="5" t="s">
        <v>29</v>
      </c>
      <c r="K12" s="5" t="s">
        <v>23</v>
      </c>
      <c r="L12" s="6" t="s">
        <v>18</v>
      </c>
      <c r="M12" s="5" t="s">
        <v>23</v>
      </c>
      <c r="N12" s="5" t="s">
        <v>21</v>
      </c>
      <c r="O12" s="5" t="s">
        <v>22</v>
      </c>
      <c r="P12" s="5"/>
      <c r="Q12" s="5" t="s">
        <v>21</v>
      </c>
      <c r="R12" s="5">
        <f t="shared" si="0"/>
        <v>20</v>
      </c>
      <c r="S12" s="31">
        <f t="shared" si="1"/>
        <v>0.0630914826498423</v>
      </c>
    </row>
    <row r="13" spans="1:19">
      <c r="A13" s="4">
        <v>10</v>
      </c>
      <c r="B13" s="7" t="s">
        <v>90</v>
      </c>
      <c r="C13" s="7" t="s">
        <v>90</v>
      </c>
      <c r="D13" s="5"/>
      <c r="E13" s="9" t="s">
        <v>19</v>
      </c>
      <c r="F13" s="10" t="s">
        <v>22</v>
      </c>
      <c r="G13" s="5" t="s">
        <v>22</v>
      </c>
      <c r="H13" s="5" t="s">
        <v>22</v>
      </c>
      <c r="I13" s="5" t="s">
        <v>21</v>
      </c>
      <c r="J13" s="5" t="s">
        <v>22</v>
      </c>
      <c r="K13" s="9" t="s">
        <v>19</v>
      </c>
      <c r="L13" s="5" t="s">
        <v>23</v>
      </c>
      <c r="M13" s="11" t="s">
        <v>36</v>
      </c>
      <c r="N13" s="5" t="s">
        <v>23</v>
      </c>
      <c r="O13" s="7" t="s">
        <v>87</v>
      </c>
      <c r="P13" s="5"/>
      <c r="Q13" s="5" t="s">
        <v>30</v>
      </c>
      <c r="R13" s="5">
        <f t="shared" si="0"/>
        <v>31</v>
      </c>
      <c r="S13" s="31">
        <f t="shared" si="1"/>
        <v>0.0977917981072555</v>
      </c>
    </row>
    <row r="14" spans="1:19">
      <c r="A14" s="4">
        <v>11</v>
      </c>
      <c r="B14" s="9" t="s">
        <v>19</v>
      </c>
      <c r="C14" s="5" t="s">
        <v>30</v>
      </c>
      <c r="D14" s="5"/>
      <c r="E14" s="5" t="s">
        <v>22</v>
      </c>
      <c r="F14" s="10" t="s">
        <v>23</v>
      </c>
      <c r="G14" s="8" t="s">
        <v>96</v>
      </c>
      <c r="H14" s="7" t="s">
        <v>84</v>
      </c>
      <c r="I14" s="5" t="s">
        <v>32</v>
      </c>
      <c r="J14" s="5" t="s">
        <v>21</v>
      </c>
      <c r="K14" s="5" t="s">
        <v>32</v>
      </c>
      <c r="L14" s="5" t="s">
        <v>29</v>
      </c>
      <c r="M14" s="6" t="s">
        <v>18</v>
      </c>
      <c r="N14" s="5" t="s">
        <v>23</v>
      </c>
      <c r="O14" s="5" t="s">
        <v>22</v>
      </c>
      <c r="P14" s="5"/>
      <c r="Q14" s="6" t="s">
        <v>18</v>
      </c>
      <c r="R14" s="10">
        <f t="shared" si="0"/>
        <v>34</v>
      </c>
      <c r="S14" s="32">
        <f t="shared" si="1"/>
        <v>0.107255520504732</v>
      </c>
    </row>
    <row r="15" spans="1:19">
      <c r="A15" s="4">
        <v>12</v>
      </c>
      <c r="B15" s="6" t="s">
        <v>18</v>
      </c>
      <c r="C15" s="5" t="s">
        <v>23</v>
      </c>
      <c r="D15" s="5"/>
      <c r="E15" s="5" t="s">
        <v>29</v>
      </c>
      <c r="F15" s="7" t="s">
        <v>97</v>
      </c>
      <c r="G15" s="7" t="s">
        <v>93</v>
      </c>
      <c r="H15" s="5" t="s">
        <v>21</v>
      </c>
      <c r="I15" s="7" t="s">
        <v>97</v>
      </c>
      <c r="J15" s="5" t="s">
        <v>22</v>
      </c>
      <c r="K15" s="7" t="s">
        <v>93</v>
      </c>
      <c r="L15" s="8" t="s">
        <v>79</v>
      </c>
      <c r="M15" s="9" t="s">
        <v>19</v>
      </c>
      <c r="N15" s="6" t="s">
        <v>18</v>
      </c>
      <c r="O15" s="5" t="s">
        <v>22</v>
      </c>
      <c r="P15" s="5"/>
      <c r="Q15" s="8" t="s">
        <v>35</v>
      </c>
      <c r="R15" s="5">
        <v>17</v>
      </c>
      <c r="S15" s="31">
        <f t="shared" si="1"/>
        <v>0.0536277602523659</v>
      </c>
    </row>
    <row r="16" spans="1:19">
      <c r="A16" s="4">
        <v>13</v>
      </c>
      <c r="B16" s="5" t="s">
        <v>32</v>
      </c>
      <c r="C16" s="5" t="s">
        <v>22</v>
      </c>
      <c r="D16" s="5"/>
      <c r="E16" s="9" t="s">
        <v>19</v>
      </c>
      <c r="F16" s="10" t="s">
        <v>23</v>
      </c>
      <c r="G16" s="5" t="s">
        <v>22</v>
      </c>
      <c r="H16" s="5" t="s">
        <v>22</v>
      </c>
      <c r="I16" s="5" t="s">
        <v>29</v>
      </c>
      <c r="J16" s="5" t="s">
        <v>22</v>
      </c>
      <c r="K16" s="11" t="s">
        <v>36</v>
      </c>
      <c r="L16" s="7" t="s">
        <v>87</v>
      </c>
      <c r="M16" s="7" t="s">
        <v>91</v>
      </c>
      <c r="N16" s="9" t="s">
        <v>19</v>
      </c>
      <c r="O16" s="6" t="s">
        <v>18</v>
      </c>
      <c r="P16" s="5"/>
      <c r="Q16" s="9" t="s">
        <v>19</v>
      </c>
      <c r="R16" s="5">
        <f>COUNTIF($B$4:$P$43,Q16)</f>
        <v>12</v>
      </c>
      <c r="S16" s="31">
        <f t="shared" si="1"/>
        <v>0.0378548895899054</v>
      </c>
    </row>
    <row r="17" spans="1:19">
      <c r="A17" s="4">
        <v>14</v>
      </c>
      <c r="B17" s="5" t="s">
        <v>32</v>
      </c>
      <c r="C17" s="5" t="s">
        <v>23</v>
      </c>
      <c r="D17" s="5"/>
      <c r="E17" s="6" t="s">
        <v>18</v>
      </c>
      <c r="F17" s="10" t="s">
        <v>23</v>
      </c>
      <c r="G17" s="5" t="s">
        <v>29</v>
      </c>
      <c r="H17" s="7" t="s">
        <v>95</v>
      </c>
      <c r="I17" s="5" t="s">
        <v>29</v>
      </c>
      <c r="J17" s="7" t="s">
        <v>87</v>
      </c>
      <c r="K17" s="5" t="s">
        <v>21</v>
      </c>
      <c r="L17" s="5" t="s">
        <v>24</v>
      </c>
      <c r="M17" s="5" t="s">
        <v>30</v>
      </c>
      <c r="N17" s="5" t="s">
        <v>22</v>
      </c>
      <c r="O17" s="5" t="s">
        <v>22</v>
      </c>
      <c r="P17" s="5"/>
      <c r="Q17" s="11" t="s">
        <v>36</v>
      </c>
      <c r="R17" s="5">
        <f>COUNTIF($B$4:$P$43,Q17)</f>
        <v>5</v>
      </c>
      <c r="S17" s="31">
        <f t="shared" si="1"/>
        <v>0.0157728706624606</v>
      </c>
    </row>
    <row r="18" spans="1:19">
      <c r="A18" s="4">
        <v>15</v>
      </c>
      <c r="B18" s="5" t="s">
        <v>32</v>
      </c>
      <c r="C18" s="5" t="s">
        <v>30</v>
      </c>
      <c r="D18" s="5"/>
      <c r="E18" s="5" t="s">
        <v>23</v>
      </c>
      <c r="F18" s="5" t="s">
        <v>21</v>
      </c>
      <c r="G18" s="5" t="s">
        <v>22</v>
      </c>
      <c r="H18" s="11" t="s">
        <v>36</v>
      </c>
      <c r="I18" s="5"/>
      <c r="J18" s="5" t="s">
        <v>22</v>
      </c>
      <c r="K18" s="5" t="s">
        <v>32</v>
      </c>
      <c r="L18" s="5" t="s">
        <v>30</v>
      </c>
      <c r="M18" s="6" t="s">
        <v>18</v>
      </c>
      <c r="N18" s="5"/>
      <c r="O18" s="5" t="s">
        <v>30</v>
      </c>
      <c r="P18" s="5"/>
      <c r="Q18" s="7" t="s">
        <v>37</v>
      </c>
      <c r="R18" s="5">
        <f>Q63</f>
        <v>56</v>
      </c>
      <c r="S18" s="31">
        <f t="shared" si="1"/>
        <v>0.176656151419558</v>
      </c>
    </row>
    <row r="19" spans="1:19">
      <c r="A19" s="4">
        <v>16</v>
      </c>
      <c r="B19" s="5" t="s">
        <v>21</v>
      </c>
      <c r="C19" s="5" t="s">
        <v>22</v>
      </c>
      <c r="D19" s="5"/>
      <c r="E19" s="5"/>
      <c r="F19" s="5" t="s">
        <v>22</v>
      </c>
      <c r="G19" s="5" t="s">
        <v>23</v>
      </c>
      <c r="H19" s="5" t="s">
        <v>22</v>
      </c>
      <c r="I19" s="5"/>
      <c r="J19" s="6" t="s">
        <v>18</v>
      </c>
      <c r="K19" s="7" t="s">
        <v>95</v>
      </c>
      <c r="L19" s="6" t="s">
        <v>18</v>
      </c>
      <c r="M19" s="5" t="s">
        <v>30</v>
      </c>
      <c r="N19" s="5"/>
      <c r="O19" s="5" t="s">
        <v>30</v>
      </c>
      <c r="P19" s="5"/>
      <c r="Q19" s="13"/>
      <c r="R19" s="13"/>
      <c r="S19" s="33">
        <f>SUM(S7:S18)</f>
        <v>1</v>
      </c>
    </row>
    <row r="20" spans="1:19">
      <c r="A20" s="4">
        <v>17</v>
      </c>
      <c r="B20" s="5" t="s">
        <v>23</v>
      </c>
      <c r="C20" s="5" t="s">
        <v>24</v>
      </c>
      <c r="D20" s="5"/>
      <c r="E20" s="5"/>
      <c r="F20" s="7" t="s">
        <v>87</v>
      </c>
      <c r="G20" s="5" t="s">
        <v>22</v>
      </c>
      <c r="H20" s="8" t="s">
        <v>92</v>
      </c>
      <c r="I20" s="5"/>
      <c r="J20" s="8" t="s">
        <v>98</v>
      </c>
      <c r="K20" s="7" t="s">
        <v>90</v>
      </c>
      <c r="L20" s="5" t="s">
        <v>21</v>
      </c>
      <c r="M20" s="5"/>
      <c r="N20" s="5"/>
      <c r="O20" s="6" t="s">
        <v>18</v>
      </c>
      <c r="P20" s="5"/>
      <c r="Q20" s="13"/>
      <c r="R20" s="13"/>
      <c r="S20" s="28"/>
    </row>
    <row r="21" spans="1:19">
      <c r="A21" s="4">
        <v>18</v>
      </c>
      <c r="B21" s="5" t="s">
        <v>22</v>
      </c>
      <c r="C21" s="5" t="s">
        <v>21</v>
      </c>
      <c r="D21" s="5"/>
      <c r="E21" s="5"/>
      <c r="F21" s="6" t="s">
        <v>18</v>
      </c>
      <c r="G21" s="5" t="s">
        <v>23</v>
      </c>
      <c r="H21" s="5" t="s">
        <v>30</v>
      </c>
      <c r="I21" s="5"/>
      <c r="J21" s="7" t="s">
        <v>90</v>
      </c>
      <c r="K21" s="5" t="s">
        <v>22</v>
      </c>
      <c r="L21" s="5" t="s">
        <v>23</v>
      </c>
      <c r="M21" s="5"/>
      <c r="N21" s="5"/>
      <c r="O21" s="7" t="s">
        <v>93</v>
      </c>
      <c r="P21" s="5"/>
      <c r="Q21" s="34" t="s">
        <v>44</v>
      </c>
      <c r="R21" s="34" t="s">
        <v>45</v>
      </c>
      <c r="S21" s="35">
        <f>Q46*1000/R18</f>
        <v>1500</v>
      </c>
    </row>
    <row r="22" spans="1:19">
      <c r="A22" s="4">
        <v>19</v>
      </c>
      <c r="B22" s="5" t="s">
        <v>21</v>
      </c>
      <c r="C22" s="5" t="s">
        <v>21</v>
      </c>
      <c r="D22" s="5"/>
      <c r="E22" s="5"/>
      <c r="F22" s="5" t="s">
        <v>30</v>
      </c>
      <c r="G22" s="7" t="s">
        <v>99</v>
      </c>
      <c r="H22" s="5" t="s">
        <v>23</v>
      </c>
      <c r="I22" s="5"/>
      <c r="J22" s="5" t="s">
        <v>22</v>
      </c>
      <c r="K22" s="5" t="s">
        <v>22</v>
      </c>
      <c r="L22" s="5"/>
      <c r="M22" s="5"/>
      <c r="N22" s="5"/>
      <c r="O22" s="5" t="s">
        <v>23</v>
      </c>
      <c r="P22" s="5"/>
      <c r="Q22" s="13"/>
      <c r="R22" s="13"/>
      <c r="S22" s="28"/>
    </row>
    <row r="23" spans="1:19">
      <c r="A23" s="4">
        <v>20</v>
      </c>
      <c r="B23" s="6" t="s">
        <v>18</v>
      </c>
      <c r="C23" s="5" t="s">
        <v>29</v>
      </c>
      <c r="D23" s="5"/>
      <c r="E23" s="5"/>
      <c r="F23" s="5" t="s">
        <v>22</v>
      </c>
      <c r="G23" s="5" t="s">
        <v>30</v>
      </c>
      <c r="H23" s="5" t="s">
        <v>23</v>
      </c>
      <c r="I23" s="5"/>
      <c r="J23" s="5" t="s">
        <v>22</v>
      </c>
      <c r="K23" s="5" t="s">
        <v>23</v>
      </c>
      <c r="L23" s="5"/>
      <c r="M23" s="5"/>
      <c r="N23" s="5"/>
      <c r="O23" s="9" t="s">
        <v>19</v>
      </c>
      <c r="P23" s="5"/>
      <c r="Q23" s="13"/>
      <c r="R23" s="13"/>
      <c r="S23" s="28"/>
    </row>
    <row r="24" spans="1:19">
      <c r="A24" s="4">
        <v>21</v>
      </c>
      <c r="B24" s="5"/>
      <c r="C24" s="5" t="s">
        <v>23</v>
      </c>
      <c r="D24" s="5"/>
      <c r="E24" s="5"/>
      <c r="F24" s="5" t="s">
        <v>22</v>
      </c>
      <c r="G24" s="5" t="s">
        <v>23</v>
      </c>
      <c r="H24" s="5" t="s">
        <v>30</v>
      </c>
      <c r="I24" s="5"/>
      <c r="J24" s="8" t="s">
        <v>100</v>
      </c>
      <c r="K24" s="5"/>
      <c r="L24" s="5"/>
      <c r="M24" s="5"/>
      <c r="N24" s="5"/>
      <c r="O24" s="7" t="s">
        <v>101</v>
      </c>
      <c r="P24" s="5"/>
      <c r="Q24" s="13"/>
      <c r="R24" s="13"/>
      <c r="S24" s="28"/>
    </row>
    <row r="25" spans="1:19">
      <c r="A25" s="4">
        <v>22</v>
      </c>
      <c r="B25" s="5"/>
      <c r="C25" s="5" t="s">
        <v>22</v>
      </c>
      <c r="D25" s="5"/>
      <c r="E25" s="5"/>
      <c r="F25" s="8" t="s">
        <v>86</v>
      </c>
      <c r="G25" s="11" t="s">
        <v>36</v>
      </c>
      <c r="H25" s="5" t="s">
        <v>22</v>
      </c>
      <c r="I25" s="5"/>
      <c r="J25" s="5" t="s">
        <v>22</v>
      </c>
      <c r="K25" s="5"/>
      <c r="L25" s="5"/>
      <c r="M25" s="5"/>
      <c r="N25" s="5"/>
      <c r="O25" s="5" t="s">
        <v>21</v>
      </c>
      <c r="P25" s="5"/>
      <c r="Q25" s="13"/>
      <c r="R25" s="13"/>
      <c r="S25" s="28"/>
    </row>
    <row r="26" spans="1:19">
      <c r="A26" s="4">
        <v>23</v>
      </c>
      <c r="B26" s="5"/>
      <c r="C26" s="5"/>
      <c r="D26" s="5"/>
      <c r="E26" s="5"/>
      <c r="F26" s="6" t="s">
        <v>18</v>
      </c>
      <c r="G26" s="5" t="s">
        <v>29</v>
      </c>
      <c r="H26" s="5" t="s">
        <v>32</v>
      </c>
      <c r="I26" s="5"/>
      <c r="J26" s="7" t="s">
        <v>93</v>
      </c>
      <c r="K26" s="5"/>
      <c r="L26" s="5"/>
      <c r="M26" s="5"/>
      <c r="N26" s="5"/>
      <c r="O26" s="7" t="s">
        <v>99</v>
      </c>
      <c r="P26" s="5"/>
      <c r="Q26" s="14"/>
      <c r="R26" s="13"/>
      <c r="S26" s="28"/>
    </row>
    <row r="27" spans="1:19">
      <c r="A27" s="4">
        <v>24</v>
      </c>
      <c r="B27" s="5"/>
      <c r="C27" s="5"/>
      <c r="D27" s="5"/>
      <c r="E27" s="5"/>
      <c r="F27" s="5" t="s">
        <v>23</v>
      </c>
      <c r="G27" s="5" t="s">
        <v>23</v>
      </c>
      <c r="H27" s="5" t="s">
        <v>23</v>
      </c>
      <c r="I27" s="5"/>
      <c r="J27" s="5" t="s">
        <v>23</v>
      </c>
      <c r="K27" s="5"/>
      <c r="L27" s="5"/>
      <c r="M27" s="5"/>
      <c r="N27" s="5"/>
      <c r="O27" s="7" t="s">
        <v>87</v>
      </c>
      <c r="P27" s="5"/>
      <c r="Q27" s="14"/>
      <c r="R27" s="13"/>
      <c r="S27" s="28"/>
    </row>
    <row r="28" spans="1:19">
      <c r="A28" s="4">
        <v>25</v>
      </c>
      <c r="B28" s="5"/>
      <c r="C28" s="5"/>
      <c r="D28" s="5"/>
      <c r="E28" s="5"/>
      <c r="F28" s="8" t="s">
        <v>83</v>
      </c>
      <c r="G28" s="7" t="s">
        <v>91</v>
      </c>
      <c r="H28" s="6" t="s">
        <v>18</v>
      </c>
      <c r="I28" s="5"/>
      <c r="J28" s="8" t="s">
        <v>102</v>
      </c>
      <c r="K28" s="5"/>
      <c r="L28" s="5"/>
      <c r="M28" s="5"/>
      <c r="N28" s="5"/>
      <c r="O28" s="5" t="s">
        <v>22</v>
      </c>
      <c r="P28" s="5"/>
      <c r="Q28" s="13"/>
      <c r="R28" s="13"/>
      <c r="S28" s="28"/>
    </row>
    <row r="29" spans="1:19">
      <c r="A29" s="4">
        <v>26</v>
      </c>
      <c r="B29" s="5"/>
      <c r="C29" s="5"/>
      <c r="D29" s="5"/>
      <c r="E29" s="5"/>
      <c r="F29" s="7" t="s">
        <v>91</v>
      </c>
      <c r="G29" s="6" t="s">
        <v>18</v>
      </c>
      <c r="H29" s="5" t="s">
        <v>29</v>
      </c>
      <c r="I29" s="5"/>
      <c r="J29" s="5" t="s">
        <v>29</v>
      </c>
      <c r="K29" s="5"/>
      <c r="L29" s="5"/>
      <c r="M29" s="5"/>
      <c r="N29" s="5"/>
      <c r="O29" s="5" t="s">
        <v>23</v>
      </c>
      <c r="P29" s="5"/>
      <c r="Q29" s="36" t="s">
        <v>49</v>
      </c>
      <c r="R29" s="36" t="s">
        <v>50</v>
      </c>
      <c r="S29" s="37">
        <f>(R45-26)/((Q46*11)+280)</f>
        <v>0.241694352159468</v>
      </c>
    </row>
    <row r="30" spans="1:19">
      <c r="A30" s="4">
        <v>27</v>
      </c>
      <c r="B30" s="5"/>
      <c r="C30" s="5"/>
      <c r="D30" s="5"/>
      <c r="E30" s="5"/>
      <c r="F30" s="5" t="s">
        <v>23</v>
      </c>
      <c r="G30" s="7" t="s">
        <v>87</v>
      </c>
      <c r="H30" s="5" t="s">
        <v>22</v>
      </c>
      <c r="I30" s="5"/>
      <c r="J30" s="5" t="s">
        <v>23</v>
      </c>
      <c r="K30" s="5"/>
      <c r="L30" s="5"/>
      <c r="M30" s="5"/>
      <c r="N30" s="5"/>
      <c r="O30" s="6" t="s">
        <v>18</v>
      </c>
      <c r="P30" s="5"/>
      <c r="Q30" s="13"/>
      <c r="R30" s="13"/>
      <c r="S30" s="28"/>
    </row>
    <row r="31" spans="1:19">
      <c r="A31" s="4">
        <v>28</v>
      </c>
      <c r="B31" s="5"/>
      <c r="C31" s="5"/>
      <c r="D31" s="5"/>
      <c r="E31" s="5"/>
      <c r="F31" s="5" t="s">
        <v>22</v>
      </c>
      <c r="G31" s="5" t="s">
        <v>24</v>
      </c>
      <c r="H31" s="7" t="s">
        <v>84</v>
      </c>
      <c r="I31" s="5"/>
      <c r="J31" s="8" t="s">
        <v>103</v>
      </c>
      <c r="K31" s="5"/>
      <c r="L31" s="5"/>
      <c r="M31" s="5"/>
      <c r="N31" s="5"/>
      <c r="O31" s="5" t="s">
        <v>29</v>
      </c>
      <c r="P31" s="5"/>
      <c r="Q31" s="13"/>
      <c r="R31" s="13"/>
      <c r="S31" s="28"/>
    </row>
    <row r="32" spans="1:19">
      <c r="A32" s="4">
        <v>29</v>
      </c>
      <c r="B32" s="5"/>
      <c r="C32" s="5"/>
      <c r="D32" s="5"/>
      <c r="E32" s="5"/>
      <c r="F32" s="7" t="s">
        <v>90</v>
      </c>
      <c r="G32" s="5" t="s">
        <v>30</v>
      </c>
      <c r="H32" s="7" t="s">
        <v>93</v>
      </c>
      <c r="I32" s="5"/>
      <c r="J32" s="5" t="s">
        <v>22</v>
      </c>
      <c r="K32" s="5"/>
      <c r="L32" s="5"/>
      <c r="M32" s="5"/>
      <c r="N32" s="5"/>
      <c r="O32" s="6" t="s">
        <v>18</v>
      </c>
      <c r="P32" s="5"/>
      <c r="Q32" s="13"/>
      <c r="R32" s="13"/>
      <c r="S32" s="28"/>
    </row>
    <row r="33" spans="1:19">
      <c r="A33" s="4">
        <v>30</v>
      </c>
      <c r="B33" s="5"/>
      <c r="C33" s="5"/>
      <c r="D33" s="5"/>
      <c r="E33" s="5"/>
      <c r="F33" s="9" t="s">
        <v>19</v>
      </c>
      <c r="G33" s="5" t="s">
        <v>24</v>
      </c>
      <c r="H33" s="5" t="s">
        <v>32</v>
      </c>
      <c r="I33" s="5"/>
      <c r="J33" s="5" t="s">
        <v>30</v>
      </c>
      <c r="K33" s="5"/>
      <c r="L33" s="5"/>
      <c r="M33" s="5"/>
      <c r="N33" s="5"/>
      <c r="O33" s="5" t="s">
        <v>23</v>
      </c>
      <c r="P33" s="5"/>
      <c r="Q33" s="13"/>
      <c r="R33" s="13"/>
      <c r="S33" s="28"/>
    </row>
    <row r="34" spans="1:19">
      <c r="A34" s="4">
        <v>31</v>
      </c>
      <c r="B34" s="5"/>
      <c r="C34" s="5"/>
      <c r="D34" s="5"/>
      <c r="E34" s="5"/>
      <c r="F34" s="5"/>
      <c r="G34" s="9" t="s">
        <v>19</v>
      </c>
      <c r="H34" s="5" t="s">
        <v>22</v>
      </c>
      <c r="I34" s="5"/>
      <c r="J34" s="5"/>
      <c r="K34" s="5"/>
      <c r="L34" s="5"/>
      <c r="M34" s="5"/>
      <c r="N34" s="5"/>
      <c r="O34" s="5" t="s">
        <v>22</v>
      </c>
      <c r="P34" s="5"/>
      <c r="Q34" s="13"/>
      <c r="R34" s="13"/>
      <c r="S34" s="28"/>
    </row>
    <row r="35" spans="1:19">
      <c r="A35" s="4">
        <v>32</v>
      </c>
      <c r="B35" s="5"/>
      <c r="C35" s="5"/>
      <c r="D35" s="5"/>
      <c r="E35" s="5"/>
      <c r="F35" s="5"/>
      <c r="G35" s="5" t="s">
        <v>21</v>
      </c>
      <c r="H35" s="5" t="s">
        <v>22</v>
      </c>
      <c r="I35" s="5"/>
      <c r="J35" s="5"/>
      <c r="K35" s="5"/>
      <c r="L35" s="5"/>
      <c r="M35" s="5"/>
      <c r="N35" s="5"/>
      <c r="O35" s="5" t="s">
        <v>22</v>
      </c>
      <c r="P35" s="5"/>
      <c r="Q35" s="13"/>
      <c r="R35" s="13"/>
      <c r="S35" s="28"/>
    </row>
    <row r="36" spans="1:19">
      <c r="A36" s="4">
        <v>33</v>
      </c>
      <c r="B36" s="5"/>
      <c r="C36" s="5"/>
      <c r="D36" s="5"/>
      <c r="E36" s="5"/>
      <c r="F36" s="5"/>
      <c r="G36" s="7" t="s">
        <v>84</v>
      </c>
      <c r="H36" s="5" t="s">
        <v>22</v>
      </c>
      <c r="I36" s="5"/>
      <c r="J36" s="5"/>
      <c r="K36" s="5"/>
      <c r="L36" s="5"/>
      <c r="M36" s="5"/>
      <c r="N36" s="5"/>
      <c r="O36" s="6" t="s">
        <v>18</v>
      </c>
      <c r="P36" s="5"/>
      <c r="Q36" s="13"/>
      <c r="R36" s="13"/>
      <c r="S36" s="28"/>
    </row>
    <row r="37" spans="1:19">
      <c r="A37" s="4">
        <v>34</v>
      </c>
      <c r="B37" s="5"/>
      <c r="C37" s="5"/>
      <c r="D37" s="5"/>
      <c r="E37" s="5"/>
      <c r="F37" s="5"/>
      <c r="G37" s="8" t="s">
        <v>103</v>
      </c>
      <c r="H37" s="5" t="s">
        <v>30</v>
      </c>
      <c r="I37" s="5"/>
      <c r="J37" s="5"/>
      <c r="K37" s="5"/>
      <c r="L37" s="5"/>
      <c r="M37" s="5"/>
      <c r="N37" s="5"/>
      <c r="O37" s="5"/>
      <c r="P37" s="5"/>
      <c r="Q37" s="13"/>
      <c r="R37" s="13"/>
      <c r="S37" s="28"/>
    </row>
    <row r="38" spans="1:19">
      <c r="A38" s="4">
        <v>35</v>
      </c>
      <c r="B38" s="5"/>
      <c r="C38" s="5"/>
      <c r="D38" s="5"/>
      <c r="E38" s="5"/>
      <c r="F38" s="5"/>
      <c r="G38" s="5" t="s">
        <v>23</v>
      </c>
      <c r="H38" s="5" t="s">
        <v>22</v>
      </c>
      <c r="I38" s="5"/>
      <c r="J38" s="5"/>
      <c r="K38" s="5"/>
      <c r="L38" s="5"/>
      <c r="M38" s="5"/>
      <c r="N38" s="5"/>
      <c r="O38" s="5"/>
      <c r="P38" s="5"/>
      <c r="Q38" s="13"/>
      <c r="R38" s="13"/>
      <c r="S38" s="28"/>
    </row>
    <row r="39" spans="1:19">
      <c r="A39" s="4">
        <v>36</v>
      </c>
      <c r="B39" s="5"/>
      <c r="C39" s="5"/>
      <c r="D39" s="5"/>
      <c r="E39" s="5"/>
      <c r="F39" s="5"/>
      <c r="G39" s="7" t="s">
        <v>99</v>
      </c>
      <c r="H39" s="6" t="s">
        <v>18</v>
      </c>
      <c r="I39" s="5"/>
      <c r="J39" s="5"/>
      <c r="K39" s="5"/>
      <c r="L39" s="5"/>
      <c r="M39" s="5"/>
      <c r="N39" s="5"/>
      <c r="O39" s="5"/>
      <c r="P39" s="5"/>
      <c r="Q39" s="13"/>
      <c r="R39" s="13"/>
      <c r="S39" s="28"/>
    </row>
    <row r="40" spans="1:19">
      <c r="A40" s="4">
        <v>37</v>
      </c>
      <c r="B40" s="5"/>
      <c r="C40" s="5"/>
      <c r="D40" s="5"/>
      <c r="E40" s="5"/>
      <c r="F40" s="5"/>
      <c r="G40" s="5" t="s">
        <v>30</v>
      </c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38</v>
      </c>
      <c r="B41" s="5"/>
      <c r="C41" s="5"/>
      <c r="D41" s="5"/>
      <c r="E41" s="5"/>
      <c r="F41" s="5"/>
      <c r="G41" s="7" t="s">
        <v>104</v>
      </c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39</v>
      </c>
      <c r="B42" s="5"/>
      <c r="C42" s="5"/>
      <c r="D42" s="5"/>
      <c r="E42" s="5"/>
      <c r="F42" s="5" t="s">
        <v>22</v>
      </c>
      <c r="G42" s="6" t="s">
        <v>18</v>
      </c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40</v>
      </c>
      <c r="B43" s="5"/>
      <c r="C43" s="5"/>
      <c r="D43" s="5"/>
      <c r="E43" s="5"/>
      <c r="F43" s="5" t="s">
        <v>30</v>
      </c>
      <c r="G43" s="5" t="s">
        <v>21</v>
      </c>
      <c r="H43" s="5"/>
      <c r="I43" s="5"/>
      <c r="J43" s="5"/>
      <c r="K43" s="5"/>
      <c r="L43" s="5"/>
      <c r="M43" s="5"/>
      <c r="N43" s="5"/>
      <c r="O43" s="5"/>
      <c r="P43" s="5"/>
      <c r="Q43" s="13"/>
      <c r="R43" s="13"/>
      <c r="S43" s="28"/>
    </row>
    <row r="44" spans="1:19">
      <c r="A44" s="12" t="s">
        <v>18</v>
      </c>
      <c r="B44" s="13">
        <v>3</v>
      </c>
      <c r="C44" s="13">
        <v>3</v>
      </c>
      <c r="D44" s="13">
        <v>0</v>
      </c>
      <c r="E44" s="14">
        <v>6</v>
      </c>
      <c r="F44" s="14">
        <v>6</v>
      </c>
      <c r="G44" s="14">
        <v>3</v>
      </c>
      <c r="H44" s="14">
        <v>3</v>
      </c>
      <c r="I44" s="14">
        <v>7</v>
      </c>
      <c r="J44" s="14">
        <v>1</v>
      </c>
      <c r="K44" s="14">
        <v>0</v>
      </c>
      <c r="L44" s="14">
        <v>8</v>
      </c>
      <c r="M44" s="14">
        <v>3</v>
      </c>
      <c r="N44" s="14">
        <v>6</v>
      </c>
      <c r="O44" s="14">
        <v>7</v>
      </c>
      <c r="P44" s="13"/>
      <c r="Q44" s="38">
        <f>SUM(B44:P44)</f>
        <v>56</v>
      </c>
      <c r="R44" s="39">
        <f>Q44/R14</f>
        <v>1.64705882352941</v>
      </c>
      <c r="S44" s="28"/>
    </row>
    <row r="45" spans="1:19">
      <c r="A45" s="15"/>
      <c r="B45" s="13"/>
      <c r="C45" s="5"/>
      <c r="D45" s="5"/>
      <c r="E45" s="5"/>
      <c r="F45" s="5"/>
      <c r="G45" s="5"/>
      <c r="H45" s="5"/>
      <c r="I45" s="5"/>
      <c r="J45" s="5"/>
      <c r="K45" s="5"/>
      <c r="L45" s="5"/>
      <c r="M45" s="13"/>
      <c r="N45" s="13"/>
      <c r="O45" s="13"/>
      <c r="P45" s="13"/>
      <c r="Q45" s="40" t="s">
        <v>58</v>
      </c>
      <c r="R45" s="5">
        <f>COUNTA(B4:P43)</f>
        <v>317</v>
      </c>
      <c r="S45" s="41"/>
    </row>
    <row r="46" spans="1:19">
      <c r="A46" s="16" t="s">
        <v>59</v>
      </c>
      <c r="B46" s="17">
        <v>6</v>
      </c>
      <c r="C46" s="17">
        <v>4</v>
      </c>
      <c r="D46" s="17">
        <v>1</v>
      </c>
      <c r="E46" s="17">
        <v>3</v>
      </c>
      <c r="F46" s="17">
        <v>10</v>
      </c>
      <c r="G46" s="17">
        <v>9</v>
      </c>
      <c r="H46" s="17">
        <v>7</v>
      </c>
      <c r="I46" s="17">
        <v>4</v>
      </c>
      <c r="J46" s="17">
        <v>8</v>
      </c>
      <c r="K46" s="17">
        <v>8</v>
      </c>
      <c r="L46" s="17">
        <v>5</v>
      </c>
      <c r="M46" s="17">
        <v>2</v>
      </c>
      <c r="N46" s="17">
        <v>3</v>
      </c>
      <c r="O46" s="17">
        <v>14</v>
      </c>
      <c r="P46" s="17"/>
      <c r="Q46" s="42">
        <f>SUM(B46:P46)</f>
        <v>84</v>
      </c>
      <c r="R46" s="5" t="s">
        <v>60</v>
      </c>
      <c r="S46" s="28"/>
    </row>
    <row r="47" spans="1:19">
      <c r="A47" s="18" t="s">
        <v>105</v>
      </c>
      <c r="B47" s="19">
        <f t="shared" ref="B47:P47" si="2">COUNTIF(B4:B43,$A$47)</f>
        <v>0</v>
      </c>
      <c r="C47" s="19">
        <f t="shared" si="2"/>
        <v>0</v>
      </c>
      <c r="D47" s="19">
        <f t="shared" si="2"/>
        <v>0</v>
      </c>
      <c r="E47" s="19">
        <f t="shared" si="2"/>
        <v>0</v>
      </c>
      <c r="F47" s="19">
        <f t="shared" si="2"/>
        <v>0</v>
      </c>
      <c r="G47" s="19">
        <f t="shared" si="2"/>
        <v>0</v>
      </c>
      <c r="H47" s="19">
        <f t="shared" si="2"/>
        <v>0</v>
      </c>
      <c r="I47" s="19">
        <f t="shared" si="2"/>
        <v>0</v>
      </c>
      <c r="J47" s="19">
        <f t="shared" si="2"/>
        <v>0</v>
      </c>
      <c r="K47" s="19">
        <f t="shared" si="2"/>
        <v>0</v>
      </c>
      <c r="L47" s="19">
        <f t="shared" si="2"/>
        <v>0</v>
      </c>
      <c r="M47" s="19">
        <f t="shared" si="2"/>
        <v>0</v>
      </c>
      <c r="N47" s="19">
        <f t="shared" si="2"/>
        <v>0</v>
      </c>
      <c r="O47" s="19">
        <f t="shared" si="2"/>
        <v>0</v>
      </c>
      <c r="P47" s="19">
        <f t="shared" si="2"/>
        <v>0</v>
      </c>
      <c r="Q47" s="43">
        <f t="shared" ref="Q47:Q62" si="3">SUM(B47:P47)</f>
        <v>0</v>
      </c>
      <c r="R47" s="44">
        <v>2</v>
      </c>
      <c r="S47" s="45" t="s">
        <v>105</v>
      </c>
    </row>
    <row r="48" spans="1:19">
      <c r="A48" s="4" t="s">
        <v>94</v>
      </c>
      <c r="B48" s="20">
        <f t="shared" ref="B48:P48" si="4">COUNTIF(B4:B43,$A$48)</f>
        <v>0</v>
      </c>
      <c r="C48" s="20">
        <f t="shared" si="4"/>
        <v>0</v>
      </c>
      <c r="D48" s="20">
        <f t="shared" si="4"/>
        <v>0</v>
      </c>
      <c r="E48" s="20">
        <f t="shared" si="4"/>
        <v>0</v>
      </c>
      <c r="F48" s="20">
        <f t="shared" si="4"/>
        <v>0</v>
      </c>
      <c r="G48" s="20">
        <f t="shared" si="4"/>
        <v>0</v>
      </c>
      <c r="H48" s="20">
        <f t="shared" si="4"/>
        <v>0</v>
      </c>
      <c r="I48" s="20">
        <f t="shared" si="4"/>
        <v>0</v>
      </c>
      <c r="J48" s="20">
        <f t="shared" si="4"/>
        <v>0</v>
      </c>
      <c r="K48" s="20">
        <f t="shared" si="4"/>
        <v>0</v>
      </c>
      <c r="L48" s="20">
        <f t="shared" si="4"/>
        <v>0</v>
      </c>
      <c r="M48" s="20">
        <f t="shared" si="4"/>
        <v>0</v>
      </c>
      <c r="N48" s="20">
        <f t="shared" si="4"/>
        <v>1</v>
      </c>
      <c r="O48" s="20">
        <f t="shared" si="4"/>
        <v>0</v>
      </c>
      <c r="P48" s="20">
        <f t="shared" si="4"/>
        <v>0</v>
      </c>
      <c r="Q48" s="43">
        <f t="shared" si="3"/>
        <v>1</v>
      </c>
      <c r="R48" s="5">
        <v>3</v>
      </c>
      <c r="S48" s="27" t="s">
        <v>94</v>
      </c>
    </row>
    <row r="49" spans="1:19">
      <c r="A49" s="18" t="s">
        <v>91</v>
      </c>
      <c r="B49" s="19">
        <f t="shared" ref="B49:P49" si="5">COUNTIF(B4:B43,$A$49)</f>
        <v>0</v>
      </c>
      <c r="C49" s="19">
        <f t="shared" si="5"/>
        <v>0</v>
      </c>
      <c r="D49" s="19">
        <f t="shared" si="5"/>
        <v>0</v>
      </c>
      <c r="E49" s="19">
        <f t="shared" si="5"/>
        <v>0</v>
      </c>
      <c r="F49" s="19">
        <f t="shared" si="5"/>
        <v>1</v>
      </c>
      <c r="G49" s="19">
        <f t="shared" si="5"/>
        <v>1</v>
      </c>
      <c r="H49" s="19">
        <f t="shared" si="5"/>
        <v>0</v>
      </c>
      <c r="I49" s="19">
        <f t="shared" si="5"/>
        <v>1</v>
      </c>
      <c r="J49" s="19">
        <f t="shared" si="5"/>
        <v>0</v>
      </c>
      <c r="K49" s="19">
        <f t="shared" si="5"/>
        <v>0</v>
      </c>
      <c r="L49" s="19">
        <f t="shared" si="5"/>
        <v>1</v>
      </c>
      <c r="M49" s="19">
        <f t="shared" si="5"/>
        <v>1</v>
      </c>
      <c r="N49" s="19">
        <f t="shared" si="5"/>
        <v>0</v>
      </c>
      <c r="O49" s="19">
        <f t="shared" si="5"/>
        <v>0</v>
      </c>
      <c r="P49" s="19">
        <f t="shared" si="5"/>
        <v>0</v>
      </c>
      <c r="Q49" s="43">
        <f t="shared" si="3"/>
        <v>5</v>
      </c>
      <c r="R49" s="44">
        <v>6</v>
      </c>
      <c r="S49" s="46" t="s">
        <v>91</v>
      </c>
    </row>
    <row r="50" spans="1:19">
      <c r="A50" s="4" t="s">
        <v>99</v>
      </c>
      <c r="B50" s="20">
        <f t="shared" ref="B50:P50" si="6">COUNTIF(B4:B43,$A$50)</f>
        <v>0</v>
      </c>
      <c r="C50" s="20">
        <f t="shared" si="6"/>
        <v>0</v>
      </c>
      <c r="D50" s="20">
        <f t="shared" si="6"/>
        <v>0</v>
      </c>
      <c r="E50" s="20">
        <f t="shared" si="6"/>
        <v>0</v>
      </c>
      <c r="F50" s="20">
        <f t="shared" si="6"/>
        <v>0</v>
      </c>
      <c r="G50" s="20">
        <f t="shared" si="6"/>
        <v>2</v>
      </c>
      <c r="H50" s="20">
        <f t="shared" si="6"/>
        <v>0</v>
      </c>
      <c r="I50" s="20">
        <f t="shared" si="6"/>
        <v>0</v>
      </c>
      <c r="J50" s="20">
        <f t="shared" si="6"/>
        <v>0</v>
      </c>
      <c r="K50" s="20">
        <f t="shared" si="6"/>
        <v>0</v>
      </c>
      <c r="L50" s="20">
        <f t="shared" si="6"/>
        <v>0</v>
      </c>
      <c r="M50" s="20">
        <f t="shared" si="6"/>
        <v>0</v>
      </c>
      <c r="N50" s="20">
        <f t="shared" si="6"/>
        <v>0</v>
      </c>
      <c r="O50" s="20">
        <f t="shared" si="6"/>
        <v>1</v>
      </c>
      <c r="P50" s="20">
        <f t="shared" si="6"/>
        <v>0</v>
      </c>
      <c r="Q50" s="43">
        <f t="shared" si="3"/>
        <v>3</v>
      </c>
      <c r="R50" s="5">
        <v>6</v>
      </c>
      <c r="S50" s="46" t="s">
        <v>99</v>
      </c>
    </row>
    <row r="51" spans="1:19">
      <c r="A51" s="18" t="s">
        <v>104</v>
      </c>
      <c r="B51" s="19">
        <f t="shared" ref="B51:P51" si="7">COUNTIF(B4:B43,$A$51)</f>
        <v>0</v>
      </c>
      <c r="C51" s="19">
        <f t="shared" si="7"/>
        <v>0</v>
      </c>
      <c r="D51" s="19">
        <f t="shared" si="7"/>
        <v>0</v>
      </c>
      <c r="E51" s="19">
        <f t="shared" si="7"/>
        <v>0</v>
      </c>
      <c r="F51" s="19">
        <f t="shared" si="7"/>
        <v>0</v>
      </c>
      <c r="G51" s="19">
        <f t="shared" si="7"/>
        <v>1</v>
      </c>
      <c r="H51" s="19">
        <f t="shared" si="7"/>
        <v>0</v>
      </c>
      <c r="I51" s="19">
        <f t="shared" si="7"/>
        <v>0</v>
      </c>
      <c r="J51" s="19">
        <f t="shared" si="7"/>
        <v>0</v>
      </c>
      <c r="K51" s="19">
        <f t="shared" si="7"/>
        <v>0</v>
      </c>
      <c r="L51" s="19">
        <f t="shared" si="7"/>
        <v>0</v>
      </c>
      <c r="M51" s="19">
        <f t="shared" si="7"/>
        <v>0</v>
      </c>
      <c r="N51" s="19">
        <f t="shared" si="7"/>
        <v>0</v>
      </c>
      <c r="O51" s="19">
        <f t="shared" si="7"/>
        <v>0</v>
      </c>
      <c r="P51" s="19">
        <f t="shared" si="7"/>
        <v>0</v>
      </c>
      <c r="Q51" s="43">
        <f t="shared" si="3"/>
        <v>1</v>
      </c>
      <c r="R51" s="44" t="s">
        <v>69</v>
      </c>
      <c r="S51" s="46" t="s">
        <v>104</v>
      </c>
    </row>
    <row r="52" spans="1:19">
      <c r="A52" s="4" t="s">
        <v>97</v>
      </c>
      <c r="B52" s="20">
        <f t="shared" ref="B52:P52" si="8">COUNTIF(B4:B43,$A$52)</f>
        <v>0</v>
      </c>
      <c r="C52" s="20">
        <f t="shared" si="8"/>
        <v>0</v>
      </c>
      <c r="D52" s="20">
        <f t="shared" si="8"/>
        <v>0</v>
      </c>
      <c r="E52" s="20">
        <f t="shared" si="8"/>
        <v>0</v>
      </c>
      <c r="F52" s="20">
        <f t="shared" si="8"/>
        <v>1</v>
      </c>
      <c r="G52" s="20">
        <f t="shared" si="8"/>
        <v>0</v>
      </c>
      <c r="H52" s="20">
        <f t="shared" si="8"/>
        <v>0</v>
      </c>
      <c r="I52" s="20">
        <f t="shared" si="8"/>
        <v>1</v>
      </c>
      <c r="J52" s="20">
        <f t="shared" si="8"/>
        <v>0</v>
      </c>
      <c r="K52" s="20">
        <f t="shared" si="8"/>
        <v>0</v>
      </c>
      <c r="L52" s="20">
        <f t="shared" si="8"/>
        <v>0</v>
      </c>
      <c r="M52" s="20">
        <f t="shared" si="8"/>
        <v>0</v>
      </c>
      <c r="N52" s="20">
        <f t="shared" si="8"/>
        <v>0</v>
      </c>
      <c r="O52" s="20">
        <f t="shared" si="8"/>
        <v>0</v>
      </c>
      <c r="P52" s="20">
        <f t="shared" si="8"/>
        <v>0</v>
      </c>
      <c r="Q52" s="43">
        <f t="shared" si="3"/>
        <v>2</v>
      </c>
      <c r="R52" s="5" t="s">
        <v>69</v>
      </c>
      <c r="S52" s="46" t="s">
        <v>97</v>
      </c>
    </row>
    <row r="53" spans="1:19">
      <c r="A53" s="18" t="s">
        <v>87</v>
      </c>
      <c r="B53" s="19">
        <f t="shared" ref="B53:P53" si="9">COUNTIF(B4:B43,$A$53)</f>
        <v>0</v>
      </c>
      <c r="C53" s="19">
        <f t="shared" si="9"/>
        <v>0</v>
      </c>
      <c r="D53" s="19">
        <f t="shared" si="9"/>
        <v>0</v>
      </c>
      <c r="E53" s="19">
        <f t="shared" si="9"/>
        <v>0</v>
      </c>
      <c r="F53" s="19">
        <f t="shared" si="9"/>
        <v>1</v>
      </c>
      <c r="G53" s="19">
        <f t="shared" si="9"/>
        <v>1</v>
      </c>
      <c r="H53" s="19">
        <f t="shared" si="9"/>
        <v>0</v>
      </c>
      <c r="I53" s="19">
        <f t="shared" si="9"/>
        <v>0</v>
      </c>
      <c r="J53" s="19">
        <f t="shared" si="9"/>
        <v>1</v>
      </c>
      <c r="K53" s="19">
        <f t="shared" si="9"/>
        <v>0</v>
      </c>
      <c r="L53" s="19">
        <f t="shared" si="9"/>
        <v>3</v>
      </c>
      <c r="M53" s="19">
        <f t="shared" si="9"/>
        <v>0</v>
      </c>
      <c r="N53" s="19">
        <f t="shared" si="9"/>
        <v>0</v>
      </c>
      <c r="O53" s="19">
        <f t="shared" si="9"/>
        <v>2</v>
      </c>
      <c r="P53" s="19">
        <f t="shared" si="9"/>
        <v>0</v>
      </c>
      <c r="Q53" s="43">
        <f t="shared" si="3"/>
        <v>8</v>
      </c>
      <c r="R53" s="44" t="s">
        <v>69</v>
      </c>
      <c r="S53" s="46" t="s">
        <v>87</v>
      </c>
    </row>
    <row r="54" spans="1:19">
      <c r="A54" s="4" t="s">
        <v>78</v>
      </c>
      <c r="B54" s="20">
        <f t="shared" ref="B54:P54" si="10">COUNTIF(B4:B43,$A$54)</f>
        <v>0</v>
      </c>
      <c r="C54" s="20">
        <f t="shared" si="10"/>
        <v>0</v>
      </c>
      <c r="D54" s="20">
        <f t="shared" si="10"/>
        <v>1</v>
      </c>
      <c r="E54" s="20">
        <f t="shared" si="10"/>
        <v>0</v>
      </c>
      <c r="F54" s="20">
        <f t="shared" si="10"/>
        <v>0</v>
      </c>
      <c r="G54" s="20">
        <f t="shared" si="10"/>
        <v>0</v>
      </c>
      <c r="H54" s="20">
        <f t="shared" si="10"/>
        <v>0</v>
      </c>
      <c r="I54" s="20">
        <f t="shared" si="10"/>
        <v>0</v>
      </c>
      <c r="J54" s="20">
        <f t="shared" si="10"/>
        <v>0</v>
      </c>
      <c r="K54" s="20">
        <f t="shared" si="10"/>
        <v>0</v>
      </c>
      <c r="L54" s="20">
        <f t="shared" si="10"/>
        <v>1</v>
      </c>
      <c r="M54" s="20">
        <f t="shared" si="10"/>
        <v>0</v>
      </c>
      <c r="N54" s="20">
        <f t="shared" si="10"/>
        <v>0</v>
      </c>
      <c r="O54" s="20">
        <f t="shared" si="10"/>
        <v>0</v>
      </c>
      <c r="P54" s="20">
        <f t="shared" si="10"/>
        <v>0</v>
      </c>
      <c r="Q54" s="43">
        <f t="shared" si="3"/>
        <v>2</v>
      </c>
      <c r="R54" s="5" t="s">
        <v>69</v>
      </c>
      <c r="S54" s="46" t="s">
        <v>78</v>
      </c>
    </row>
    <row r="55" spans="1:19">
      <c r="A55" s="18" t="s">
        <v>84</v>
      </c>
      <c r="B55" s="19">
        <f t="shared" ref="B55:P55" si="11">COUNTIF(B4:B43,$A$55)</f>
        <v>1</v>
      </c>
      <c r="C55" s="19">
        <f t="shared" si="11"/>
        <v>0</v>
      </c>
      <c r="D55" s="19">
        <f t="shared" si="11"/>
        <v>0</v>
      </c>
      <c r="E55" s="19">
        <f t="shared" si="11"/>
        <v>0</v>
      </c>
      <c r="F55" s="19">
        <f t="shared" si="11"/>
        <v>0</v>
      </c>
      <c r="G55" s="19">
        <f t="shared" si="11"/>
        <v>2</v>
      </c>
      <c r="H55" s="19">
        <f t="shared" si="11"/>
        <v>3</v>
      </c>
      <c r="I55" s="19">
        <f t="shared" si="11"/>
        <v>0</v>
      </c>
      <c r="J55" s="19">
        <f t="shared" si="11"/>
        <v>1</v>
      </c>
      <c r="K55" s="19">
        <f t="shared" si="11"/>
        <v>1</v>
      </c>
      <c r="L55" s="19">
        <f t="shared" si="11"/>
        <v>0</v>
      </c>
      <c r="M55" s="19">
        <f t="shared" si="11"/>
        <v>0</v>
      </c>
      <c r="N55" s="19">
        <f t="shared" si="11"/>
        <v>0</v>
      </c>
      <c r="O55" s="19">
        <f t="shared" si="11"/>
        <v>0</v>
      </c>
      <c r="P55" s="19">
        <f t="shared" si="11"/>
        <v>0</v>
      </c>
      <c r="Q55" s="43">
        <f t="shared" si="3"/>
        <v>8</v>
      </c>
      <c r="R55" s="44" t="s">
        <v>69</v>
      </c>
      <c r="S55" s="46" t="s">
        <v>84</v>
      </c>
    </row>
    <row r="56" spans="1:19">
      <c r="A56" s="4" t="s">
        <v>93</v>
      </c>
      <c r="B56" s="20">
        <f t="shared" ref="B56:P56" si="12">COUNTIF(B4:B43,$A$56)</f>
        <v>0</v>
      </c>
      <c r="C56" s="20">
        <f t="shared" si="12"/>
        <v>0</v>
      </c>
      <c r="D56" s="20">
        <f t="shared" si="12"/>
        <v>0</v>
      </c>
      <c r="E56" s="20">
        <f t="shared" si="12"/>
        <v>0</v>
      </c>
      <c r="F56" s="20">
        <f t="shared" si="12"/>
        <v>1</v>
      </c>
      <c r="G56" s="20">
        <f t="shared" si="12"/>
        <v>1</v>
      </c>
      <c r="H56" s="20">
        <f t="shared" si="12"/>
        <v>1</v>
      </c>
      <c r="I56" s="20">
        <f t="shared" si="12"/>
        <v>1</v>
      </c>
      <c r="J56" s="20">
        <f t="shared" si="12"/>
        <v>1</v>
      </c>
      <c r="K56" s="20">
        <f t="shared" si="12"/>
        <v>1</v>
      </c>
      <c r="L56" s="20">
        <f t="shared" si="12"/>
        <v>0</v>
      </c>
      <c r="M56" s="20">
        <f t="shared" si="12"/>
        <v>0</v>
      </c>
      <c r="N56" s="20">
        <f t="shared" si="12"/>
        <v>0</v>
      </c>
      <c r="O56" s="20">
        <f t="shared" si="12"/>
        <v>1</v>
      </c>
      <c r="P56" s="20">
        <f t="shared" si="12"/>
        <v>0</v>
      </c>
      <c r="Q56" s="43">
        <f t="shared" si="3"/>
        <v>7</v>
      </c>
      <c r="R56" s="5" t="s">
        <v>69</v>
      </c>
      <c r="S56" s="46" t="s">
        <v>93</v>
      </c>
    </row>
    <row r="57" spans="1:19">
      <c r="A57" s="18" t="s">
        <v>95</v>
      </c>
      <c r="B57" s="19">
        <f t="shared" ref="B57:P57" si="13">COUNTIF(B4:B43,$A$57)</f>
        <v>0</v>
      </c>
      <c r="C57" s="19">
        <f t="shared" si="13"/>
        <v>0</v>
      </c>
      <c r="D57" s="19">
        <f t="shared" si="13"/>
        <v>0</v>
      </c>
      <c r="E57" s="19">
        <f t="shared" si="13"/>
        <v>0</v>
      </c>
      <c r="F57" s="19">
        <f t="shared" si="13"/>
        <v>0</v>
      </c>
      <c r="G57" s="19">
        <f t="shared" si="13"/>
        <v>0</v>
      </c>
      <c r="H57" s="19">
        <f t="shared" si="13"/>
        <v>1</v>
      </c>
      <c r="I57" s="19">
        <f t="shared" si="13"/>
        <v>0</v>
      </c>
      <c r="J57" s="19">
        <f t="shared" si="13"/>
        <v>0</v>
      </c>
      <c r="K57" s="19">
        <f t="shared" si="13"/>
        <v>1</v>
      </c>
      <c r="L57" s="19">
        <f t="shared" si="13"/>
        <v>0</v>
      </c>
      <c r="M57" s="19">
        <f t="shared" si="13"/>
        <v>1</v>
      </c>
      <c r="N57" s="19">
        <f t="shared" si="13"/>
        <v>0</v>
      </c>
      <c r="O57" s="19">
        <f t="shared" si="13"/>
        <v>0</v>
      </c>
      <c r="P57" s="19">
        <f t="shared" si="13"/>
        <v>0</v>
      </c>
      <c r="Q57" s="43">
        <f t="shared" si="3"/>
        <v>3</v>
      </c>
      <c r="R57" s="44" t="s">
        <v>69</v>
      </c>
      <c r="S57" s="46" t="s">
        <v>95</v>
      </c>
    </row>
    <row r="58" spans="1:19">
      <c r="A58" s="4" t="s">
        <v>89</v>
      </c>
      <c r="B58" s="20">
        <f t="shared" ref="B58:P58" si="14">COUNTIF(B4:B43,$A$58)</f>
        <v>0</v>
      </c>
      <c r="C58" s="20">
        <f t="shared" si="14"/>
        <v>0</v>
      </c>
      <c r="D58" s="20">
        <f t="shared" si="14"/>
        <v>0</v>
      </c>
      <c r="E58" s="20">
        <f t="shared" si="14"/>
        <v>1</v>
      </c>
      <c r="F58" s="20">
        <f t="shared" si="14"/>
        <v>0</v>
      </c>
      <c r="G58" s="20">
        <f t="shared" si="14"/>
        <v>1</v>
      </c>
      <c r="H58" s="20">
        <f t="shared" si="14"/>
        <v>1</v>
      </c>
      <c r="I58" s="20">
        <f t="shared" si="14"/>
        <v>1</v>
      </c>
      <c r="J58" s="20">
        <f t="shared" si="14"/>
        <v>0</v>
      </c>
      <c r="K58" s="20">
        <f t="shared" si="14"/>
        <v>0</v>
      </c>
      <c r="L58" s="20">
        <f t="shared" si="14"/>
        <v>0</v>
      </c>
      <c r="M58" s="20">
        <f t="shared" si="14"/>
        <v>0</v>
      </c>
      <c r="N58" s="20">
        <f t="shared" si="14"/>
        <v>0</v>
      </c>
      <c r="O58" s="20">
        <f t="shared" si="14"/>
        <v>1</v>
      </c>
      <c r="P58" s="20">
        <f t="shared" si="14"/>
        <v>0</v>
      </c>
      <c r="Q58" s="43">
        <f t="shared" si="3"/>
        <v>5</v>
      </c>
      <c r="R58" s="5" t="s">
        <v>69</v>
      </c>
      <c r="S58" s="46" t="s">
        <v>89</v>
      </c>
    </row>
    <row r="59" spans="1:19">
      <c r="A59" s="18" t="s">
        <v>80</v>
      </c>
      <c r="B59" s="19">
        <f t="shared" ref="B59:P59" si="15">COUNTIF(B4:B43,$A$59)</f>
        <v>0</v>
      </c>
      <c r="C59" s="19">
        <f t="shared" si="15"/>
        <v>0</v>
      </c>
      <c r="D59" s="19">
        <f t="shared" si="15"/>
        <v>0</v>
      </c>
      <c r="E59" s="19">
        <f t="shared" si="15"/>
        <v>0</v>
      </c>
      <c r="F59" s="19">
        <f t="shared" si="15"/>
        <v>1</v>
      </c>
      <c r="G59" s="19">
        <f t="shared" si="15"/>
        <v>0</v>
      </c>
      <c r="H59" s="19">
        <f t="shared" si="15"/>
        <v>0</v>
      </c>
      <c r="I59" s="19">
        <f t="shared" si="15"/>
        <v>0</v>
      </c>
      <c r="J59" s="19">
        <f t="shared" si="15"/>
        <v>0</v>
      </c>
      <c r="K59" s="19">
        <f t="shared" si="15"/>
        <v>0</v>
      </c>
      <c r="L59" s="19">
        <f t="shared" si="15"/>
        <v>0</v>
      </c>
      <c r="M59" s="19">
        <f t="shared" si="15"/>
        <v>0</v>
      </c>
      <c r="N59" s="19">
        <f t="shared" si="15"/>
        <v>0</v>
      </c>
      <c r="O59" s="19">
        <f t="shared" si="15"/>
        <v>1</v>
      </c>
      <c r="P59" s="19">
        <f t="shared" si="15"/>
        <v>0</v>
      </c>
      <c r="Q59" s="43">
        <f t="shared" si="3"/>
        <v>2</v>
      </c>
      <c r="R59" s="44">
        <v>4</v>
      </c>
      <c r="S59" s="45" t="s">
        <v>80</v>
      </c>
    </row>
    <row r="60" spans="1:19">
      <c r="A60" s="4" t="s">
        <v>88</v>
      </c>
      <c r="B60" s="21">
        <f t="shared" ref="B60:P60" si="16">COUNTIF(B4:B43,$A$60)</f>
        <v>0</v>
      </c>
      <c r="C60" s="21">
        <f t="shared" si="16"/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1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43">
        <f t="shared" si="3"/>
        <v>1</v>
      </c>
      <c r="R60" s="5">
        <v>5</v>
      </c>
      <c r="S60" s="27" t="s">
        <v>88</v>
      </c>
    </row>
    <row r="61" spans="1:19">
      <c r="A61" s="18" t="s">
        <v>101</v>
      </c>
      <c r="B61" s="19">
        <f t="shared" ref="B61:P61" si="17">COUNTIF(B4:B43,$A$61)</f>
        <v>0</v>
      </c>
      <c r="C61" s="19">
        <f t="shared" si="17"/>
        <v>0</v>
      </c>
      <c r="D61" s="19">
        <f t="shared" si="17"/>
        <v>0</v>
      </c>
      <c r="E61" s="19">
        <f t="shared" si="17"/>
        <v>0</v>
      </c>
      <c r="F61" s="19">
        <f t="shared" si="17"/>
        <v>0</v>
      </c>
      <c r="G61" s="19">
        <f t="shared" si="17"/>
        <v>0</v>
      </c>
      <c r="H61" s="19">
        <f t="shared" si="17"/>
        <v>0</v>
      </c>
      <c r="I61" s="19">
        <f t="shared" si="17"/>
        <v>0</v>
      </c>
      <c r="J61" s="19">
        <f t="shared" si="17"/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1</v>
      </c>
      <c r="P61" s="19">
        <f t="shared" si="17"/>
        <v>0</v>
      </c>
      <c r="Q61" s="43">
        <f t="shared" si="3"/>
        <v>1</v>
      </c>
      <c r="R61" s="44">
        <v>2</v>
      </c>
      <c r="S61" s="45" t="s">
        <v>101</v>
      </c>
    </row>
    <row r="62" spans="1:19">
      <c r="A62" s="4" t="s">
        <v>90</v>
      </c>
      <c r="B62" s="20">
        <f t="shared" ref="B62:P62" si="18">COUNTIF(B4:B43,$A$62)</f>
        <v>1</v>
      </c>
      <c r="C62" s="20">
        <f t="shared" si="18"/>
        <v>1</v>
      </c>
      <c r="D62" s="20">
        <f t="shared" si="18"/>
        <v>1</v>
      </c>
      <c r="E62" s="20">
        <f t="shared" si="18"/>
        <v>0</v>
      </c>
      <c r="F62" s="20">
        <f t="shared" si="18"/>
        <v>1</v>
      </c>
      <c r="G62" s="20">
        <f t="shared" si="18"/>
        <v>0</v>
      </c>
      <c r="H62" s="20">
        <f t="shared" si="18"/>
        <v>0</v>
      </c>
      <c r="I62" s="20">
        <f t="shared" si="18"/>
        <v>0</v>
      </c>
      <c r="J62" s="20">
        <f t="shared" si="18"/>
        <v>1</v>
      </c>
      <c r="K62" s="20">
        <f t="shared" si="18"/>
        <v>2</v>
      </c>
      <c r="L62" s="20">
        <f t="shared" si="18"/>
        <v>0</v>
      </c>
      <c r="M62" s="20">
        <f t="shared" si="18"/>
        <v>0</v>
      </c>
      <c r="N62" s="20">
        <f t="shared" si="18"/>
        <v>0</v>
      </c>
      <c r="O62" s="20">
        <f t="shared" si="18"/>
        <v>0</v>
      </c>
      <c r="P62" s="20">
        <f t="shared" si="18"/>
        <v>0</v>
      </c>
      <c r="Q62" s="43">
        <f t="shared" si="3"/>
        <v>7</v>
      </c>
      <c r="R62" s="5" t="s">
        <v>69</v>
      </c>
      <c r="S62" s="46" t="s">
        <v>90</v>
      </c>
    </row>
    <row r="63" ht="14.25" spans="1:19">
      <c r="A63" s="22" t="s">
        <v>72</v>
      </c>
      <c r="B63" s="23">
        <f>SUM(B47:B62)</f>
        <v>2</v>
      </c>
      <c r="C63" s="23">
        <f t="shared" ref="C63:Q63" si="19">SUM(C47:C62)</f>
        <v>1</v>
      </c>
      <c r="D63" s="23">
        <f t="shared" si="19"/>
        <v>2</v>
      </c>
      <c r="E63" s="23">
        <f t="shared" si="19"/>
        <v>1</v>
      </c>
      <c r="F63" s="23">
        <f t="shared" si="19"/>
        <v>6</v>
      </c>
      <c r="G63" s="23">
        <f t="shared" si="19"/>
        <v>9</v>
      </c>
      <c r="H63" s="23">
        <f t="shared" si="19"/>
        <v>6</v>
      </c>
      <c r="I63" s="23">
        <f t="shared" si="19"/>
        <v>4</v>
      </c>
      <c r="J63" s="23">
        <f t="shared" si="19"/>
        <v>4</v>
      </c>
      <c r="K63" s="23">
        <f t="shared" si="19"/>
        <v>5</v>
      </c>
      <c r="L63" s="23">
        <f t="shared" si="19"/>
        <v>5</v>
      </c>
      <c r="M63" s="23">
        <f t="shared" si="19"/>
        <v>3</v>
      </c>
      <c r="N63" s="23">
        <f t="shared" si="19"/>
        <v>1</v>
      </c>
      <c r="O63" s="23">
        <f t="shared" si="19"/>
        <v>7</v>
      </c>
      <c r="P63" s="23">
        <f t="shared" si="19"/>
        <v>0</v>
      </c>
      <c r="Q63" s="47">
        <f t="shared" si="19"/>
        <v>56</v>
      </c>
      <c r="R63" s="48"/>
      <c r="S63" s="49"/>
    </row>
  </sheetData>
  <mergeCells count="3">
    <mergeCell ref="A1:S1"/>
    <mergeCell ref="A2:S2"/>
    <mergeCell ref="R4:S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鲸某人的凝视</vt:lpstr>
      <vt:lpstr>格式样本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</dc:creator>
  <cp:lastModifiedBy>msi</cp:lastModifiedBy>
  <dcterms:created xsi:type="dcterms:W3CDTF">2018-02-27T23:11:00Z</dcterms:created>
  <dcterms:modified xsi:type="dcterms:W3CDTF">2018-05-13T11:27:37Z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2052-10.1.0.7359</vt:lpwstr>
  </property>
</Properties>
</file>