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zi\Documents\Study\LaTech\BIOM_510_Bioinstrumentation\Lab\5\"/>
    </mc:Choice>
  </mc:AlternateContent>
  <xr:revisionPtr revIDLastSave="0" documentId="13_ncr:1_{B8CEBB0E-4B1B-4CDF-9F9E-AA5A68CA176F}" xr6:coauthVersionLast="47" xr6:coauthVersionMax="47" xr10:uidLastSave="{00000000-0000-0000-0000-000000000000}"/>
  <bookViews>
    <workbookView xWindow="-105" yWindow="0" windowWidth="15435" windowHeight="15585" xr2:uid="{44BC0A08-3BB8-4362-B05F-45824978DE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E6" i="1"/>
  <c r="E7" i="1"/>
  <c r="E8" i="1"/>
  <c r="E9" i="1"/>
  <c r="E10" i="1"/>
  <c r="C12" i="1"/>
  <c r="D12" i="1" s="1"/>
  <c r="E12" i="1" s="1"/>
  <c r="D6" i="1"/>
  <c r="D7" i="1"/>
  <c r="D8" i="1"/>
  <c r="D9" i="1"/>
  <c r="D10" i="1"/>
  <c r="D11" i="1"/>
  <c r="E11" i="1" s="1"/>
  <c r="D5" i="1"/>
  <c r="E5" i="1" s="1"/>
  <c r="D28" i="1" l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B23" i="1"/>
  <c r="B24" i="1"/>
  <c r="B25" i="1"/>
  <c r="C25" i="1" s="1"/>
  <c r="B26" i="1"/>
  <c r="C26" i="1" s="1"/>
  <c r="B27" i="1"/>
  <c r="C27" i="1" s="1"/>
  <c r="B28" i="1"/>
  <c r="B29" i="1"/>
  <c r="B30" i="1"/>
  <c r="C30" i="1" s="1"/>
  <c r="B31" i="1"/>
  <c r="C31" i="1" s="1"/>
  <c r="B32" i="1"/>
  <c r="C32" i="1" s="1"/>
  <c r="B39" i="1"/>
  <c r="C39" i="1" s="1"/>
  <c r="B40" i="1"/>
  <c r="C40" i="1" s="1"/>
  <c r="B41" i="1"/>
  <c r="B21" i="1"/>
  <c r="C21" i="1" s="1"/>
  <c r="C24" i="1"/>
  <c r="C41" i="1"/>
  <c r="C23" i="1"/>
  <c r="C28" i="1"/>
  <c r="C29" i="1"/>
  <c r="B17" i="1"/>
  <c r="D22" i="1" s="1"/>
  <c r="E22" i="1" s="1"/>
  <c r="B38" i="1" l="1"/>
  <c r="C38" i="1" s="1"/>
  <c r="B22" i="1"/>
  <c r="C22" i="1" s="1"/>
  <c r="D27" i="1"/>
  <c r="E27" i="1" s="1"/>
  <c r="B37" i="1"/>
  <c r="C37" i="1" s="1"/>
  <c r="D21" i="1"/>
  <c r="E21" i="1" s="1"/>
  <c r="D26" i="1"/>
  <c r="E26" i="1" s="1"/>
  <c r="B36" i="1"/>
  <c r="C36" i="1" s="1"/>
  <c r="D41" i="1"/>
  <c r="E41" i="1" s="1"/>
  <c r="D25" i="1"/>
  <c r="E25" i="1" s="1"/>
  <c r="B35" i="1"/>
  <c r="C35" i="1" s="1"/>
  <c r="D40" i="1"/>
  <c r="E40" i="1" s="1"/>
  <c r="D24" i="1"/>
  <c r="E24" i="1" s="1"/>
  <c r="B34" i="1"/>
  <c r="C34" i="1" s="1"/>
  <c r="D39" i="1"/>
  <c r="E39" i="1" s="1"/>
  <c r="D23" i="1"/>
  <c r="E23" i="1" s="1"/>
  <c r="B33" i="1"/>
  <c r="C33" i="1" s="1"/>
  <c r="D38" i="1"/>
  <c r="E38" i="1" s="1"/>
</calcChain>
</file>

<file path=xl/sharedStrings.xml><?xml version="1.0" encoding="utf-8"?>
<sst xmlns="http://schemas.openxmlformats.org/spreadsheetml/2006/main" count="74" uniqueCount="34">
  <si>
    <t>high pass filter</t>
  </si>
  <si>
    <t>frequency</t>
  </si>
  <si>
    <t>gain</t>
  </si>
  <si>
    <t>phase</t>
  </si>
  <si>
    <t>h div</t>
  </si>
  <si>
    <t>h div time</t>
  </si>
  <si>
    <t>Vin (vpp)</t>
  </si>
  <si>
    <t>Vout (Vpp)</t>
  </si>
  <si>
    <t>gain (db)</t>
  </si>
  <si>
    <t>25ms</t>
  </si>
  <si>
    <t>50ms</t>
  </si>
  <si>
    <t>10ms</t>
  </si>
  <si>
    <t>2.5ms</t>
  </si>
  <si>
    <t>500us</t>
  </si>
  <si>
    <t>250us</t>
  </si>
  <si>
    <t>low pass</t>
  </si>
  <si>
    <t>1ms</t>
  </si>
  <si>
    <t>50us</t>
  </si>
  <si>
    <t>5us</t>
  </si>
  <si>
    <t>band pass</t>
  </si>
  <si>
    <t>5ms</t>
  </si>
  <si>
    <t>100us</t>
  </si>
  <si>
    <t>280mv</t>
  </si>
  <si>
    <t>10us</t>
  </si>
  <si>
    <t>sallen key</t>
  </si>
  <si>
    <t>25us</t>
  </si>
  <si>
    <t>400mV</t>
  </si>
  <si>
    <t>100mV</t>
  </si>
  <si>
    <t>R_i</t>
  </si>
  <si>
    <t>R_f</t>
  </si>
  <si>
    <t>C_f</t>
  </si>
  <si>
    <t>Gain</t>
  </si>
  <si>
    <t>Gain dB</t>
  </si>
  <si>
    <t>Phase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</si>
</sst>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4C3F5-9817-40AB-915D-1A5C63E92191}">
  <dimension ref="A2:AJ41"/>
  <sheetViews>
    <sheetView tabSelected="1" workbookViewId="0">
      <selection activeCell="H5" sqref="H5"/>
    </sheetView>
  </sheetViews>
  <sheetFormatPr defaultRowHeight="14.4" x14ac:dyDescent="0.3"/>
  <cols>
    <col min="1" max="1" width="10.5546875" bestFit="1" customWidth="1"/>
    <col min="10" max="10" width="8.88671875" customWidth="1"/>
  </cols>
  <sheetData>
    <row r="2" spans="1:36" x14ac:dyDescent="0.3">
      <c r="A2" t="s">
        <v>15</v>
      </c>
      <c r="K2" t="s">
        <v>0</v>
      </c>
      <c r="T2" t="s">
        <v>19</v>
      </c>
      <c r="AC2" t="s">
        <v>24</v>
      </c>
    </row>
    <row r="4" spans="1:36" x14ac:dyDescent="0.3">
      <c r="A4" t="s">
        <v>1</v>
      </c>
      <c r="B4" t="s">
        <v>6</v>
      </c>
      <c r="C4" t="s">
        <v>7</v>
      </c>
      <c r="D4" t="s">
        <v>2</v>
      </c>
      <c r="E4" t="s">
        <v>8</v>
      </c>
      <c r="F4" t="s">
        <v>4</v>
      </c>
      <c r="G4" t="s">
        <v>5</v>
      </c>
      <c r="I4" t="s">
        <v>3</v>
      </c>
      <c r="K4" t="s">
        <v>1</v>
      </c>
      <c r="L4" t="s">
        <v>6</v>
      </c>
      <c r="M4" t="s">
        <v>7</v>
      </c>
      <c r="N4" t="s">
        <v>2</v>
      </c>
      <c r="O4" t="s">
        <v>8</v>
      </c>
      <c r="P4" t="s">
        <v>4</v>
      </c>
      <c r="Q4" t="s">
        <v>5</v>
      </c>
      <c r="R4" t="s">
        <v>3</v>
      </c>
      <c r="T4" t="s">
        <v>1</v>
      </c>
      <c r="U4" t="s">
        <v>6</v>
      </c>
      <c r="V4" t="s">
        <v>7</v>
      </c>
      <c r="W4" t="s">
        <v>2</v>
      </c>
      <c r="X4" t="s">
        <v>8</v>
      </c>
      <c r="Y4" t="s">
        <v>4</v>
      </c>
      <c r="Z4" t="s">
        <v>5</v>
      </c>
      <c r="AA4" t="s">
        <v>3</v>
      </c>
      <c r="AC4" t="s">
        <v>1</v>
      </c>
      <c r="AD4" t="s">
        <v>6</v>
      </c>
      <c r="AE4" t="s">
        <v>7</v>
      </c>
      <c r="AF4" t="s">
        <v>2</v>
      </c>
      <c r="AG4" t="s">
        <v>8</v>
      </c>
      <c r="AH4" t="s">
        <v>4</v>
      </c>
      <c r="AI4" t="s">
        <v>5</v>
      </c>
      <c r="AJ4" t="s">
        <v>3</v>
      </c>
    </row>
    <row r="5" spans="1:36" x14ac:dyDescent="0.3">
      <c r="A5">
        <v>1</v>
      </c>
      <c r="B5">
        <v>1</v>
      </c>
      <c r="C5">
        <v>10</v>
      </c>
      <c r="D5">
        <f>C5/B5</f>
        <v>10</v>
      </c>
      <c r="E5">
        <f>20*LOG10(D5)</f>
        <v>20</v>
      </c>
      <c r="F5">
        <v>0</v>
      </c>
      <c r="G5" t="s">
        <v>14</v>
      </c>
      <c r="K5">
        <v>1</v>
      </c>
      <c r="L5">
        <v>1</v>
      </c>
      <c r="M5">
        <v>2</v>
      </c>
      <c r="P5">
        <v>8.4</v>
      </c>
      <c r="Q5" t="s">
        <v>9</v>
      </c>
      <c r="T5">
        <v>1</v>
      </c>
      <c r="U5">
        <v>1</v>
      </c>
      <c r="V5">
        <v>2</v>
      </c>
      <c r="Y5">
        <v>4</v>
      </c>
      <c r="Z5" t="s">
        <v>10</v>
      </c>
      <c r="AC5">
        <v>10</v>
      </c>
      <c r="AD5">
        <v>1</v>
      </c>
      <c r="AE5">
        <v>1</v>
      </c>
      <c r="AH5">
        <v>0</v>
      </c>
    </row>
    <row r="6" spans="1:36" x14ac:dyDescent="0.3">
      <c r="A6">
        <v>3</v>
      </c>
      <c r="B6">
        <v>1</v>
      </c>
      <c r="C6">
        <v>10</v>
      </c>
      <c r="D6">
        <f t="shared" ref="D6:D12" si="0">C6/B6</f>
        <v>10</v>
      </c>
      <c r="E6">
        <f t="shared" ref="E6:E12" si="1">20*LOG10(D6)</f>
        <v>20</v>
      </c>
      <c r="F6">
        <v>0</v>
      </c>
      <c r="G6" t="s">
        <v>14</v>
      </c>
      <c r="K6">
        <v>3</v>
      </c>
      <c r="L6">
        <v>1</v>
      </c>
      <c r="M6">
        <v>5</v>
      </c>
      <c r="P6">
        <v>5.4</v>
      </c>
      <c r="Q6" t="s">
        <v>11</v>
      </c>
      <c r="T6">
        <v>3</v>
      </c>
      <c r="U6">
        <v>1</v>
      </c>
      <c r="V6">
        <v>5</v>
      </c>
      <c r="Y6">
        <v>2.2000000000000002</v>
      </c>
      <c r="Z6" t="s">
        <v>9</v>
      </c>
      <c r="AC6">
        <v>100</v>
      </c>
      <c r="AD6">
        <v>1</v>
      </c>
      <c r="AE6">
        <v>1</v>
      </c>
      <c r="AH6">
        <v>0</v>
      </c>
    </row>
    <row r="7" spans="1:36" x14ac:dyDescent="0.3">
      <c r="A7">
        <v>10</v>
      </c>
      <c r="B7">
        <v>1</v>
      </c>
      <c r="C7">
        <v>10</v>
      </c>
      <c r="D7">
        <f t="shared" si="0"/>
        <v>10</v>
      </c>
      <c r="E7">
        <f t="shared" si="1"/>
        <v>20</v>
      </c>
      <c r="F7">
        <v>0</v>
      </c>
      <c r="G7" t="s">
        <v>14</v>
      </c>
      <c r="K7">
        <v>10</v>
      </c>
      <c r="L7">
        <v>1</v>
      </c>
      <c r="M7">
        <v>8.8000000000000007</v>
      </c>
      <c r="P7">
        <v>3</v>
      </c>
      <c r="Q7" t="s">
        <v>12</v>
      </c>
      <c r="T7">
        <v>10</v>
      </c>
      <c r="U7">
        <v>1</v>
      </c>
      <c r="V7">
        <v>9.1999999999999993</v>
      </c>
      <c r="Y7">
        <v>1.6</v>
      </c>
      <c r="Z7" t="s">
        <v>20</v>
      </c>
      <c r="AC7">
        <v>1000</v>
      </c>
      <c r="AD7">
        <v>1</v>
      </c>
      <c r="AE7">
        <v>1</v>
      </c>
      <c r="AH7">
        <v>-2</v>
      </c>
      <c r="AI7" t="s">
        <v>14</v>
      </c>
    </row>
    <row r="8" spans="1:36" x14ac:dyDescent="0.3">
      <c r="A8">
        <v>30</v>
      </c>
      <c r="B8">
        <v>1</v>
      </c>
      <c r="C8">
        <v>10</v>
      </c>
      <c r="D8">
        <f t="shared" si="0"/>
        <v>10</v>
      </c>
      <c r="E8">
        <f t="shared" si="1"/>
        <v>20</v>
      </c>
      <c r="F8">
        <v>1</v>
      </c>
      <c r="G8" t="s">
        <v>16</v>
      </c>
      <c r="K8">
        <v>30</v>
      </c>
      <c r="L8">
        <v>1</v>
      </c>
      <c r="M8">
        <v>10</v>
      </c>
      <c r="P8">
        <v>1.8</v>
      </c>
      <c r="Q8" t="s">
        <v>13</v>
      </c>
      <c r="T8">
        <v>30</v>
      </c>
      <c r="U8">
        <v>1</v>
      </c>
      <c r="V8">
        <v>10</v>
      </c>
      <c r="Y8">
        <v>0</v>
      </c>
      <c r="Z8" t="s">
        <v>14</v>
      </c>
      <c r="AC8">
        <v>2000</v>
      </c>
      <c r="AD8">
        <v>1</v>
      </c>
      <c r="AE8">
        <v>1.4</v>
      </c>
      <c r="AH8">
        <v>-1.5</v>
      </c>
      <c r="AI8" t="s">
        <v>25</v>
      </c>
    </row>
    <row r="9" spans="1:36" x14ac:dyDescent="0.3">
      <c r="A9">
        <v>100</v>
      </c>
      <c r="B9">
        <v>1</v>
      </c>
      <c r="C9">
        <v>10</v>
      </c>
      <c r="D9">
        <f t="shared" si="0"/>
        <v>10</v>
      </c>
      <c r="E9">
        <f t="shared" si="1"/>
        <v>20</v>
      </c>
      <c r="F9">
        <v>0.6</v>
      </c>
      <c r="G9" t="s">
        <v>16</v>
      </c>
      <c r="K9">
        <v>100</v>
      </c>
      <c r="L9">
        <v>1</v>
      </c>
      <c r="M9">
        <v>10</v>
      </c>
      <c r="P9">
        <v>0</v>
      </c>
      <c r="Q9" t="s">
        <v>14</v>
      </c>
      <c r="T9">
        <v>100</v>
      </c>
      <c r="U9">
        <v>1</v>
      </c>
      <c r="V9">
        <v>9.6</v>
      </c>
      <c r="Y9">
        <v>-0.8</v>
      </c>
      <c r="Z9" t="s">
        <v>13</v>
      </c>
      <c r="AC9">
        <v>5000</v>
      </c>
      <c r="AD9">
        <v>1</v>
      </c>
      <c r="AE9" t="s">
        <v>26</v>
      </c>
      <c r="AH9">
        <v>4.5999999999999996</v>
      </c>
      <c r="AI9" t="s">
        <v>25</v>
      </c>
    </row>
    <row r="10" spans="1:36" x14ac:dyDescent="0.3">
      <c r="A10">
        <v>300</v>
      </c>
      <c r="B10">
        <v>1</v>
      </c>
      <c r="C10">
        <v>7.2</v>
      </c>
      <c r="D10">
        <f t="shared" si="0"/>
        <v>7.2</v>
      </c>
      <c r="E10">
        <f t="shared" si="1"/>
        <v>17.146649928625372</v>
      </c>
      <c r="F10">
        <v>1.6</v>
      </c>
      <c r="G10" t="s">
        <v>14</v>
      </c>
      <c r="K10">
        <v>300</v>
      </c>
      <c r="L10">
        <v>1</v>
      </c>
      <c r="M10">
        <v>10</v>
      </c>
      <c r="P10">
        <v>0</v>
      </c>
      <c r="Q10" t="s">
        <v>14</v>
      </c>
      <c r="T10">
        <v>300</v>
      </c>
      <c r="U10">
        <v>1</v>
      </c>
      <c r="V10">
        <v>7.2</v>
      </c>
      <c r="Y10">
        <v>-1.5</v>
      </c>
      <c r="Z10" t="s">
        <v>14</v>
      </c>
      <c r="AC10">
        <v>10000</v>
      </c>
      <c r="AD10">
        <v>1</v>
      </c>
      <c r="AE10" t="s">
        <v>27</v>
      </c>
      <c r="AH10">
        <v>5.5</v>
      </c>
      <c r="AI10" t="s">
        <v>23</v>
      </c>
      <c r="AJ10">
        <v>180</v>
      </c>
    </row>
    <row r="11" spans="1:36" x14ac:dyDescent="0.3">
      <c r="A11">
        <v>1000</v>
      </c>
      <c r="B11">
        <v>1</v>
      </c>
      <c r="C11">
        <v>2.8</v>
      </c>
      <c r="D11">
        <f t="shared" si="0"/>
        <v>2.8</v>
      </c>
      <c r="E11">
        <f t="shared" si="1"/>
        <v>8.9431606268443851</v>
      </c>
      <c r="F11">
        <v>4</v>
      </c>
      <c r="G11" t="s">
        <v>17</v>
      </c>
      <c r="K11">
        <v>1000</v>
      </c>
      <c r="L11">
        <v>1</v>
      </c>
      <c r="M11">
        <v>10</v>
      </c>
      <c r="P11">
        <v>0</v>
      </c>
      <c r="Q11" t="s">
        <v>14</v>
      </c>
      <c r="T11">
        <v>1000</v>
      </c>
      <c r="U11">
        <v>1</v>
      </c>
      <c r="V11">
        <v>3</v>
      </c>
      <c r="Y11">
        <v>-2</v>
      </c>
      <c r="Z11" t="s">
        <v>21</v>
      </c>
    </row>
    <row r="12" spans="1:36" x14ac:dyDescent="0.3">
      <c r="A12">
        <v>10000</v>
      </c>
      <c r="B12">
        <v>1</v>
      </c>
      <c r="C12">
        <f>260*10^-3</f>
        <v>0.26</v>
      </c>
      <c r="D12">
        <f t="shared" si="0"/>
        <v>0.26</v>
      </c>
      <c r="E12">
        <f t="shared" si="1"/>
        <v>-11.70053304058364</v>
      </c>
      <c r="F12">
        <v>4.8</v>
      </c>
      <c r="G12" t="s">
        <v>18</v>
      </c>
      <c r="K12">
        <v>10000</v>
      </c>
      <c r="L12">
        <v>1</v>
      </c>
      <c r="M12">
        <v>10</v>
      </c>
      <c r="P12">
        <v>0</v>
      </c>
      <c r="Q12" t="s">
        <v>14</v>
      </c>
      <c r="T12">
        <v>10000</v>
      </c>
      <c r="U12">
        <v>1</v>
      </c>
      <c r="V12" t="s">
        <v>22</v>
      </c>
      <c r="Y12">
        <v>-2.5</v>
      </c>
      <c r="Z12" t="s">
        <v>23</v>
      </c>
    </row>
    <row r="15" spans="1:36" x14ac:dyDescent="0.3">
      <c r="A15" t="s">
        <v>28</v>
      </c>
      <c r="B15">
        <v>11287.58462</v>
      </c>
    </row>
    <row r="16" spans="1:36" x14ac:dyDescent="0.3">
      <c r="A16" t="s">
        <v>29</v>
      </c>
      <c r="B16">
        <v>112875.8462</v>
      </c>
    </row>
    <row r="17" spans="1:8" x14ac:dyDescent="0.3">
      <c r="A17" t="s">
        <v>30</v>
      </c>
      <c r="B17">
        <f>4.7*10^-9</f>
        <v>4.7000000000000007E-9</v>
      </c>
    </row>
    <row r="20" spans="1:8" x14ac:dyDescent="0.3">
      <c r="B20" t="s">
        <v>31</v>
      </c>
      <c r="C20" t="s">
        <v>32</v>
      </c>
      <c r="D20" t="s">
        <v>33</v>
      </c>
      <c r="G20" t="s">
        <v>33</v>
      </c>
    </row>
    <row r="21" spans="1:8" x14ac:dyDescent="0.3">
      <c r="A21" s="1">
        <v>1</v>
      </c>
      <c r="B21">
        <f>$B$16/$B$15*(1/(SQRT(1+(A21*$B$16*$B$17)^2)))</f>
        <v>9.9999985927616351</v>
      </c>
      <c r="C21">
        <f>20*LOG10(B21)</f>
        <v>19.999998777688202</v>
      </c>
      <c r="D21">
        <f>ATAN2(-A21*$B$16*$B$17,1)</f>
        <v>1.5713268432222656</v>
      </c>
      <c r="E21">
        <f>DEGREES(D21)</f>
        <v>90.030396352250605</v>
      </c>
      <c r="G21">
        <f>ATAN2(1,0)-ATAN2(1,A21*$B$16*$B$17)</f>
        <v>-5.3051642736912205E-4</v>
      </c>
      <c r="H21">
        <f>DEGREES(G21)</f>
        <v>-3.0396352250609368E-2</v>
      </c>
    </row>
    <row r="22" spans="1:8" x14ac:dyDescent="0.3">
      <c r="A22" s="1">
        <v>2</v>
      </c>
      <c r="B22">
        <f t="shared" ref="B22:B41" si="2">$B$16/$B$15*(1/(SQRT(1+(A22*$B$16*$B$17)^2)))</f>
        <v>9.9999943710501036</v>
      </c>
      <c r="C22">
        <f t="shared" ref="C22:C41" si="3">20*LOG10(B22)</f>
        <v>19.999995110754867</v>
      </c>
      <c r="D22">
        <f t="shared" ref="D22:D41" si="4">ATAN2(-A22*$B$16*$B$17,1)</f>
        <v>1.5718573593510097</v>
      </c>
      <c r="E22">
        <f t="shared" ref="E22:E41" si="5">DEGREES(D22)</f>
        <v>90.060792687391256</v>
      </c>
      <c r="G22">
        <f t="shared" ref="G22:G41" si="6">ATAN2(1,0)-ATAN2(1,A22*$B$16*$B$17)</f>
        <v>-1.0610325561131769E-3</v>
      </c>
      <c r="H22">
        <f t="shared" ref="H22:H41" si="7">DEGREES(G22)</f>
        <v>-6.0792687391262736E-2</v>
      </c>
    </row>
    <row r="23" spans="1:8" x14ac:dyDescent="0.3">
      <c r="A23" s="1">
        <v>3</v>
      </c>
      <c r="B23">
        <f t="shared" si="2"/>
        <v>9.9999873348760975</v>
      </c>
      <c r="C23">
        <f t="shared" si="3"/>
        <v>19.999988999206188</v>
      </c>
      <c r="D23">
        <f t="shared" si="4"/>
        <v>1.5723878748825046</v>
      </c>
      <c r="E23">
        <f t="shared" si="5"/>
        <v>90.091188988312055</v>
      </c>
      <c r="G23">
        <f t="shared" si="6"/>
        <v>-1.5915480876081065E-3</v>
      </c>
      <c r="H23">
        <f t="shared" si="7"/>
        <v>-9.1188988312061889E-2</v>
      </c>
    </row>
    <row r="24" spans="1:8" x14ac:dyDescent="0.3">
      <c r="A24" s="1">
        <v>5</v>
      </c>
      <c r="B24">
        <f t="shared" si="2"/>
        <v>9.9999648192190875</v>
      </c>
      <c r="C24">
        <f t="shared" si="3"/>
        <v>19.99996944230821</v>
      </c>
      <c r="D24">
        <f t="shared" si="4"/>
        <v>1.573448902959262</v>
      </c>
      <c r="E24">
        <f t="shared" si="5"/>
        <v>90.151981419055133</v>
      </c>
      <c r="G24">
        <f t="shared" si="6"/>
        <v>-2.6525761643654507E-3</v>
      </c>
      <c r="H24">
        <f t="shared" si="7"/>
        <v>-0.15198141905514048</v>
      </c>
    </row>
    <row r="25" spans="1:8" x14ac:dyDescent="0.3">
      <c r="A25" s="1">
        <v>7</v>
      </c>
      <c r="B25">
        <f t="shared" si="2"/>
        <v>9.9999310460187374</v>
      </c>
      <c r="C25">
        <f t="shared" si="3"/>
        <v>19.999940107126374</v>
      </c>
      <c r="D25">
        <f t="shared" si="4"/>
        <v>1.5745099250636037</v>
      </c>
      <c r="E25">
        <f t="shared" si="5"/>
        <v>90.212773507604012</v>
      </c>
      <c r="G25">
        <f t="shared" si="6"/>
        <v>-3.7135982687071818E-3</v>
      </c>
      <c r="H25">
        <f t="shared" si="7"/>
        <v>-0.21277350760401093</v>
      </c>
    </row>
    <row r="26" spans="1:8" x14ac:dyDescent="0.3">
      <c r="A26" s="1">
        <v>10</v>
      </c>
      <c r="B26">
        <f t="shared" si="2"/>
        <v>9.9998592791041538</v>
      </c>
      <c r="C26">
        <f t="shared" si="3"/>
        <v>19.999877770522879</v>
      </c>
      <c r="D26">
        <f t="shared" si="4"/>
        <v>1.5761014417962504</v>
      </c>
      <c r="E26">
        <f t="shared" si="5"/>
        <v>90.303960699409117</v>
      </c>
      <c r="G26">
        <f t="shared" si="6"/>
        <v>-5.3051150013539404E-3</v>
      </c>
      <c r="H26">
        <f t="shared" si="7"/>
        <v>-0.30396069940912079</v>
      </c>
    </row>
    <row r="27" spans="1:8" x14ac:dyDescent="0.3">
      <c r="A27" s="1">
        <v>17</v>
      </c>
      <c r="B27">
        <f t="shared" si="2"/>
        <v>9.9995933328345856</v>
      </c>
      <c r="C27">
        <f t="shared" si="3"/>
        <v>19.9996467662057</v>
      </c>
      <c r="D27">
        <f t="shared" si="4"/>
        <v>1.5798148623938439</v>
      </c>
      <c r="E27">
        <f t="shared" si="5"/>
        <v>90.51672402720817</v>
      </c>
      <c r="G27">
        <f t="shared" si="6"/>
        <v>-9.0185355989473772E-3</v>
      </c>
      <c r="H27">
        <f t="shared" si="7"/>
        <v>-0.51672402720817279</v>
      </c>
    </row>
    <row r="28" spans="1:8" x14ac:dyDescent="0.3">
      <c r="A28" s="1">
        <v>24</v>
      </c>
      <c r="B28">
        <f t="shared" si="2"/>
        <v>9.9991895290704687</v>
      </c>
      <c r="C28">
        <f t="shared" si="3"/>
        <v>19.999296005366379</v>
      </c>
      <c r="D28">
        <f t="shared" si="4"/>
        <v>1.5835280342804374</v>
      </c>
      <c r="E28">
        <f t="shared" si="5"/>
        <v>90.729473104916607</v>
      </c>
      <c r="G28">
        <f t="shared" si="6"/>
        <v>-1.2731707485540826E-2</v>
      </c>
      <c r="H28">
        <f t="shared" si="7"/>
        <v>-0.72947310491660688</v>
      </c>
    </row>
    <row r="29" spans="1:8" x14ac:dyDescent="0.3">
      <c r="A29" s="1">
        <v>30</v>
      </c>
      <c r="B29">
        <f t="shared" si="2"/>
        <v>9.9987337257618556</v>
      </c>
      <c r="C29">
        <f t="shared" si="3"/>
        <v>19.998900058528747</v>
      </c>
      <c r="D29">
        <f t="shared" si="4"/>
        <v>1.5867104774993588</v>
      </c>
      <c r="E29">
        <f t="shared" si="5"/>
        <v>90.911813669900837</v>
      </c>
      <c r="G29">
        <f t="shared" si="6"/>
        <v>-1.5914150704462299E-2</v>
      </c>
      <c r="H29">
        <f t="shared" si="7"/>
        <v>-0.91181366990083568</v>
      </c>
    </row>
    <row r="30" spans="1:8" x14ac:dyDescent="0.3">
      <c r="A30" s="1">
        <v>50</v>
      </c>
      <c r="B30">
        <f t="shared" si="2"/>
        <v>9.9964837588062334</v>
      </c>
      <c r="C30">
        <f t="shared" si="3"/>
        <v>19.996945294619486</v>
      </c>
      <c r="D30">
        <f t="shared" si="4"/>
        <v>1.5973159319162442</v>
      </c>
      <c r="E30">
        <f t="shared" si="5"/>
        <v>91.519461447806748</v>
      </c>
      <c r="G30">
        <f t="shared" si="6"/>
        <v>-2.6519605121347788E-2</v>
      </c>
      <c r="H30">
        <f t="shared" si="7"/>
        <v>-1.5194614478067516</v>
      </c>
    </row>
    <row r="31" spans="1:8" x14ac:dyDescent="0.3">
      <c r="A31" s="1">
        <v>70</v>
      </c>
      <c r="B31">
        <f t="shared" si="2"/>
        <v>9.9931116544914858</v>
      </c>
      <c r="C31">
        <f t="shared" si="3"/>
        <v>19.994014797468527</v>
      </c>
      <c r="D31">
        <f t="shared" si="4"/>
        <v>1.6079154228925705</v>
      </c>
      <c r="E31">
        <f t="shared" si="5"/>
        <v>92.126767545737238</v>
      </c>
      <c r="G31">
        <f t="shared" si="6"/>
        <v>-3.7119096097674033E-2</v>
      </c>
      <c r="H31">
        <f t="shared" si="7"/>
        <v>-2.1267675457372457</v>
      </c>
    </row>
    <row r="32" spans="1:8" x14ac:dyDescent="0.3">
      <c r="A32" s="1">
        <v>100</v>
      </c>
      <c r="B32">
        <f t="shared" si="2"/>
        <v>9.9859572486854944</v>
      </c>
      <c r="C32">
        <f t="shared" si="3"/>
        <v>19.987794048922723</v>
      </c>
      <c r="D32">
        <f t="shared" si="4"/>
        <v>1.6237982875012025</v>
      </c>
      <c r="E32">
        <f t="shared" si="5"/>
        <v>93.036788654389554</v>
      </c>
      <c r="G32">
        <f t="shared" si="6"/>
        <v>-5.3001960706306001E-2</v>
      </c>
      <c r="H32">
        <f t="shared" si="7"/>
        <v>-3.0367886543895617</v>
      </c>
    </row>
    <row r="33" spans="1:8" x14ac:dyDescent="0.3">
      <c r="A33" s="1">
        <v>170</v>
      </c>
      <c r="B33">
        <f t="shared" si="2"/>
        <v>9.9595772304201411</v>
      </c>
      <c r="C33">
        <f t="shared" si="3"/>
        <v>19.964818072906688</v>
      </c>
      <c r="D33">
        <f t="shared" si="4"/>
        <v>1.6607407900067217</v>
      </c>
      <c r="E33">
        <f t="shared" si="5"/>
        <v>95.153438132607278</v>
      </c>
      <c r="G33">
        <f t="shared" si="6"/>
        <v>-8.9944463211825171E-2</v>
      </c>
      <c r="H33">
        <f t="shared" si="7"/>
        <v>-5.1534381326072793</v>
      </c>
    </row>
    <row r="34" spans="1:8" x14ac:dyDescent="0.3">
      <c r="A34" s="1">
        <v>240</v>
      </c>
      <c r="B34">
        <f t="shared" si="2"/>
        <v>9.9199154594103138</v>
      </c>
      <c r="C34">
        <f t="shared" si="3"/>
        <v>19.930159419559285</v>
      </c>
      <c r="D34">
        <f t="shared" si="4"/>
        <v>1.6974388644227187</v>
      </c>
      <c r="E34">
        <f t="shared" si="5"/>
        <v>97.256082912900936</v>
      </c>
      <c r="G34">
        <f t="shared" si="6"/>
        <v>-0.12664253762782221</v>
      </c>
      <c r="H34">
        <f t="shared" si="7"/>
        <v>-7.2560829129009328</v>
      </c>
    </row>
    <row r="35" spans="1:8" x14ac:dyDescent="0.3">
      <c r="A35" s="1">
        <v>300</v>
      </c>
      <c r="B35">
        <f t="shared" si="2"/>
        <v>9.8757049214371104</v>
      </c>
      <c r="C35">
        <f t="shared" si="3"/>
        <v>19.891362101289229</v>
      </c>
      <c r="D35">
        <f t="shared" si="4"/>
        <v>1.7286275171319223</v>
      </c>
      <c r="E35">
        <f t="shared" si="5"/>
        <v>99.04306108183755</v>
      </c>
      <c r="G35">
        <f t="shared" si="6"/>
        <v>-0.15783119033702572</v>
      </c>
      <c r="H35">
        <f t="shared" si="7"/>
        <v>-9.0430610818375552</v>
      </c>
    </row>
    <row r="36" spans="1:8" x14ac:dyDescent="0.3">
      <c r="A36" s="1">
        <v>500</v>
      </c>
      <c r="B36">
        <f t="shared" si="2"/>
        <v>9.6657302866129076</v>
      </c>
      <c r="C36">
        <f t="shared" si="3"/>
        <v>19.704693447611202</v>
      </c>
      <c r="D36">
        <f t="shared" si="4"/>
        <v>1.8300833355699468</v>
      </c>
      <c r="E36">
        <f t="shared" si="5"/>
        <v>104.85605128538192</v>
      </c>
      <c r="G36">
        <f t="shared" si="6"/>
        <v>-0.25928700877505034</v>
      </c>
      <c r="H36">
        <f t="shared" si="7"/>
        <v>-14.856051285381925</v>
      </c>
    </row>
    <row r="37" spans="1:8" x14ac:dyDescent="0.3">
      <c r="A37" s="1">
        <v>700</v>
      </c>
      <c r="B37">
        <f t="shared" si="2"/>
        <v>9.3744578257835869</v>
      </c>
      <c r="C37">
        <f t="shared" si="3"/>
        <v>19.4389231918259</v>
      </c>
      <c r="D37">
        <f t="shared" si="4"/>
        <v>1.926373299582546</v>
      </c>
      <c r="E37">
        <f t="shared" si="5"/>
        <v>110.37305983277044</v>
      </c>
      <c r="G37">
        <f t="shared" si="6"/>
        <v>-0.35557697278764955</v>
      </c>
      <c r="H37">
        <f t="shared" si="7"/>
        <v>-20.373059832770441</v>
      </c>
    </row>
    <row r="38" spans="1:8" x14ac:dyDescent="0.3">
      <c r="A38" s="1">
        <v>1000</v>
      </c>
      <c r="B38">
        <f t="shared" si="2"/>
        <v>8.8338404586231842</v>
      </c>
      <c r="C38">
        <f t="shared" si="3"/>
        <v>18.922991030516133</v>
      </c>
      <c r="D38">
        <f t="shared" si="4"/>
        <v>2.0585580343839411</v>
      </c>
      <c r="E38">
        <f t="shared" si="5"/>
        <v>117.94668725294643</v>
      </c>
      <c r="G38">
        <f t="shared" si="6"/>
        <v>-0.48776170758904458</v>
      </c>
      <c r="H38">
        <f t="shared" si="7"/>
        <v>-27.946687252946433</v>
      </c>
    </row>
    <row r="39" spans="1:8" x14ac:dyDescent="0.3">
      <c r="A39" s="1">
        <v>3000</v>
      </c>
      <c r="B39">
        <f t="shared" si="2"/>
        <v>5.3201804438132614</v>
      </c>
      <c r="C39">
        <f t="shared" si="3"/>
        <v>14.51852724899652</v>
      </c>
      <c r="D39">
        <f t="shared" si="4"/>
        <v>2.5806105376229871</v>
      </c>
      <c r="E39">
        <f t="shared" si="5"/>
        <v>147.85809237278349</v>
      </c>
      <c r="G39">
        <f t="shared" si="6"/>
        <v>-1.0098142108280908</v>
      </c>
      <c r="H39">
        <f t="shared" si="7"/>
        <v>-57.858092372783517</v>
      </c>
    </row>
    <row r="40" spans="1:8" x14ac:dyDescent="0.3">
      <c r="A40" s="1">
        <v>6000</v>
      </c>
      <c r="B40">
        <f t="shared" si="2"/>
        <v>2.9971680350331602</v>
      </c>
      <c r="C40">
        <f t="shared" si="3"/>
        <v>9.534221843510327</v>
      </c>
      <c r="D40">
        <f t="shared" si="4"/>
        <v>2.8371968563151961</v>
      </c>
      <c r="E40">
        <f t="shared" si="5"/>
        <v>162.55940551464579</v>
      </c>
      <c r="G40">
        <f t="shared" si="6"/>
        <v>-1.2664005295202998</v>
      </c>
      <c r="H40">
        <f t="shared" si="7"/>
        <v>-72.559405514645803</v>
      </c>
    </row>
    <row r="41" spans="1:8" x14ac:dyDescent="0.3">
      <c r="A41" s="1">
        <v>10000</v>
      </c>
      <c r="B41">
        <f t="shared" si="2"/>
        <v>1.8523355406382422</v>
      </c>
      <c r="C41">
        <f t="shared" si="3"/>
        <v>5.3543931917167527</v>
      </c>
      <c r="D41">
        <f t="shared" si="4"/>
        <v>2.9552831295759336</v>
      </c>
      <c r="E41">
        <f t="shared" si="5"/>
        <v>169.32525059091458</v>
      </c>
      <c r="G41">
        <f t="shared" si="6"/>
        <v>-1.3844868027810373</v>
      </c>
      <c r="H41">
        <f t="shared" si="7"/>
        <v>-79.325250590914607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Guillory</dc:creator>
  <cp:lastModifiedBy>Sunzid Hassan</cp:lastModifiedBy>
  <dcterms:created xsi:type="dcterms:W3CDTF">2025-01-28T20:45:03Z</dcterms:created>
  <dcterms:modified xsi:type="dcterms:W3CDTF">2025-01-30T21:05:55Z</dcterms:modified>
</cp:coreProperties>
</file>