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7e957c80ce88a9/Documents/Professional/Class work/LATech/Coursework/540_Database/Lectures/"/>
    </mc:Choice>
  </mc:AlternateContent>
  <xr:revisionPtr revIDLastSave="1" documentId="8_{FD39B31A-78A0-411C-A4D6-D1B46F5C1E40}" xr6:coauthVersionLast="47" xr6:coauthVersionMax="47" xr10:uidLastSave="{CEFEEE21-6305-43F2-BF5A-D00080FECBB1}"/>
  <bookViews>
    <workbookView xWindow="-108" yWindow="-108" windowWidth="23256" windowHeight="12456" xr2:uid="{D87453F0-2578-4BBD-9301-C0BED6FA2A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Q3" i="1"/>
  <c r="Q4" i="1"/>
  <c r="Q5" i="1"/>
  <c r="Q6" i="1"/>
  <c r="Q7" i="1"/>
  <c r="Q2" i="1"/>
  <c r="AN21" i="1"/>
  <c r="AM21" i="1"/>
  <c r="AL21" i="1"/>
  <c r="AK21" i="1"/>
  <c r="AJ21" i="1"/>
  <c r="AI21" i="1"/>
  <c r="AH21" i="1"/>
  <c r="AG21" i="1"/>
  <c r="AF21" i="1"/>
  <c r="AN20" i="1"/>
  <c r="AM20" i="1"/>
  <c r="AL20" i="1"/>
  <c r="AK20" i="1"/>
  <c r="AJ20" i="1"/>
  <c r="AI20" i="1"/>
  <c r="AH20" i="1"/>
  <c r="AG20" i="1"/>
  <c r="AF20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2" i="1"/>
</calcChain>
</file>

<file path=xl/sharedStrings.xml><?xml version="1.0" encoding="utf-8"?>
<sst xmlns="http://schemas.openxmlformats.org/spreadsheetml/2006/main" count="140" uniqueCount="78">
  <si>
    <t>Fname</t>
  </si>
  <si>
    <t>Minit</t>
  </si>
  <si>
    <t>Lname</t>
  </si>
  <si>
    <t>Ssn</t>
  </si>
  <si>
    <t>Bdate</t>
  </si>
  <si>
    <t>Address</t>
  </si>
  <si>
    <t>Sex</t>
  </si>
  <si>
    <t>Salary</t>
  </si>
  <si>
    <t>Super_ssn</t>
  </si>
  <si>
    <t>Dno</t>
  </si>
  <si>
    <t>John</t>
  </si>
  <si>
    <t>Franklin</t>
  </si>
  <si>
    <t>Alicia</t>
  </si>
  <si>
    <t>Jennifer</t>
  </si>
  <si>
    <t>Ramesh</t>
  </si>
  <si>
    <t>Joyce</t>
  </si>
  <si>
    <t>Ahmad</t>
  </si>
  <si>
    <t>James</t>
  </si>
  <si>
    <t>B</t>
  </si>
  <si>
    <t>T</t>
  </si>
  <si>
    <t>J</t>
  </si>
  <si>
    <t>S</t>
  </si>
  <si>
    <t>K</t>
  </si>
  <si>
    <t>A</t>
  </si>
  <si>
    <t>V</t>
  </si>
  <si>
    <t>E</t>
  </si>
  <si>
    <t>Smith</t>
  </si>
  <si>
    <t>Wong</t>
  </si>
  <si>
    <t>Zelaya</t>
  </si>
  <si>
    <t>Wallace</t>
  </si>
  <si>
    <t>Narayan</t>
  </si>
  <si>
    <t>English</t>
  </si>
  <si>
    <t>Jabbar</t>
  </si>
  <si>
    <t>Borg</t>
  </si>
  <si>
    <t>1963-01-09</t>
  </si>
  <si>
    <t>1955-12-08</t>
  </si>
  <si>
    <t>1968-01-19</t>
  </si>
  <si>
    <t>1941-06-20</t>
  </si>
  <si>
    <t>1962-09-15</t>
  </si>
  <si>
    <t>1972-07-31</t>
  </si>
  <si>
    <t>1969-03-29</t>
  </si>
  <si>
    <t>1937-11-10</t>
  </si>
  <si>
    <t>731 Fondren, Houston, Tx</t>
  </si>
  <si>
    <t>638 Voss, Houston, Tx</t>
  </si>
  <si>
    <t>3321 Castle, Spring, Tx</t>
  </si>
  <si>
    <t>291 Berry, Bellaire, Tx</t>
  </si>
  <si>
    <t>975 Fire Oak, Humble, Tx</t>
  </si>
  <si>
    <t>5631 Rice, Houston, Tx</t>
  </si>
  <si>
    <t>980 Dallas, Houston, Tx</t>
  </si>
  <si>
    <t>450 Stone, Houston, Tx</t>
  </si>
  <si>
    <t>M</t>
  </si>
  <si>
    <t>F</t>
  </si>
  <si>
    <t>Null</t>
  </si>
  <si>
    <t>Essn</t>
  </si>
  <si>
    <t>Pno</t>
  </si>
  <si>
    <t>Hours</t>
  </si>
  <si>
    <t>NULL</t>
  </si>
  <si>
    <t>Dependent_name</t>
  </si>
  <si>
    <t>Relationship</t>
  </si>
  <si>
    <t>Alice</t>
  </si>
  <si>
    <t>Theodore</t>
  </si>
  <si>
    <t>Joy</t>
  </si>
  <si>
    <t>Abner</t>
  </si>
  <si>
    <t>Michael</t>
  </si>
  <si>
    <t>Elizabeth</t>
  </si>
  <si>
    <t>1986-04-05</t>
  </si>
  <si>
    <t>1983-10-25</t>
  </si>
  <si>
    <t>1958-05-03</t>
  </si>
  <si>
    <t>1942-02-28</t>
  </si>
  <si>
    <t>1988-01-04</t>
  </si>
  <si>
    <t>1988-12-30</t>
  </si>
  <si>
    <t>1967-05-05</t>
  </si>
  <si>
    <t>Daughter</t>
  </si>
  <si>
    <t>Son</t>
  </si>
  <si>
    <t>Spouse</t>
  </si>
  <si>
    <t>Depn_name</t>
  </si>
  <si>
    <t>Dbdate</t>
  </si>
  <si>
    <t>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</si>
</sst>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18B92-66FE-4F88-B4CB-473B095E7C75}">
  <dimension ref="A1:AN25"/>
  <sheetViews>
    <sheetView tabSelected="1" workbookViewId="0">
      <selection activeCell="B16" sqref="B16:D18"/>
    </sheetView>
  </sheetViews>
  <sheetFormatPr defaultRowHeight="14.4" x14ac:dyDescent="0.3"/>
  <cols>
    <col min="1" max="1" width="10" bestFit="1" customWidth="1"/>
    <col min="5" max="5" width="10.33203125" bestFit="1" customWidth="1"/>
    <col min="6" max="6" width="22" bestFit="1" customWidth="1"/>
    <col min="9" max="9" width="10" bestFit="1" customWidth="1"/>
    <col min="12" max="12" width="10" bestFit="1" customWidth="1"/>
    <col min="29" max="29" width="10" bestFit="1" customWidth="1"/>
    <col min="39" max="39" width="10" bestFit="1" customWidth="1"/>
  </cols>
  <sheetData>
    <row r="1" spans="1:40" x14ac:dyDescent="0.3">
      <c r="A1" s="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53</v>
      </c>
      <c r="M1" t="s">
        <v>57</v>
      </c>
      <c r="N1" t="s">
        <v>6</v>
      </c>
      <c r="O1" t="s">
        <v>4</v>
      </c>
      <c r="P1" t="s">
        <v>58</v>
      </c>
      <c r="Q1" t="s">
        <v>9</v>
      </c>
      <c r="AC1" t="s">
        <v>53</v>
      </c>
      <c r="AD1" t="s">
        <v>54</v>
      </c>
      <c r="AE1" t="s">
        <v>55</v>
      </c>
      <c r="AF1" t="s">
        <v>0</v>
      </c>
      <c r="AG1" t="s">
        <v>1</v>
      </c>
      <c r="AH1" t="s">
        <v>2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</row>
    <row r="2" spans="1:40" x14ac:dyDescent="0.3">
      <c r="A2">
        <v>123456789</v>
      </c>
      <c r="B2" t="s">
        <v>10</v>
      </c>
      <c r="C2" t="s">
        <v>18</v>
      </c>
      <c r="D2" t="s">
        <v>26</v>
      </c>
      <c r="E2" s="2" t="s">
        <v>34</v>
      </c>
      <c r="F2" t="s">
        <v>42</v>
      </c>
      <c r="G2" t="s">
        <v>50</v>
      </c>
      <c r="H2">
        <v>30000</v>
      </c>
      <c r="I2">
        <v>333445555</v>
      </c>
      <c r="J2">
        <v>5</v>
      </c>
      <c r="L2">
        <v>333445555</v>
      </c>
      <c r="M2" t="s">
        <v>59</v>
      </c>
      <c r="N2" t="s">
        <v>51</v>
      </c>
      <c r="O2" s="2" t="s">
        <v>65</v>
      </c>
      <c r="P2" t="s">
        <v>72</v>
      </c>
      <c r="Q2">
        <f>VLOOKUP(L2,$A$1:$J$9,10,FALSE)</f>
        <v>5</v>
      </c>
      <c r="AC2">
        <v>123456789</v>
      </c>
      <c r="AD2">
        <v>1</v>
      </c>
      <c r="AE2">
        <v>32.5</v>
      </c>
      <c r="AF2" t="str">
        <f>VLOOKUP($AC2,$A$1:$J$9,2,FALSE)</f>
        <v>John</v>
      </c>
      <c r="AG2" t="str">
        <f>VLOOKUP($AC2,$A$1:$J$9,3,FALSE)</f>
        <v>B</v>
      </c>
      <c r="AH2" t="str">
        <f>VLOOKUP($AC2,$A$1:$J$9,4,FALSE)</f>
        <v>Smith</v>
      </c>
      <c r="AI2" t="str">
        <f>VLOOKUP($AC2,$A$1:$J$9,5,FALSE)</f>
        <v>1963-01-09</v>
      </c>
      <c r="AJ2" t="str">
        <f>VLOOKUP($AC2,$A$1:$J$9,6,FALSE)</f>
        <v>731 Fondren, Houston, Tx</v>
      </c>
      <c r="AK2" t="str">
        <f>VLOOKUP($AC2,$A$1:$J$9,7,FALSE)</f>
        <v>M</v>
      </c>
      <c r="AL2">
        <f>VLOOKUP($AC2,$A$1:$J$9,8,FALSE)</f>
        <v>30000</v>
      </c>
      <c r="AM2">
        <f>VLOOKUP($AC2,$A$1:$J$9,9,FALSE)</f>
        <v>333445555</v>
      </c>
      <c r="AN2">
        <f>VLOOKUP($AC2,$A$1:$J$9,10,FALSE)</f>
        <v>5</v>
      </c>
    </row>
    <row r="3" spans="1:40" x14ac:dyDescent="0.3">
      <c r="A3">
        <v>333445555</v>
      </c>
      <c r="B3" t="s">
        <v>11</v>
      </c>
      <c r="C3" t="s">
        <v>19</v>
      </c>
      <c r="D3" t="s">
        <v>27</v>
      </c>
      <c r="E3" s="2" t="s">
        <v>35</v>
      </c>
      <c r="F3" t="s">
        <v>43</v>
      </c>
      <c r="G3" t="s">
        <v>50</v>
      </c>
      <c r="H3">
        <v>40000</v>
      </c>
      <c r="I3">
        <v>888665555</v>
      </c>
      <c r="J3">
        <v>5</v>
      </c>
      <c r="L3">
        <v>333445555</v>
      </c>
      <c r="M3" t="s">
        <v>60</v>
      </c>
      <c r="N3" t="s">
        <v>50</v>
      </c>
      <c r="O3" s="2" t="s">
        <v>66</v>
      </c>
      <c r="P3" t="s">
        <v>73</v>
      </c>
      <c r="Q3">
        <f t="shared" ref="Q3:Q8" si="0">VLOOKUP(L3,$A$1:$J$9,10,FALSE)</f>
        <v>5</v>
      </c>
      <c r="AC3">
        <v>123456789</v>
      </c>
      <c r="AD3">
        <v>2</v>
      </c>
      <c r="AE3">
        <v>7.5</v>
      </c>
      <c r="AF3" t="str">
        <f>VLOOKUP($AC3,$A$1:$J$9,2,FALSE)</f>
        <v>John</v>
      </c>
      <c r="AG3" t="str">
        <f>VLOOKUP($AC3,$A$1:$J$9,3,FALSE)</f>
        <v>B</v>
      </c>
      <c r="AH3" t="str">
        <f t="shared" ref="AH3:AH17" si="1">VLOOKUP($AC3,$A$1:$J$9,4,FALSE)</f>
        <v>Smith</v>
      </c>
      <c r="AI3" t="str">
        <f t="shared" ref="AI3:AI17" si="2">VLOOKUP($AC3,$A$1:$J$9,5,FALSE)</f>
        <v>1963-01-09</v>
      </c>
      <c r="AJ3" t="str">
        <f t="shared" ref="AJ3:AJ17" si="3">VLOOKUP($AC3,$A$1:$J$9,6,FALSE)</f>
        <v>731 Fondren, Houston, Tx</v>
      </c>
      <c r="AK3" t="str">
        <f t="shared" ref="AK3:AK17" si="4">VLOOKUP($AC3,$A$1:$J$9,7,FALSE)</f>
        <v>M</v>
      </c>
      <c r="AL3">
        <f t="shared" ref="AL3:AL17" si="5">VLOOKUP($AC3,$A$1:$J$9,8,FALSE)</f>
        <v>30000</v>
      </c>
      <c r="AM3">
        <f t="shared" ref="AM3:AM17" si="6">VLOOKUP($AC3,$A$1:$J$9,9,FALSE)</f>
        <v>333445555</v>
      </c>
      <c r="AN3">
        <f t="shared" ref="AN3:AN17" si="7">VLOOKUP($AC3,$A$1:$J$9,10,FALSE)</f>
        <v>5</v>
      </c>
    </row>
    <row r="4" spans="1:40" x14ac:dyDescent="0.3">
      <c r="A4">
        <v>999887777</v>
      </c>
      <c r="B4" t="s">
        <v>12</v>
      </c>
      <c r="C4" t="s">
        <v>20</v>
      </c>
      <c r="D4" t="s">
        <v>28</v>
      </c>
      <c r="E4" s="2" t="s">
        <v>36</v>
      </c>
      <c r="F4" t="s">
        <v>44</v>
      </c>
      <c r="G4" t="s">
        <v>51</v>
      </c>
      <c r="H4">
        <v>25000</v>
      </c>
      <c r="I4">
        <v>987654321</v>
      </c>
      <c r="J4">
        <v>4</v>
      </c>
      <c r="L4">
        <v>333445555</v>
      </c>
      <c r="M4" t="s">
        <v>61</v>
      </c>
      <c r="N4" t="s">
        <v>51</v>
      </c>
      <c r="O4" s="2" t="s">
        <v>67</v>
      </c>
      <c r="P4" t="s">
        <v>74</v>
      </c>
      <c r="Q4">
        <f t="shared" si="0"/>
        <v>5</v>
      </c>
      <c r="AC4">
        <v>666774444</v>
      </c>
      <c r="AD4">
        <v>3</v>
      </c>
      <c r="AE4">
        <v>40</v>
      </c>
      <c r="AF4" t="str">
        <f>VLOOKUP($AC4,$A$1:$J$9,2,FALSE)</f>
        <v>Ramesh</v>
      </c>
      <c r="AG4" t="str">
        <f>VLOOKUP($AC4,$A$1:$J$9,3,FALSE)</f>
        <v>K</v>
      </c>
      <c r="AH4" t="str">
        <f t="shared" si="1"/>
        <v>Narayan</v>
      </c>
      <c r="AI4" t="str">
        <f t="shared" si="2"/>
        <v>1962-09-15</v>
      </c>
      <c r="AJ4" t="str">
        <f t="shared" si="3"/>
        <v>975 Fire Oak, Humble, Tx</v>
      </c>
      <c r="AK4" t="str">
        <f t="shared" si="4"/>
        <v>M</v>
      </c>
      <c r="AL4">
        <f t="shared" si="5"/>
        <v>38000</v>
      </c>
      <c r="AM4">
        <f t="shared" si="6"/>
        <v>333445555</v>
      </c>
      <c r="AN4">
        <f t="shared" si="7"/>
        <v>5</v>
      </c>
    </row>
    <row r="5" spans="1:40" x14ac:dyDescent="0.3">
      <c r="A5">
        <v>987654321</v>
      </c>
      <c r="B5" t="s">
        <v>13</v>
      </c>
      <c r="C5" t="s">
        <v>21</v>
      </c>
      <c r="D5" t="s">
        <v>29</v>
      </c>
      <c r="E5" s="2" t="s">
        <v>37</v>
      </c>
      <c r="F5" t="s">
        <v>45</v>
      </c>
      <c r="G5" t="s">
        <v>51</v>
      </c>
      <c r="H5">
        <v>43000</v>
      </c>
      <c r="I5">
        <v>888665555</v>
      </c>
      <c r="J5">
        <v>4</v>
      </c>
      <c r="L5">
        <v>987987987</v>
      </c>
      <c r="M5" t="s">
        <v>62</v>
      </c>
      <c r="N5" t="s">
        <v>50</v>
      </c>
      <c r="O5" s="2" t="s">
        <v>68</v>
      </c>
      <c r="P5" t="s">
        <v>74</v>
      </c>
      <c r="Q5">
        <f t="shared" si="0"/>
        <v>4</v>
      </c>
      <c r="AC5">
        <v>453453453</v>
      </c>
      <c r="AD5">
        <v>1</v>
      </c>
      <c r="AE5">
        <v>20</v>
      </c>
      <c r="AF5" t="str">
        <f>VLOOKUP($AC5,$A$1:$J$9,2,FALSE)</f>
        <v>Joyce</v>
      </c>
      <c r="AG5" t="str">
        <f>VLOOKUP($AC5,$A$1:$J$9,3,FALSE)</f>
        <v>A</v>
      </c>
      <c r="AH5" t="str">
        <f t="shared" si="1"/>
        <v>English</v>
      </c>
      <c r="AI5" t="str">
        <f t="shared" si="2"/>
        <v>1972-07-31</v>
      </c>
      <c r="AJ5" t="str">
        <f t="shared" si="3"/>
        <v>5631 Rice, Houston, Tx</v>
      </c>
      <c r="AK5" t="str">
        <f t="shared" si="4"/>
        <v>F</v>
      </c>
      <c r="AL5">
        <f t="shared" si="5"/>
        <v>25000</v>
      </c>
      <c r="AM5">
        <f t="shared" si="6"/>
        <v>333445555</v>
      </c>
      <c r="AN5">
        <f t="shared" si="7"/>
        <v>5</v>
      </c>
    </row>
    <row r="6" spans="1:40" x14ac:dyDescent="0.3">
      <c r="A6">
        <v>666774444</v>
      </c>
      <c r="B6" t="s">
        <v>14</v>
      </c>
      <c r="C6" t="s">
        <v>22</v>
      </c>
      <c r="D6" t="s">
        <v>30</v>
      </c>
      <c r="E6" s="2" t="s">
        <v>38</v>
      </c>
      <c r="F6" t="s">
        <v>46</v>
      </c>
      <c r="G6" t="s">
        <v>50</v>
      </c>
      <c r="H6">
        <v>38000</v>
      </c>
      <c r="I6">
        <v>333445555</v>
      </c>
      <c r="J6">
        <v>5</v>
      </c>
      <c r="L6">
        <v>123456789</v>
      </c>
      <c r="M6" t="s">
        <v>63</v>
      </c>
      <c r="N6" t="s">
        <v>50</v>
      </c>
      <c r="O6" s="2" t="s">
        <v>69</v>
      </c>
      <c r="P6" t="s">
        <v>73</v>
      </c>
      <c r="Q6">
        <f t="shared" si="0"/>
        <v>5</v>
      </c>
      <c r="AC6">
        <v>453453453</v>
      </c>
      <c r="AD6">
        <v>2</v>
      </c>
      <c r="AE6">
        <v>20</v>
      </c>
      <c r="AF6" t="str">
        <f>VLOOKUP($AC6,$A$1:$J$9,2,FALSE)</f>
        <v>Joyce</v>
      </c>
      <c r="AG6" t="str">
        <f>VLOOKUP($AC6,$A$1:$J$9,3,FALSE)</f>
        <v>A</v>
      </c>
      <c r="AH6" t="str">
        <f t="shared" si="1"/>
        <v>English</v>
      </c>
      <c r="AI6" t="str">
        <f t="shared" si="2"/>
        <v>1972-07-31</v>
      </c>
      <c r="AJ6" t="str">
        <f t="shared" si="3"/>
        <v>5631 Rice, Houston, Tx</v>
      </c>
      <c r="AK6" t="str">
        <f t="shared" si="4"/>
        <v>F</v>
      </c>
      <c r="AL6">
        <f t="shared" si="5"/>
        <v>25000</v>
      </c>
      <c r="AM6">
        <f t="shared" si="6"/>
        <v>333445555</v>
      </c>
      <c r="AN6">
        <f t="shared" si="7"/>
        <v>5</v>
      </c>
    </row>
    <row r="7" spans="1:40" x14ac:dyDescent="0.3">
      <c r="A7">
        <v>453453453</v>
      </c>
      <c r="B7" t="s">
        <v>15</v>
      </c>
      <c r="C7" t="s">
        <v>23</v>
      </c>
      <c r="D7" t="s">
        <v>31</v>
      </c>
      <c r="E7" s="2" t="s">
        <v>39</v>
      </c>
      <c r="F7" t="s">
        <v>47</v>
      </c>
      <c r="G7" t="s">
        <v>51</v>
      </c>
      <c r="H7">
        <v>25000</v>
      </c>
      <c r="I7">
        <v>333445555</v>
      </c>
      <c r="J7">
        <v>5</v>
      </c>
      <c r="L7">
        <v>123456789</v>
      </c>
      <c r="M7" t="s">
        <v>59</v>
      </c>
      <c r="N7" t="s">
        <v>51</v>
      </c>
      <c r="O7" s="2" t="s">
        <v>70</v>
      </c>
      <c r="P7" t="s">
        <v>72</v>
      </c>
      <c r="Q7">
        <f t="shared" si="0"/>
        <v>5</v>
      </c>
      <c r="AC7">
        <v>333445555</v>
      </c>
      <c r="AD7">
        <v>2</v>
      </c>
      <c r="AE7">
        <v>10</v>
      </c>
      <c r="AF7" t="str">
        <f>VLOOKUP($AC7,$A$1:$J$9,2,FALSE)</f>
        <v>Franklin</v>
      </c>
      <c r="AG7" t="str">
        <f>VLOOKUP($AC7,$A$1:$J$9,3,FALSE)</f>
        <v>T</v>
      </c>
      <c r="AH7" t="str">
        <f t="shared" si="1"/>
        <v>Wong</v>
      </c>
      <c r="AI7" t="str">
        <f t="shared" si="2"/>
        <v>1955-12-08</v>
      </c>
      <c r="AJ7" t="str">
        <f t="shared" si="3"/>
        <v>638 Voss, Houston, Tx</v>
      </c>
      <c r="AK7" t="str">
        <f t="shared" si="4"/>
        <v>M</v>
      </c>
      <c r="AL7">
        <f t="shared" si="5"/>
        <v>40000</v>
      </c>
      <c r="AM7">
        <f t="shared" si="6"/>
        <v>888665555</v>
      </c>
      <c r="AN7">
        <f t="shared" si="7"/>
        <v>5</v>
      </c>
    </row>
    <row r="8" spans="1:40" x14ac:dyDescent="0.3">
      <c r="A8">
        <v>987987987</v>
      </c>
      <c r="B8" t="s">
        <v>16</v>
      </c>
      <c r="C8" t="s">
        <v>24</v>
      </c>
      <c r="D8" t="s">
        <v>32</v>
      </c>
      <c r="E8" s="2" t="s">
        <v>40</v>
      </c>
      <c r="F8" t="s">
        <v>48</v>
      </c>
      <c r="G8" t="s">
        <v>50</v>
      </c>
      <c r="H8">
        <v>25000</v>
      </c>
      <c r="I8">
        <v>987654321</v>
      </c>
      <c r="J8">
        <v>4</v>
      </c>
      <c r="L8">
        <v>123456789</v>
      </c>
      <c r="M8" t="s">
        <v>64</v>
      </c>
      <c r="N8" t="s">
        <v>51</v>
      </c>
      <c r="O8" s="2" t="s">
        <v>71</v>
      </c>
      <c r="P8" t="s">
        <v>74</v>
      </c>
      <c r="Q8">
        <f>VLOOKUP(L8,$A$1:$J$9,10,FALSE)</f>
        <v>5</v>
      </c>
      <c r="AC8">
        <v>333445555</v>
      </c>
      <c r="AD8">
        <v>3</v>
      </c>
      <c r="AE8">
        <v>10</v>
      </c>
      <c r="AF8" t="str">
        <f>VLOOKUP($AC8,$A$1:$J$9,2,FALSE)</f>
        <v>Franklin</v>
      </c>
      <c r="AG8" t="str">
        <f>VLOOKUP($AC8,$A$1:$J$9,3,FALSE)</f>
        <v>T</v>
      </c>
      <c r="AH8" t="str">
        <f t="shared" si="1"/>
        <v>Wong</v>
      </c>
      <c r="AI8" t="str">
        <f t="shared" si="2"/>
        <v>1955-12-08</v>
      </c>
      <c r="AJ8" t="str">
        <f t="shared" si="3"/>
        <v>638 Voss, Houston, Tx</v>
      </c>
      <c r="AK8" t="str">
        <f t="shared" si="4"/>
        <v>M</v>
      </c>
      <c r="AL8">
        <f t="shared" si="5"/>
        <v>40000</v>
      </c>
      <c r="AM8">
        <f t="shared" si="6"/>
        <v>888665555</v>
      </c>
      <c r="AN8">
        <f t="shared" si="7"/>
        <v>5</v>
      </c>
    </row>
    <row r="9" spans="1:40" x14ac:dyDescent="0.3">
      <c r="A9">
        <v>888665555</v>
      </c>
      <c r="B9" t="s">
        <v>17</v>
      </c>
      <c r="C9" t="s">
        <v>25</v>
      </c>
      <c r="D9" t="s">
        <v>33</v>
      </c>
      <c r="E9" s="2" t="s">
        <v>41</v>
      </c>
      <c r="F9" t="s">
        <v>49</v>
      </c>
      <c r="G9" t="s">
        <v>50</v>
      </c>
      <c r="H9">
        <v>55000</v>
      </c>
      <c r="I9" t="s">
        <v>52</v>
      </c>
      <c r="J9">
        <v>1</v>
      </c>
      <c r="AC9">
        <v>333445555</v>
      </c>
      <c r="AD9">
        <v>10</v>
      </c>
      <c r="AE9">
        <v>10</v>
      </c>
      <c r="AF9" t="str">
        <f>VLOOKUP($AC9,$A$1:$J$9,2,FALSE)</f>
        <v>Franklin</v>
      </c>
      <c r="AG9" t="str">
        <f>VLOOKUP($AC9,$A$1:$J$9,3,FALSE)</f>
        <v>T</v>
      </c>
      <c r="AH9" t="str">
        <f t="shared" si="1"/>
        <v>Wong</v>
      </c>
      <c r="AI9" t="str">
        <f t="shared" si="2"/>
        <v>1955-12-08</v>
      </c>
      <c r="AJ9" t="str">
        <f t="shared" si="3"/>
        <v>638 Voss, Houston, Tx</v>
      </c>
      <c r="AK9" t="str">
        <f t="shared" si="4"/>
        <v>M</v>
      </c>
      <c r="AL9">
        <f t="shared" si="5"/>
        <v>40000</v>
      </c>
      <c r="AM9">
        <f t="shared" si="6"/>
        <v>888665555</v>
      </c>
      <c r="AN9">
        <f t="shared" si="7"/>
        <v>5</v>
      </c>
    </row>
    <row r="10" spans="1:40" x14ac:dyDescent="0.3">
      <c r="AC10">
        <v>333445555</v>
      </c>
      <c r="AD10">
        <v>20</v>
      </c>
      <c r="AE10">
        <v>10</v>
      </c>
      <c r="AF10" t="str">
        <f>VLOOKUP($AC10,$A$1:$J$9,2,FALSE)</f>
        <v>Franklin</v>
      </c>
      <c r="AG10" t="str">
        <f>VLOOKUP($AC10,$A$1:$J$9,3,FALSE)</f>
        <v>T</v>
      </c>
      <c r="AH10" t="str">
        <f t="shared" si="1"/>
        <v>Wong</v>
      </c>
      <c r="AI10" t="str">
        <f t="shared" si="2"/>
        <v>1955-12-08</v>
      </c>
      <c r="AJ10" t="str">
        <f t="shared" si="3"/>
        <v>638 Voss, Houston, Tx</v>
      </c>
      <c r="AK10" t="str">
        <f t="shared" si="4"/>
        <v>M</v>
      </c>
      <c r="AL10">
        <f t="shared" si="5"/>
        <v>40000</v>
      </c>
      <c r="AM10">
        <f t="shared" si="6"/>
        <v>888665555</v>
      </c>
      <c r="AN10">
        <f t="shared" si="7"/>
        <v>5</v>
      </c>
    </row>
    <row r="11" spans="1:40" x14ac:dyDescent="0.3">
      <c r="AC11">
        <v>999887777</v>
      </c>
      <c r="AD11">
        <v>30</v>
      </c>
      <c r="AE11">
        <v>30</v>
      </c>
      <c r="AF11" t="str">
        <f>VLOOKUP($AC11,$A$1:$J$9,2,FALSE)</f>
        <v>Alicia</v>
      </c>
      <c r="AG11" t="str">
        <f>VLOOKUP($AC11,$A$1:$J$9,3,FALSE)</f>
        <v>J</v>
      </c>
      <c r="AH11" t="str">
        <f t="shared" si="1"/>
        <v>Zelaya</v>
      </c>
      <c r="AI11" t="str">
        <f t="shared" si="2"/>
        <v>1968-01-19</v>
      </c>
      <c r="AJ11" t="str">
        <f t="shared" si="3"/>
        <v>3321 Castle, Spring, Tx</v>
      </c>
      <c r="AK11" t="str">
        <f t="shared" si="4"/>
        <v>F</v>
      </c>
      <c r="AL11">
        <f t="shared" si="5"/>
        <v>25000</v>
      </c>
      <c r="AM11">
        <f t="shared" si="6"/>
        <v>987654321</v>
      </c>
      <c r="AN11">
        <f t="shared" si="7"/>
        <v>4</v>
      </c>
    </row>
    <row r="12" spans="1:40" x14ac:dyDescent="0.3">
      <c r="E12" s="2"/>
      <c r="M12" t="s">
        <v>75</v>
      </c>
      <c r="N12" t="s">
        <v>76</v>
      </c>
      <c r="O12" t="s">
        <v>77</v>
      </c>
      <c r="AC12">
        <v>999887777</v>
      </c>
      <c r="AD12">
        <v>10</v>
      </c>
      <c r="AE12">
        <v>10</v>
      </c>
      <c r="AF12" t="str">
        <f>VLOOKUP($AC12,$A$1:$J$9,2,FALSE)</f>
        <v>Alicia</v>
      </c>
      <c r="AG12" t="str">
        <f>VLOOKUP($AC12,$A$1:$J$9,3,FALSE)</f>
        <v>J</v>
      </c>
      <c r="AH12" t="str">
        <f t="shared" si="1"/>
        <v>Zelaya</v>
      </c>
      <c r="AI12" t="str">
        <f t="shared" si="2"/>
        <v>1968-01-19</v>
      </c>
      <c r="AJ12" t="str">
        <f t="shared" si="3"/>
        <v>3321 Castle, Spring, Tx</v>
      </c>
      <c r="AK12" t="str">
        <f t="shared" si="4"/>
        <v>F</v>
      </c>
      <c r="AL12">
        <f t="shared" si="5"/>
        <v>25000</v>
      </c>
      <c r="AM12">
        <f t="shared" si="6"/>
        <v>987654321</v>
      </c>
      <c r="AN12">
        <f t="shared" si="7"/>
        <v>4</v>
      </c>
    </row>
    <row r="13" spans="1:40" x14ac:dyDescent="0.3">
      <c r="E13" s="2"/>
      <c r="M13" t="s">
        <v>62</v>
      </c>
      <c r="N13" t="s">
        <v>68</v>
      </c>
      <c r="O13" t="s">
        <v>74</v>
      </c>
      <c r="AC13">
        <v>987987987</v>
      </c>
      <c r="AD13">
        <v>10</v>
      </c>
      <c r="AE13">
        <v>35</v>
      </c>
      <c r="AF13" t="str">
        <f>VLOOKUP($AC13,$A$1:$J$9,2,FALSE)</f>
        <v>Ahmad</v>
      </c>
      <c r="AG13" t="str">
        <f>VLOOKUP($AC13,$A$1:$J$9,3,FALSE)</f>
        <v>V</v>
      </c>
      <c r="AH13" t="str">
        <f t="shared" si="1"/>
        <v>Jabbar</v>
      </c>
      <c r="AI13" t="str">
        <f t="shared" si="2"/>
        <v>1969-03-29</v>
      </c>
      <c r="AJ13" t="str">
        <f t="shared" si="3"/>
        <v>980 Dallas, Houston, Tx</v>
      </c>
      <c r="AK13" t="str">
        <f t="shared" si="4"/>
        <v>M</v>
      </c>
      <c r="AL13">
        <f t="shared" si="5"/>
        <v>25000</v>
      </c>
      <c r="AM13">
        <f t="shared" si="6"/>
        <v>987654321</v>
      </c>
      <c r="AN13">
        <f t="shared" si="7"/>
        <v>4</v>
      </c>
    </row>
    <row r="14" spans="1:40" x14ac:dyDescent="0.3">
      <c r="E14" s="2"/>
      <c r="AC14">
        <v>987987987</v>
      </c>
      <c r="AD14">
        <v>30</v>
      </c>
      <c r="AE14">
        <v>5</v>
      </c>
      <c r="AF14" t="str">
        <f>VLOOKUP($AC14,$A$1:$J$9,2,FALSE)</f>
        <v>Ahmad</v>
      </c>
      <c r="AG14" t="str">
        <f>VLOOKUP($AC14,$A$1:$J$9,3,FALSE)</f>
        <v>V</v>
      </c>
      <c r="AH14" t="str">
        <f t="shared" si="1"/>
        <v>Jabbar</v>
      </c>
      <c r="AI14" t="str">
        <f t="shared" si="2"/>
        <v>1969-03-29</v>
      </c>
      <c r="AJ14" t="str">
        <f t="shared" si="3"/>
        <v>980 Dallas, Houston, Tx</v>
      </c>
      <c r="AK14" t="str">
        <f t="shared" si="4"/>
        <v>M</v>
      </c>
      <c r="AL14">
        <f t="shared" si="5"/>
        <v>25000</v>
      </c>
      <c r="AM14">
        <f t="shared" si="6"/>
        <v>987654321</v>
      </c>
      <c r="AN14">
        <f t="shared" si="7"/>
        <v>4</v>
      </c>
    </row>
    <row r="15" spans="1:40" x14ac:dyDescent="0.3">
      <c r="E15" s="2"/>
      <c r="AC15">
        <v>987987987</v>
      </c>
      <c r="AD15">
        <v>30</v>
      </c>
      <c r="AE15">
        <v>20</v>
      </c>
      <c r="AF15" t="str">
        <f>VLOOKUP($AC15,$A$1:$J$9,2,FALSE)</f>
        <v>Ahmad</v>
      </c>
      <c r="AG15" t="str">
        <f>VLOOKUP($AC15,$A$1:$J$9,3,FALSE)</f>
        <v>V</v>
      </c>
      <c r="AH15" t="str">
        <f t="shared" si="1"/>
        <v>Jabbar</v>
      </c>
      <c r="AI15" t="str">
        <f t="shared" si="2"/>
        <v>1969-03-29</v>
      </c>
      <c r="AJ15" t="str">
        <f t="shared" si="3"/>
        <v>980 Dallas, Houston, Tx</v>
      </c>
      <c r="AK15" t="str">
        <f t="shared" si="4"/>
        <v>M</v>
      </c>
      <c r="AL15">
        <f t="shared" si="5"/>
        <v>25000</v>
      </c>
      <c r="AM15">
        <f t="shared" si="6"/>
        <v>987654321</v>
      </c>
      <c r="AN15">
        <f t="shared" si="7"/>
        <v>4</v>
      </c>
    </row>
    <row r="16" spans="1:40" x14ac:dyDescent="0.3">
      <c r="A16" s="1"/>
      <c r="B16" t="s">
        <v>0</v>
      </c>
      <c r="C16" t="s">
        <v>2</v>
      </c>
      <c r="D16" t="s">
        <v>7</v>
      </c>
      <c r="AC16">
        <v>987987987</v>
      </c>
      <c r="AD16">
        <v>20</v>
      </c>
      <c r="AE16">
        <v>15</v>
      </c>
      <c r="AF16" t="str">
        <f>VLOOKUP($AC16,$A$1:$J$9,2,FALSE)</f>
        <v>Ahmad</v>
      </c>
      <c r="AG16" t="str">
        <f>VLOOKUP($AC16,$A$1:$J$9,3,FALSE)</f>
        <v>V</v>
      </c>
      <c r="AH16" t="str">
        <f t="shared" si="1"/>
        <v>Jabbar</v>
      </c>
      <c r="AI16" t="str">
        <f t="shared" si="2"/>
        <v>1969-03-29</v>
      </c>
      <c r="AJ16" t="str">
        <f t="shared" si="3"/>
        <v>980 Dallas, Houston, Tx</v>
      </c>
      <c r="AK16" t="str">
        <f t="shared" si="4"/>
        <v>M</v>
      </c>
      <c r="AL16">
        <f t="shared" si="5"/>
        <v>25000</v>
      </c>
      <c r="AM16">
        <f t="shared" si="6"/>
        <v>987654321</v>
      </c>
      <c r="AN16">
        <f t="shared" si="7"/>
        <v>4</v>
      </c>
    </row>
    <row r="17" spans="2:40" x14ac:dyDescent="0.3">
      <c r="B17" t="s">
        <v>11</v>
      </c>
      <c r="C17" t="s">
        <v>27</v>
      </c>
      <c r="D17">
        <v>40000</v>
      </c>
      <c r="AC17">
        <v>888665555</v>
      </c>
      <c r="AD17">
        <v>20</v>
      </c>
      <c r="AE17" t="s">
        <v>56</v>
      </c>
      <c r="AF17" t="str">
        <f>VLOOKUP($AC17,$A$1:$J$9,2,FALSE)</f>
        <v>James</v>
      </c>
      <c r="AG17" t="str">
        <f>VLOOKUP($AC17,$A$1:$J$9,3,FALSE)</f>
        <v>E</v>
      </c>
      <c r="AH17" t="str">
        <f t="shared" si="1"/>
        <v>Borg</v>
      </c>
      <c r="AI17" t="str">
        <f t="shared" si="2"/>
        <v>1937-11-10</v>
      </c>
      <c r="AJ17" t="str">
        <f t="shared" si="3"/>
        <v>450 Stone, Houston, Tx</v>
      </c>
      <c r="AK17" t="str">
        <f t="shared" si="4"/>
        <v>M</v>
      </c>
      <c r="AL17">
        <f t="shared" si="5"/>
        <v>55000</v>
      </c>
      <c r="AM17" t="str">
        <f t="shared" si="6"/>
        <v>Null</v>
      </c>
      <c r="AN17">
        <f t="shared" si="7"/>
        <v>1</v>
      </c>
    </row>
    <row r="18" spans="2:40" x14ac:dyDescent="0.3">
      <c r="B18" t="s">
        <v>17</v>
      </c>
      <c r="C18" t="s">
        <v>33</v>
      </c>
      <c r="D18">
        <v>55000</v>
      </c>
    </row>
    <row r="19" spans="2:40" x14ac:dyDescent="0.3">
      <c r="AC19" t="s">
        <v>53</v>
      </c>
      <c r="AD19" t="s">
        <v>54</v>
      </c>
      <c r="AE19" t="s">
        <v>55</v>
      </c>
      <c r="AF19" t="s">
        <v>0</v>
      </c>
      <c r="AG19" t="s">
        <v>1</v>
      </c>
      <c r="AH19" t="s">
        <v>2</v>
      </c>
      <c r="AI19" t="s">
        <v>4</v>
      </c>
      <c r="AJ19" t="s">
        <v>5</v>
      </c>
      <c r="AK19" t="s">
        <v>6</v>
      </c>
      <c r="AL19" t="s">
        <v>7</v>
      </c>
      <c r="AM19" t="s">
        <v>8</v>
      </c>
      <c r="AN19" t="s">
        <v>9</v>
      </c>
    </row>
    <row r="20" spans="2:40" x14ac:dyDescent="0.3">
      <c r="AC20">
        <v>123456789</v>
      </c>
      <c r="AD20">
        <v>1</v>
      </c>
      <c r="AE20">
        <v>32.5</v>
      </c>
      <c r="AF20" t="str">
        <f>VLOOKUP($AC20,$A$1:$J$9,2,FALSE)</f>
        <v>John</v>
      </c>
      <c r="AG20" t="str">
        <f>VLOOKUP($AC20,$A$1:$J$9,3,FALSE)</f>
        <v>B</v>
      </c>
      <c r="AH20" t="str">
        <f>VLOOKUP($AC20,$A$1:$J$9,4,FALSE)</f>
        <v>Smith</v>
      </c>
      <c r="AI20" t="str">
        <f>VLOOKUP($AC20,$A$1:$J$9,5,FALSE)</f>
        <v>1963-01-09</v>
      </c>
      <c r="AJ20" t="str">
        <f>VLOOKUP($AC20,$A$1:$J$9,6,FALSE)</f>
        <v>731 Fondren, Houston, Tx</v>
      </c>
      <c r="AK20" t="str">
        <f>VLOOKUP($AC20,$A$1:$J$9,7,FALSE)</f>
        <v>M</v>
      </c>
      <c r="AL20">
        <f>VLOOKUP($AC20,$A$1:$J$9,8,FALSE)</f>
        <v>30000</v>
      </c>
      <c r="AM20">
        <f>VLOOKUP($AC20,$A$1:$J$9,9,FALSE)</f>
        <v>333445555</v>
      </c>
      <c r="AN20">
        <f>VLOOKUP($AC20,$A$1:$J$9,10,FALSE)</f>
        <v>5</v>
      </c>
    </row>
    <row r="21" spans="2:40" x14ac:dyDescent="0.3">
      <c r="AC21">
        <v>453453453</v>
      </c>
      <c r="AD21">
        <v>1</v>
      </c>
      <c r="AE21">
        <v>20</v>
      </c>
      <c r="AF21" t="str">
        <f>VLOOKUP($AC21,$A$1:$J$9,2,FALSE)</f>
        <v>Joyce</v>
      </c>
      <c r="AG21" t="str">
        <f>VLOOKUP($AC21,$A$1:$J$9,3,FALSE)</f>
        <v>A</v>
      </c>
      <c r="AH21" t="str">
        <f>VLOOKUP($AC21,$A$1:$J$9,4,FALSE)</f>
        <v>English</v>
      </c>
      <c r="AI21" t="str">
        <f>VLOOKUP($AC21,$A$1:$J$9,5,FALSE)</f>
        <v>1972-07-31</v>
      </c>
      <c r="AJ21" t="str">
        <f>VLOOKUP($AC21,$A$1:$J$9,6,FALSE)</f>
        <v>5631 Rice, Houston, Tx</v>
      </c>
      <c r="AK21" t="str">
        <f>VLOOKUP($AC21,$A$1:$J$9,7,FALSE)</f>
        <v>F</v>
      </c>
      <c r="AL21">
        <f>VLOOKUP($AC21,$A$1:$J$9,8,FALSE)</f>
        <v>25000</v>
      </c>
      <c r="AM21">
        <f>VLOOKUP($AC21,$A$1:$J$9,9,FALSE)</f>
        <v>333445555</v>
      </c>
      <c r="AN21">
        <f>VLOOKUP($AC21,$A$1:$J$9,10,FALSE)</f>
        <v>5</v>
      </c>
    </row>
    <row r="23" spans="2:40" x14ac:dyDescent="0.3">
      <c r="AF23" t="s">
        <v>0</v>
      </c>
      <c r="AG23" t="s">
        <v>2</v>
      </c>
      <c r="AH23" t="s">
        <v>4</v>
      </c>
    </row>
    <row r="24" spans="2:40" x14ac:dyDescent="0.3">
      <c r="AF24" t="s">
        <v>10</v>
      </c>
      <c r="AG24" t="s">
        <v>26</v>
      </c>
      <c r="AH24" t="s">
        <v>34</v>
      </c>
    </row>
    <row r="25" spans="2:40" x14ac:dyDescent="0.3">
      <c r="AF25" t="s">
        <v>15</v>
      </c>
      <c r="AG25" t="s">
        <v>31</v>
      </c>
      <c r="AH25" t="s">
        <v>39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I P a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+ I P a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D 2 l Y o i k e 4 D g A A A B E A A A A T A B w A R m 9 y b X V s Y X M v U 2 V j d G l v b j E u b S C i G A A o o B Q A A A A A A A A A A A A A A A A A A A A A A A A A A A A r T k 0 u y c z P U w i G 0 I b W A F B L A Q I t A B Q A A g A I A P i D 2 l b 6 Y 4 h r p A A A A P Y A A A A S A A A A A A A A A A A A A A A A A A A A A A B D b 2 5 m a W c v U G F j a 2 F n Z S 5 4 b W x Q S w E C L Q A U A A I A C A D 4 g 9 p W D 8 r p q 6 Q A A A D p A A A A E w A A A A A A A A A A A A A A A A D w A A A A W 0 N v b n R l b n R f V H l w Z X N d L n h t b F B L A Q I t A B Q A A g A I A P i D 2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W y 6 l O z s C v R J D J / N e 5 U / 4 i A A A A A A I A A A A A A B B m A A A A A Q A A I A A A A N F j G B N B I N k v d 6 X q 4 W w s L M O N w r t / k e S Q l J l O a Z h t a 0 X l A A A A A A 6 A A A A A A g A A I A A A A A g 2 V 9 y y k 9 H D K H Z / L 7 O T O f / F s 7 R W R K x 2 J / Y 2 S O Y d / 4 i R U A A A A C v p a 9 D O o t y f L + K P f i r E A S Q D g S D 9 z x K M 7 M o w R t U P N 8 5 5 q V a 1 5 p u R l z 7 N u m B j X h o V C T Y m R k Q o Z J G c h / n O V M B Q d 5 A p 8 o P r + L v B Q c z x 1 M O U z s u c Q A A A A B 8 V T j E Z + s p a l Z N Y C 0 t y g B / d q a 1 A P E f Z 3 f r X 7 u d 3 R f N E l r H 6 a R 5 F Z 4 Y A S O M 2 v O M W q M i B z C C N k J a m Q C c 6 W W n 7 n F 4 = < / D a t a M a s h u p > 
</file>

<file path=customXml/itemProps1.xml><?xml version="1.0" encoding="utf-8"?>
<ds:datastoreItem xmlns:ds="http://schemas.openxmlformats.org/officeDocument/2006/customXml" ds:itemID="{DC980FE4-87D6-4EC4-A9BA-453767649B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Sunzid Hassan</dc:creator>
  <cp:lastModifiedBy>Sunzid Hassan</cp:lastModifiedBy>
  <dcterms:created xsi:type="dcterms:W3CDTF">2023-06-26T21:31:14Z</dcterms:created>
  <dcterms:modified xsi:type="dcterms:W3CDTF">2023-06-28T02:50:36Z</dcterms:modified>
</cp:coreProperties>
</file>