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. Cherry\Desktop\New folder\430\"/>
    </mc:Choice>
  </mc:AlternateContent>
  <xr:revisionPtr revIDLastSave="0" documentId="13_ncr:1_{D29F2935-5BD2-4B82-A4C2-CAA69AAD6FA5}" xr6:coauthVersionLast="47" xr6:coauthVersionMax="47" xr10:uidLastSave="{00000000-0000-0000-0000-000000000000}"/>
  <bookViews>
    <workbookView xWindow="-120" yWindow="-120" windowWidth="29040" windowHeight="17640" tabRatio="838" activeTab="13" xr2:uid="{00000000-000D-0000-FFFF-FFFF00000000}"/>
  </bookViews>
  <sheets>
    <sheet name="I" sheetId="1" r:id="rId1"/>
    <sheet name="At" sheetId="2" r:id="rId2"/>
    <sheet name="A1" sheetId="13" r:id="rId3"/>
    <sheet name="A2" sheetId="14" r:id="rId4"/>
    <sheet name="A3" sheetId="15" r:id="rId5"/>
    <sheet name="A4" sheetId="16" r:id="rId6"/>
    <sheet name="A5" sheetId="28" r:id="rId7"/>
    <sheet name="L1" sheetId="3" r:id="rId8"/>
    <sheet name="L2" sheetId="4" r:id="rId9"/>
    <sheet name="L3" sheetId="5" r:id="rId10"/>
    <sheet name="L4" sheetId="27" r:id="rId11"/>
    <sheet name="E1" sheetId="23" r:id="rId12"/>
    <sheet name="E2" sheetId="24" r:id="rId13"/>
    <sheet name="Tots" sheetId="2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23" l="1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5" i="23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5" i="27" l="1"/>
  <c r="I5" i="5"/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5" i="4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5" i="3"/>
  <c r="I6" i="15" l="1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5" i="15"/>
  <c r="F6" i="14" l="1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5" i="14"/>
  <c r="M4" i="26"/>
  <c r="T4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5" i="13"/>
  <c r="G4" i="26"/>
  <c r="F4" i="26"/>
  <c r="P4" i="23"/>
  <c r="Q31" i="23" s="1"/>
  <c r="D41" i="23"/>
  <c r="E41" i="23"/>
  <c r="F41" i="23"/>
  <c r="G41" i="23"/>
  <c r="H41" i="23"/>
  <c r="I41" i="23"/>
  <c r="J41" i="23"/>
  <c r="K41" i="23"/>
  <c r="L41" i="23"/>
  <c r="M41" i="23"/>
  <c r="N41" i="23"/>
  <c r="O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D41" i="16"/>
  <c r="E41" i="16"/>
  <c r="F41" i="16"/>
  <c r="G41" i="16"/>
  <c r="H41" i="16"/>
  <c r="D42" i="16"/>
  <c r="E42" i="16"/>
  <c r="F42" i="16"/>
  <c r="G42" i="16"/>
  <c r="H42" i="16"/>
  <c r="D43" i="16"/>
  <c r="E43" i="16"/>
  <c r="F43" i="16"/>
  <c r="G43" i="16"/>
  <c r="H43" i="16"/>
  <c r="D44" i="16"/>
  <c r="E44" i="16"/>
  <c r="F44" i="16"/>
  <c r="G44" i="16"/>
  <c r="H44" i="16"/>
  <c r="D41" i="13"/>
  <c r="D42" i="13"/>
  <c r="D43" i="13"/>
  <c r="D44" i="13"/>
  <c r="K4" i="26"/>
  <c r="J4" i="26"/>
  <c r="I4" i="26"/>
  <c r="F41" i="4"/>
  <c r="F42" i="4"/>
  <c r="F43" i="4"/>
  <c r="F44" i="4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G41" i="26"/>
  <c r="M41" i="26"/>
  <c r="N41" i="26"/>
  <c r="G42" i="26"/>
  <c r="M42" i="26"/>
  <c r="N42" i="26"/>
  <c r="G43" i="26"/>
  <c r="M43" i="26"/>
  <c r="N43" i="26"/>
  <c r="G44" i="26"/>
  <c r="M44" i="26"/>
  <c r="N44" i="26"/>
  <c r="A5" i="2"/>
  <c r="AF5" i="2"/>
  <c r="AG5" i="2"/>
  <c r="A6" i="2"/>
  <c r="AF6" i="2"/>
  <c r="AG6" i="2"/>
  <c r="A7" i="2"/>
  <c r="AF7" i="2"/>
  <c r="AG7" i="2"/>
  <c r="A8" i="2"/>
  <c r="AF8" i="2"/>
  <c r="AG8" i="2"/>
  <c r="A9" i="2"/>
  <c r="AF9" i="2"/>
  <c r="AG9" i="2"/>
  <c r="A10" i="2"/>
  <c r="AF10" i="2"/>
  <c r="AG10" i="2"/>
  <c r="A11" i="2"/>
  <c r="AF11" i="2"/>
  <c r="AG11" i="2"/>
  <c r="A12" i="2"/>
  <c r="AF12" i="2"/>
  <c r="AG12" i="2"/>
  <c r="A13" i="2"/>
  <c r="AF13" i="2"/>
  <c r="AG13" i="2"/>
  <c r="A14" i="2"/>
  <c r="AF14" i="2"/>
  <c r="AG14" i="2"/>
  <c r="A15" i="2"/>
  <c r="AF15" i="2"/>
  <c r="AG15" i="2"/>
  <c r="A16" i="2"/>
  <c r="AF16" i="2"/>
  <c r="AG16" i="2"/>
  <c r="A17" i="2"/>
  <c r="AF17" i="2"/>
  <c r="AG17" i="2"/>
  <c r="A18" i="2"/>
  <c r="AF18" i="2"/>
  <c r="AG18" i="2"/>
  <c r="A19" i="2"/>
  <c r="AF19" i="2"/>
  <c r="AG19" i="2"/>
  <c r="A20" i="2"/>
  <c r="AF20" i="2"/>
  <c r="AG20" i="2"/>
  <c r="A21" i="2"/>
  <c r="AF21" i="2"/>
  <c r="AG21" i="2"/>
  <c r="A22" i="2"/>
  <c r="AF22" i="2"/>
  <c r="AG22" i="2"/>
  <c r="A23" i="2"/>
  <c r="AF23" i="2"/>
  <c r="AG23" i="2"/>
  <c r="A24" i="2"/>
  <c r="AF24" i="2"/>
  <c r="AG24" i="2"/>
  <c r="A25" i="2"/>
  <c r="AF25" i="2"/>
  <c r="AG25" i="2"/>
  <c r="A26" i="2"/>
  <c r="AF26" i="2"/>
  <c r="AG26" i="2"/>
  <c r="A27" i="2"/>
  <c r="AF27" i="2"/>
  <c r="AG27" i="2"/>
  <c r="A28" i="2"/>
  <c r="AF28" i="2"/>
  <c r="AG28" i="2"/>
  <c r="A29" i="2"/>
  <c r="AF29" i="2"/>
  <c r="AG29" i="2"/>
  <c r="A30" i="2"/>
  <c r="AF30" i="2"/>
  <c r="AG30" i="2"/>
  <c r="A31" i="2"/>
  <c r="AF31" i="2"/>
  <c r="AG31" i="2"/>
  <c r="A32" i="2"/>
  <c r="AF32" i="2"/>
  <c r="AG32" i="2"/>
  <c r="A33" i="2"/>
  <c r="AF33" i="2"/>
  <c r="AG33" i="2"/>
  <c r="A34" i="2"/>
  <c r="AF34" i="2"/>
  <c r="AG34" i="2"/>
  <c r="A35" i="2"/>
  <c r="AF35" i="2"/>
  <c r="AG35" i="2"/>
  <c r="A36" i="2"/>
  <c r="AF36" i="2"/>
  <c r="AG36" i="2"/>
  <c r="A37" i="2"/>
  <c r="AF37" i="2"/>
  <c r="AG37" i="2"/>
  <c r="A38" i="2"/>
  <c r="AF38" i="2"/>
  <c r="AG38" i="2"/>
  <c r="A39" i="2"/>
  <c r="AF39" i="2"/>
  <c r="AG39" i="2"/>
  <c r="H44" i="28"/>
  <c r="G44" i="28"/>
  <c r="F44" i="28"/>
  <c r="E44" i="28"/>
  <c r="D44" i="28"/>
  <c r="C44" i="28"/>
  <c r="H43" i="28"/>
  <c r="G43" i="28"/>
  <c r="F43" i="28"/>
  <c r="E43" i="28"/>
  <c r="D43" i="28"/>
  <c r="C43" i="28"/>
  <c r="H42" i="28"/>
  <c r="G42" i="28"/>
  <c r="F42" i="28"/>
  <c r="E42" i="28"/>
  <c r="D42" i="28"/>
  <c r="C42" i="28"/>
  <c r="H41" i="28"/>
  <c r="G41" i="28"/>
  <c r="F41" i="28"/>
  <c r="E41" i="28"/>
  <c r="D41" i="28"/>
  <c r="C41" i="28"/>
  <c r="I40" i="28"/>
  <c r="B40" i="28"/>
  <c r="I39" i="28"/>
  <c r="B39" i="28"/>
  <c r="I38" i="28"/>
  <c r="J38" i="28" s="1"/>
  <c r="K38" i="28" s="1"/>
  <c r="B38" i="28"/>
  <c r="I37" i="28"/>
  <c r="B37" i="28"/>
  <c r="I36" i="28"/>
  <c r="B36" i="28"/>
  <c r="I35" i="28"/>
  <c r="B35" i="28"/>
  <c r="I34" i="28"/>
  <c r="B34" i="28"/>
  <c r="I33" i="28"/>
  <c r="B33" i="28"/>
  <c r="I32" i="28"/>
  <c r="B32" i="28"/>
  <c r="I31" i="28"/>
  <c r="B31" i="28"/>
  <c r="I30" i="28"/>
  <c r="B30" i="28"/>
  <c r="I29" i="28"/>
  <c r="B29" i="28"/>
  <c r="I28" i="28"/>
  <c r="B28" i="28"/>
  <c r="I27" i="28"/>
  <c r="J27" i="28" s="1"/>
  <c r="K27" i="28" s="1"/>
  <c r="B27" i="28"/>
  <c r="I26" i="28"/>
  <c r="J26" i="28" s="1"/>
  <c r="K26" i="28" s="1"/>
  <c r="B26" i="28"/>
  <c r="I25" i="28"/>
  <c r="B25" i="28"/>
  <c r="I24" i="28"/>
  <c r="B24" i="28"/>
  <c r="I23" i="28"/>
  <c r="B23" i="28"/>
  <c r="I22" i="28"/>
  <c r="B22" i="28"/>
  <c r="I21" i="28"/>
  <c r="B21" i="28"/>
  <c r="I20" i="28"/>
  <c r="B20" i="28"/>
  <c r="I19" i="28"/>
  <c r="B19" i="28"/>
  <c r="I18" i="28"/>
  <c r="B18" i="28"/>
  <c r="I17" i="28"/>
  <c r="B17" i="28"/>
  <c r="I16" i="28"/>
  <c r="B16" i="28"/>
  <c r="I15" i="28"/>
  <c r="J15" i="28" s="1"/>
  <c r="K15" i="28" s="1"/>
  <c r="B15" i="28"/>
  <c r="I14" i="28"/>
  <c r="J14" i="28" s="1"/>
  <c r="K14" i="28" s="1"/>
  <c r="B14" i="28"/>
  <c r="I13" i="28"/>
  <c r="B13" i="28"/>
  <c r="I12" i="28"/>
  <c r="B12" i="28"/>
  <c r="I11" i="28"/>
  <c r="B11" i="28"/>
  <c r="I10" i="28"/>
  <c r="B10" i="28"/>
  <c r="I9" i="28"/>
  <c r="B9" i="28"/>
  <c r="I8" i="28"/>
  <c r="B8" i="28"/>
  <c r="I7" i="28"/>
  <c r="B7" i="28"/>
  <c r="I6" i="28"/>
  <c r="B6" i="28"/>
  <c r="I5" i="28"/>
  <c r="B5" i="28"/>
  <c r="I4" i="28"/>
  <c r="E4" i="28" s="1"/>
  <c r="G4" i="28"/>
  <c r="F4" i="28"/>
  <c r="H44" i="27"/>
  <c r="G44" i="27"/>
  <c r="F44" i="27"/>
  <c r="E44" i="27"/>
  <c r="D44" i="27"/>
  <c r="C44" i="27"/>
  <c r="H43" i="27"/>
  <c r="G43" i="27"/>
  <c r="F43" i="27"/>
  <c r="E43" i="27"/>
  <c r="D43" i="27"/>
  <c r="C43" i="27"/>
  <c r="H42" i="27"/>
  <c r="G42" i="27"/>
  <c r="F42" i="27"/>
  <c r="E42" i="27"/>
  <c r="D42" i="27"/>
  <c r="C42" i="27"/>
  <c r="H41" i="27"/>
  <c r="G41" i="27"/>
  <c r="F41" i="27"/>
  <c r="E41" i="27"/>
  <c r="D41" i="27"/>
  <c r="C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I4" i="27"/>
  <c r="H4" i="27" s="1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6" i="23"/>
  <c r="B7" i="23"/>
  <c r="B8" i="23"/>
  <c r="B9" i="23"/>
  <c r="B10" i="23"/>
  <c r="B11" i="23"/>
  <c r="B12" i="23"/>
  <c r="B13" i="23"/>
  <c r="B14" i="23"/>
  <c r="Q14" i="23"/>
  <c r="B15" i="23"/>
  <c r="Q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Q30" i="23"/>
  <c r="B31" i="23"/>
  <c r="B32" i="23"/>
  <c r="B33" i="23"/>
  <c r="B34" i="23"/>
  <c r="B35" i="23"/>
  <c r="B36" i="23"/>
  <c r="B37" i="23"/>
  <c r="B38" i="23"/>
  <c r="Q38" i="23"/>
  <c r="B39" i="23"/>
  <c r="B40" i="23"/>
  <c r="Q40" i="23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17" i="16"/>
  <c r="N17" i="16"/>
  <c r="B18" i="16"/>
  <c r="N18" i="16"/>
  <c r="B19" i="16"/>
  <c r="N19" i="16"/>
  <c r="B20" i="16"/>
  <c r="N20" i="16"/>
  <c r="B21" i="16"/>
  <c r="N21" i="16"/>
  <c r="B22" i="16"/>
  <c r="N22" i="16"/>
  <c r="B23" i="16"/>
  <c r="N23" i="16"/>
  <c r="B24" i="16"/>
  <c r="N24" i="16"/>
  <c r="B25" i="16"/>
  <c r="N25" i="16"/>
  <c r="B26" i="16"/>
  <c r="N26" i="16"/>
  <c r="B27" i="16"/>
  <c r="N27" i="16"/>
  <c r="B28" i="16"/>
  <c r="N28" i="16"/>
  <c r="B29" i="16"/>
  <c r="N29" i="16"/>
  <c r="B30" i="16"/>
  <c r="N30" i="16"/>
  <c r="B31" i="16"/>
  <c r="N31" i="16"/>
  <c r="B32" i="16"/>
  <c r="N32" i="16"/>
  <c r="B33" i="16"/>
  <c r="N33" i="16"/>
  <c r="B34" i="16"/>
  <c r="N34" i="16"/>
  <c r="B35" i="16"/>
  <c r="N35" i="16"/>
  <c r="B36" i="16"/>
  <c r="N36" i="16"/>
  <c r="B37" i="16"/>
  <c r="N37" i="16"/>
  <c r="B38" i="16"/>
  <c r="N38" i="16"/>
  <c r="B39" i="16"/>
  <c r="N39" i="16"/>
  <c r="B40" i="16"/>
  <c r="N40" i="16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Q29" i="23" l="1"/>
  <c r="R29" i="23" s="1"/>
  <c r="L4" i="26"/>
  <c r="Q13" i="23"/>
  <c r="R13" i="23" s="1"/>
  <c r="Q27" i="23"/>
  <c r="R27" i="23" s="1"/>
  <c r="Q12" i="23"/>
  <c r="Q10" i="23"/>
  <c r="R10" i="23" s="1"/>
  <c r="Q39" i="23"/>
  <c r="R39" i="23" s="1"/>
  <c r="Q23" i="23"/>
  <c r="R23" i="23" s="1"/>
  <c r="Q7" i="23"/>
  <c r="R7" i="23" s="1"/>
  <c r="Q37" i="23"/>
  <c r="R37" i="23" s="1"/>
  <c r="Q21" i="23"/>
  <c r="R21" i="23" s="1"/>
  <c r="Q36" i="23"/>
  <c r="R36" i="23" s="1"/>
  <c r="Q20" i="23"/>
  <c r="Q19" i="23"/>
  <c r="Q18" i="23"/>
  <c r="R18" i="23" s="1"/>
  <c r="Q32" i="23"/>
  <c r="R32" i="23" s="1"/>
  <c r="R30" i="23"/>
  <c r="R40" i="23"/>
  <c r="R14" i="23"/>
  <c r="R20" i="23"/>
  <c r="R31" i="23"/>
  <c r="R38" i="23"/>
  <c r="R19" i="23"/>
  <c r="R15" i="23"/>
  <c r="R12" i="23"/>
  <c r="Q6" i="23"/>
  <c r="Q28" i="23"/>
  <c r="Q11" i="23"/>
  <c r="Q26" i="23"/>
  <c r="Q35" i="23"/>
  <c r="Q9" i="23"/>
  <c r="Q25" i="23"/>
  <c r="Q33" i="23"/>
  <c r="Q24" i="23"/>
  <c r="Q34" i="23"/>
  <c r="Q17" i="23"/>
  <c r="Q8" i="23"/>
  <c r="Q16" i="23"/>
  <c r="Q22" i="23"/>
  <c r="J13" i="28"/>
  <c r="K13" i="28" s="1"/>
  <c r="J25" i="28"/>
  <c r="K25" i="28" s="1"/>
  <c r="J5" i="28"/>
  <c r="J18" i="27"/>
  <c r="J33" i="27"/>
  <c r="J30" i="27"/>
  <c r="J14" i="27"/>
  <c r="J23" i="27"/>
  <c r="J15" i="27"/>
  <c r="J27" i="27"/>
  <c r="J7" i="27"/>
  <c r="J21" i="27"/>
  <c r="J22" i="27"/>
  <c r="J34" i="27"/>
  <c r="J39" i="27"/>
  <c r="J16" i="27"/>
  <c r="J40" i="27"/>
  <c r="J5" i="27"/>
  <c r="J24" i="27"/>
  <c r="J36" i="27"/>
  <c r="J37" i="28"/>
  <c r="K37" i="28" s="1"/>
  <c r="J39" i="28"/>
  <c r="K39" i="28" s="1"/>
  <c r="J25" i="27"/>
  <c r="J35" i="27"/>
  <c r="J6" i="27"/>
  <c r="J26" i="27"/>
  <c r="J17" i="27"/>
  <c r="J37" i="27"/>
  <c r="I41" i="27"/>
  <c r="J19" i="27"/>
  <c r="J20" i="27"/>
  <c r="J31" i="27"/>
  <c r="I44" i="27"/>
  <c r="J28" i="27"/>
  <c r="J10" i="27"/>
  <c r="J11" i="27"/>
  <c r="J12" i="27"/>
  <c r="J32" i="27"/>
  <c r="I43" i="27"/>
  <c r="J38" i="27"/>
  <c r="J9" i="27"/>
  <c r="J29" i="27"/>
  <c r="J13" i="27"/>
  <c r="J17" i="28"/>
  <c r="K17" i="28" s="1"/>
  <c r="J29" i="28"/>
  <c r="K29" i="28" s="1"/>
  <c r="I43" i="28"/>
  <c r="J18" i="28"/>
  <c r="K18" i="28" s="1"/>
  <c r="J30" i="28"/>
  <c r="K30" i="28" s="1"/>
  <c r="J7" i="28"/>
  <c r="K7" i="28" s="1"/>
  <c r="J19" i="28"/>
  <c r="K19" i="28" s="1"/>
  <c r="J31" i="28"/>
  <c r="K31" i="28" s="1"/>
  <c r="J28" i="28"/>
  <c r="K28" i="28" s="1"/>
  <c r="J20" i="28"/>
  <c r="K20" i="28" s="1"/>
  <c r="J21" i="28"/>
  <c r="K21" i="28" s="1"/>
  <c r="J34" i="28"/>
  <c r="K34" i="28" s="1"/>
  <c r="J11" i="28"/>
  <c r="K11" i="28" s="1"/>
  <c r="J23" i="28"/>
  <c r="K23" i="28" s="1"/>
  <c r="J35" i="28"/>
  <c r="K35" i="28" s="1"/>
  <c r="J40" i="28"/>
  <c r="K40" i="28" s="1"/>
  <c r="I44" i="28"/>
  <c r="J32" i="28"/>
  <c r="K32" i="28" s="1"/>
  <c r="J33" i="28"/>
  <c r="K33" i="28" s="1"/>
  <c r="J22" i="28"/>
  <c r="K22" i="28" s="1"/>
  <c r="J12" i="28"/>
  <c r="K12" i="28" s="1"/>
  <c r="J24" i="28"/>
  <c r="K24" i="28" s="1"/>
  <c r="J36" i="28"/>
  <c r="K36" i="28" s="1"/>
  <c r="J16" i="28"/>
  <c r="K16" i="28" s="1"/>
  <c r="J8" i="28"/>
  <c r="K8" i="28" s="1"/>
  <c r="J9" i="28"/>
  <c r="K9" i="28" s="1"/>
  <c r="J10" i="28"/>
  <c r="K10" i="28" s="1"/>
  <c r="I42" i="28"/>
  <c r="K5" i="28"/>
  <c r="J6" i="28"/>
  <c r="I41" i="28"/>
  <c r="J8" i="27"/>
  <c r="I42" i="27"/>
  <c r="N5" i="16"/>
  <c r="K5" i="27" l="1"/>
  <c r="K18" i="27"/>
  <c r="K17" i="27"/>
  <c r="K26" i="27"/>
  <c r="K6" i="27"/>
  <c r="K35" i="27"/>
  <c r="K25" i="27"/>
  <c r="K36" i="27"/>
  <c r="K13" i="27"/>
  <c r="K24" i="27"/>
  <c r="K29" i="27"/>
  <c r="K9" i="27"/>
  <c r="K40" i="27"/>
  <c r="K38" i="27"/>
  <c r="K16" i="27"/>
  <c r="K39" i="27"/>
  <c r="K32" i="27"/>
  <c r="K34" i="27"/>
  <c r="K12" i="27"/>
  <c r="K22" i="27"/>
  <c r="K11" i="27"/>
  <c r="K21" i="27"/>
  <c r="K10" i="27"/>
  <c r="K7" i="27"/>
  <c r="N6" i="27" s="1"/>
  <c r="K28" i="27"/>
  <c r="K27" i="27"/>
  <c r="K37" i="27"/>
  <c r="K8" i="27"/>
  <c r="K15" i="27"/>
  <c r="K31" i="27"/>
  <c r="K23" i="27"/>
  <c r="K20" i="27"/>
  <c r="K14" i="27"/>
  <c r="K19" i="27"/>
  <c r="K30" i="27"/>
  <c r="K33" i="27"/>
  <c r="J44" i="27"/>
  <c r="J41" i="27"/>
  <c r="J43" i="27"/>
  <c r="J42" i="27"/>
  <c r="R34" i="23"/>
  <c r="R26" i="23"/>
  <c r="R17" i="23"/>
  <c r="R24" i="23"/>
  <c r="R9" i="23"/>
  <c r="R22" i="23"/>
  <c r="R33" i="23"/>
  <c r="R28" i="23"/>
  <c r="R8" i="23"/>
  <c r="R35" i="23"/>
  <c r="R11" i="23"/>
  <c r="R16" i="23"/>
  <c r="R25" i="23"/>
  <c r="R6" i="23"/>
  <c r="J42" i="28"/>
  <c r="J43" i="28"/>
  <c r="K6" i="28"/>
  <c r="N6" i="28" s="1"/>
  <c r="J41" i="28"/>
  <c r="J44" i="28"/>
  <c r="N7" i="27" l="1"/>
  <c r="N5" i="27"/>
  <c r="N8" i="27"/>
  <c r="N9" i="27"/>
  <c r="K41" i="26"/>
  <c r="K42" i="26"/>
  <c r="K43" i="26"/>
  <c r="K44" i="26"/>
  <c r="N8" i="28"/>
  <c r="N9" i="28"/>
  <c r="N7" i="28"/>
  <c r="N5" i="28"/>
  <c r="N10" i="27"/>
  <c r="M41" i="16"/>
  <c r="M42" i="16"/>
  <c r="M43" i="16"/>
  <c r="M44" i="16"/>
  <c r="N10" i="28" l="1"/>
  <c r="T16" i="24" l="1"/>
  <c r="U16" i="24" s="1"/>
  <c r="V16" i="24" s="1"/>
  <c r="T25" i="24"/>
  <c r="U25" i="24" s="1"/>
  <c r="V25" i="24" s="1"/>
  <c r="T40" i="24"/>
  <c r="U40" i="24" s="1"/>
  <c r="V40" i="24" s="1"/>
  <c r="T9" i="24"/>
  <c r="U9" i="24" s="1"/>
  <c r="V9" i="24" s="1"/>
  <c r="T17" i="24"/>
  <c r="U17" i="24" s="1"/>
  <c r="V17" i="24" s="1"/>
  <c r="T33" i="24"/>
  <c r="U33" i="24" s="1"/>
  <c r="V33" i="24" s="1"/>
  <c r="T18" i="24"/>
  <c r="U18" i="24" s="1"/>
  <c r="V18" i="24" s="1"/>
  <c r="T26" i="24"/>
  <c r="U26" i="24" s="1"/>
  <c r="V26" i="24" s="1"/>
  <c r="T12" i="24"/>
  <c r="U12" i="24" s="1"/>
  <c r="V12" i="24" s="1"/>
  <c r="T36" i="24"/>
  <c r="U36" i="24" s="1"/>
  <c r="V36" i="24" s="1"/>
  <c r="T6" i="24"/>
  <c r="U6" i="24" s="1"/>
  <c r="V6" i="24" s="1"/>
  <c r="T30" i="24"/>
  <c r="U30" i="24" s="1"/>
  <c r="V30" i="24" s="1"/>
  <c r="T7" i="24"/>
  <c r="U7" i="24" s="1"/>
  <c r="V7" i="24" s="1"/>
  <c r="T31" i="24"/>
  <c r="U31" i="24" s="1"/>
  <c r="V31" i="24" s="1"/>
  <c r="T15" i="24"/>
  <c r="U15" i="24" s="1"/>
  <c r="V15" i="24" s="1"/>
  <c r="T39" i="24"/>
  <c r="U39" i="24" s="1"/>
  <c r="V39" i="24" s="1"/>
  <c r="T8" i="24"/>
  <c r="U8" i="24" s="1"/>
  <c r="V8" i="24" s="1"/>
  <c r="T10" i="24"/>
  <c r="U10" i="24" s="1"/>
  <c r="V10" i="24" s="1"/>
  <c r="T19" i="24"/>
  <c r="U19" i="24" s="1"/>
  <c r="V19" i="24" s="1"/>
  <c r="T34" i="24"/>
  <c r="U34" i="24" s="1"/>
  <c r="V34" i="24" s="1"/>
  <c r="T11" i="24"/>
  <c r="U11" i="24" s="1"/>
  <c r="V11" i="24" s="1"/>
  <c r="T27" i="24"/>
  <c r="U27" i="24" s="1"/>
  <c r="V27" i="24" s="1"/>
  <c r="T35" i="24"/>
  <c r="U35" i="24" s="1"/>
  <c r="V35" i="24" s="1"/>
  <c r="T20" i="24"/>
  <c r="U20" i="24" s="1"/>
  <c r="V20" i="24" s="1"/>
  <c r="T14" i="24"/>
  <c r="U14" i="24" s="1"/>
  <c r="V14" i="24" s="1"/>
  <c r="T38" i="24"/>
  <c r="U38" i="24" s="1"/>
  <c r="V38" i="24" s="1"/>
  <c r="T22" i="24"/>
  <c r="U22" i="24" s="1"/>
  <c r="V22" i="24" s="1"/>
  <c r="T24" i="24"/>
  <c r="U24" i="24" s="1"/>
  <c r="V24" i="24" s="1"/>
  <c r="T13" i="24"/>
  <c r="U13" i="24" s="1"/>
  <c r="V13" i="24" s="1"/>
  <c r="T28" i="24"/>
  <c r="U28" i="24" s="1"/>
  <c r="V28" i="24" s="1"/>
  <c r="T37" i="24"/>
  <c r="U37" i="24" s="1"/>
  <c r="V37" i="24" s="1"/>
  <c r="T21" i="24"/>
  <c r="U21" i="24" s="1"/>
  <c r="V21" i="24" s="1"/>
  <c r="T29" i="24"/>
  <c r="U29" i="24" s="1"/>
  <c r="V29" i="24" s="1"/>
  <c r="T23" i="24"/>
  <c r="U23" i="24" s="1"/>
  <c r="V23" i="24" s="1"/>
  <c r="T32" i="24"/>
  <c r="U32" i="24" s="1"/>
  <c r="V32" i="24" s="1"/>
  <c r="T5" i="24"/>
  <c r="C43" i="23" l="1"/>
  <c r="H41" i="3" l="1"/>
  <c r="H42" i="3"/>
  <c r="H43" i="3"/>
  <c r="H44" i="3"/>
  <c r="I43" i="16" l="1"/>
  <c r="J43" i="16"/>
  <c r="K43" i="16"/>
  <c r="L43" i="16"/>
  <c r="C43" i="16"/>
  <c r="D43" i="14" l="1"/>
  <c r="B5" i="26" l="1"/>
  <c r="C44" i="24"/>
  <c r="C43" i="24"/>
  <c r="C42" i="24"/>
  <c r="C41" i="24"/>
  <c r="B5" i="24"/>
  <c r="C44" i="23"/>
  <c r="C42" i="23"/>
  <c r="C41" i="23"/>
  <c r="B5" i="23"/>
  <c r="L44" i="16"/>
  <c r="K44" i="16"/>
  <c r="J44" i="16"/>
  <c r="I44" i="16"/>
  <c r="C44" i="16"/>
  <c r="L42" i="16"/>
  <c r="K42" i="16"/>
  <c r="J42" i="16"/>
  <c r="I42" i="16"/>
  <c r="C42" i="16"/>
  <c r="L41" i="16"/>
  <c r="K41" i="16"/>
  <c r="J41" i="16"/>
  <c r="I41" i="16"/>
  <c r="C41" i="16"/>
  <c r="N43" i="16"/>
  <c r="B5" i="16"/>
  <c r="N4" i="16"/>
  <c r="H44" i="15"/>
  <c r="G44" i="15"/>
  <c r="F44" i="15"/>
  <c r="E44" i="15"/>
  <c r="D44" i="15"/>
  <c r="C44" i="15"/>
  <c r="H43" i="15"/>
  <c r="G43" i="15"/>
  <c r="F43" i="15"/>
  <c r="E43" i="15"/>
  <c r="D43" i="15"/>
  <c r="C43" i="15"/>
  <c r="H42" i="15"/>
  <c r="G42" i="15"/>
  <c r="F42" i="15"/>
  <c r="E42" i="15"/>
  <c r="D42" i="15"/>
  <c r="C42" i="15"/>
  <c r="H41" i="15"/>
  <c r="G41" i="15"/>
  <c r="F41" i="15"/>
  <c r="E41" i="15"/>
  <c r="D41" i="15"/>
  <c r="C41" i="15"/>
  <c r="B5" i="15"/>
  <c r="I4" i="15"/>
  <c r="E4" i="26" s="1"/>
  <c r="E44" i="14"/>
  <c r="D44" i="14"/>
  <c r="C44" i="14"/>
  <c r="E43" i="14"/>
  <c r="C43" i="14"/>
  <c r="E42" i="14"/>
  <c r="D42" i="14"/>
  <c r="C42" i="14"/>
  <c r="E41" i="14"/>
  <c r="D41" i="14"/>
  <c r="C41" i="14"/>
  <c r="B5" i="14"/>
  <c r="F4" i="14"/>
  <c r="D4" i="26" s="1"/>
  <c r="E44" i="13"/>
  <c r="C44" i="13"/>
  <c r="E43" i="13"/>
  <c r="C43" i="13"/>
  <c r="E42" i="13"/>
  <c r="C42" i="13"/>
  <c r="E41" i="13"/>
  <c r="C41" i="13"/>
  <c r="B5" i="13"/>
  <c r="F4" i="13"/>
  <c r="C4" i="26" s="1"/>
  <c r="H44" i="5"/>
  <c r="G44" i="5"/>
  <c r="F44" i="5"/>
  <c r="E44" i="5"/>
  <c r="D44" i="5"/>
  <c r="C44" i="5"/>
  <c r="H43" i="5"/>
  <c r="G43" i="5"/>
  <c r="F43" i="5"/>
  <c r="E43" i="5"/>
  <c r="D43" i="5"/>
  <c r="C43" i="5"/>
  <c r="H42" i="5"/>
  <c r="G42" i="5"/>
  <c r="F42" i="5"/>
  <c r="E42" i="5"/>
  <c r="D42" i="5"/>
  <c r="C42" i="5"/>
  <c r="H41" i="5"/>
  <c r="G41" i="5"/>
  <c r="F41" i="5"/>
  <c r="E41" i="5"/>
  <c r="D41" i="5"/>
  <c r="C41" i="5"/>
  <c r="B5" i="5"/>
  <c r="I4" i="5"/>
  <c r="H44" i="4"/>
  <c r="G44" i="4"/>
  <c r="E44" i="4"/>
  <c r="D44" i="4"/>
  <c r="C44" i="4"/>
  <c r="H43" i="4"/>
  <c r="G43" i="4"/>
  <c r="E43" i="4"/>
  <c r="D43" i="4"/>
  <c r="C43" i="4"/>
  <c r="H42" i="4"/>
  <c r="G42" i="4"/>
  <c r="E42" i="4"/>
  <c r="D42" i="4"/>
  <c r="C42" i="4"/>
  <c r="H41" i="4"/>
  <c r="G41" i="4"/>
  <c r="E41" i="4"/>
  <c r="D41" i="4"/>
  <c r="C41" i="4"/>
  <c r="B5" i="4"/>
  <c r="I4" i="4"/>
  <c r="C44" i="3"/>
  <c r="C43" i="3"/>
  <c r="C42" i="3"/>
  <c r="C41" i="3"/>
  <c r="B5" i="3"/>
  <c r="I4" i="3"/>
  <c r="H4" i="26" s="1"/>
  <c r="AG4" i="2"/>
  <c r="AF4" i="2"/>
  <c r="A4" i="2"/>
  <c r="J14" i="4" l="1"/>
  <c r="J22" i="4"/>
  <c r="J8" i="4"/>
  <c r="J29" i="4"/>
  <c r="J36" i="4"/>
  <c r="J23" i="4"/>
  <c r="J24" i="4"/>
  <c r="J11" i="4"/>
  <c r="J18" i="4"/>
  <c r="J25" i="4"/>
  <c r="J40" i="4"/>
  <c r="J10" i="4"/>
  <c r="J17" i="4"/>
  <c r="J30" i="4"/>
  <c r="J37" i="4"/>
  <c r="J6" i="4"/>
  <c r="J34" i="4"/>
  <c r="J13" i="4"/>
  <c r="J16" i="4"/>
  <c r="J19" i="4"/>
  <c r="J28" i="4"/>
  <c r="J31" i="4"/>
  <c r="J26" i="4"/>
  <c r="J12" i="4"/>
  <c r="J21" i="4"/>
  <c r="J27" i="4"/>
  <c r="J38" i="4"/>
  <c r="J32" i="4"/>
  <c r="J9" i="4"/>
  <c r="J7" i="4"/>
  <c r="J35" i="4"/>
  <c r="J20" i="4"/>
  <c r="J33" i="4"/>
  <c r="J39" i="4"/>
  <c r="J15" i="4"/>
  <c r="J17" i="5"/>
  <c r="J37" i="5"/>
  <c r="J24" i="5"/>
  <c r="J31" i="5"/>
  <c r="J11" i="5"/>
  <c r="J18" i="5"/>
  <c r="J38" i="5"/>
  <c r="J25" i="5"/>
  <c r="J32" i="5"/>
  <c r="J12" i="5"/>
  <c r="J19" i="5"/>
  <c r="J39" i="5"/>
  <c r="J6" i="5"/>
  <c r="J33" i="5"/>
  <c r="J13" i="5"/>
  <c r="J20" i="5"/>
  <c r="J27" i="5"/>
  <c r="J7" i="5"/>
  <c r="J14" i="5"/>
  <c r="J21" i="5"/>
  <c r="J35" i="5"/>
  <c r="J8" i="5"/>
  <c r="J15" i="5"/>
  <c r="J29" i="5"/>
  <c r="J36" i="5"/>
  <c r="J9" i="5"/>
  <c r="J23" i="5"/>
  <c r="J30" i="5"/>
  <c r="J16" i="5"/>
  <c r="J22" i="5"/>
  <c r="J28" i="5"/>
  <c r="J34" i="5"/>
  <c r="J40" i="5"/>
  <c r="J26" i="5"/>
  <c r="J10" i="5"/>
  <c r="O33" i="16"/>
  <c r="O39" i="16"/>
  <c r="O8" i="16"/>
  <c r="O14" i="16"/>
  <c r="O27" i="16"/>
  <c r="O40" i="16"/>
  <c r="O20" i="16"/>
  <c r="O9" i="16"/>
  <c r="O15" i="16"/>
  <c r="O23" i="16"/>
  <c r="O11" i="16"/>
  <c r="O24" i="16"/>
  <c r="O18" i="16"/>
  <c r="O31" i="16"/>
  <c r="O37" i="16"/>
  <c r="O29" i="16"/>
  <c r="O19" i="16"/>
  <c r="O32" i="16"/>
  <c r="O38" i="16"/>
  <c r="O35" i="16"/>
  <c r="O7" i="16"/>
  <c r="O13" i="16"/>
  <c r="O26" i="16"/>
  <c r="O21" i="16"/>
  <c r="O34" i="16"/>
  <c r="O16" i="16"/>
  <c r="O30" i="16"/>
  <c r="O6" i="16"/>
  <c r="O25" i="16"/>
  <c r="O36" i="16"/>
  <c r="O12" i="16"/>
  <c r="O10" i="16"/>
  <c r="O17" i="16"/>
  <c r="O28" i="16"/>
  <c r="O22" i="16"/>
  <c r="J19" i="15"/>
  <c r="J26" i="15"/>
  <c r="J35" i="15"/>
  <c r="J6" i="15"/>
  <c r="J14" i="15"/>
  <c r="J7" i="15"/>
  <c r="J23" i="15"/>
  <c r="J30" i="15"/>
  <c r="J37" i="15"/>
  <c r="J29" i="15"/>
  <c r="J12" i="15"/>
  <c r="J20" i="15"/>
  <c r="J18" i="15"/>
  <c r="J25" i="15"/>
  <c r="J32" i="15"/>
  <c r="J13" i="15"/>
  <c r="J24" i="15"/>
  <c r="J11" i="15"/>
  <c r="J8" i="15"/>
  <c r="J31" i="15"/>
  <c r="J10" i="15"/>
  <c r="J9" i="15"/>
  <c r="J16" i="15"/>
  <c r="J17" i="15"/>
  <c r="J15" i="15"/>
  <c r="J33" i="15"/>
  <c r="J36" i="15"/>
  <c r="J27" i="15"/>
  <c r="J40" i="15"/>
  <c r="J38" i="15"/>
  <c r="J28" i="15"/>
  <c r="J21" i="15"/>
  <c r="J22" i="15"/>
  <c r="J34" i="15"/>
  <c r="J39" i="15"/>
  <c r="G30" i="14"/>
  <c r="G6" i="14"/>
  <c r="G7" i="14"/>
  <c r="G9" i="14"/>
  <c r="G25" i="14"/>
  <c r="G31" i="14"/>
  <c r="G40" i="14"/>
  <c r="G18" i="14"/>
  <c r="G34" i="14"/>
  <c r="G15" i="14"/>
  <c r="G36" i="14"/>
  <c r="G24" i="14"/>
  <c r="G19" i="14"/>
  <c r="G22" i="14"/>
  <c r="G39" i="14"/>
  <c r="G16" i="14"/>
  <c r="G27" i="14"/>
  <c r="G37" i="14"/>
  <c r="G13" i="14"/>
  <c r="G12" i="14"/>
  <c r="G21" i="14"/>
  <c r="G33" i="14"/>
  <c r="G32" i="14"/>
  <c r="G28" i="14"/>
  <c r="G8" i="14"/>
  <c r="G35" i="14"/>
  <c r="G38" i="14"/>
  <c r="G10" i="14"/>
  <c r="G20" i="14"/>
  <c r="G11" i="14"/>
  <c r="G23" i="14"/>
  <c r="G17" i="14"/>
  <c r="G14" i="14"/>
  <c r="G29" i="14"/>
  <c r="G26" i="14"/>
  <c r="G24" i="13"/>
  <c r="G31" i="13"/>
  <c r="G39" i="13"/>
  <c r="G18" i="13"/>
  <c r="G33" i="13"/>
  <c r="G9" i="13"/>
  <c r="G13" i="13"/>
  <c r="G20" i="13"/>
  <c r="G27" i="13"/>
  <c r="G6" i="13"/>
  <c r="G36" i="13"/>
  <c r="G26" i="13"/>
  <c r="G15" i="13"/>
  <c r="G12" i="13"/>
  <c r="G30" i="13"/>
  <c r="G19" i="13"/>
  <c r="G8" i="13"/>
  <c r="G25" i="13"/>
  <c r="G21" i="13"/>
  <c r="G14" i="13"/>
  <c r="G37" i="13"/>
  <c r="G11" i="13"/>
  <c r="G23" i="13"/>
  <c r="G28" i="13"/>
  <c r="G40" i="13"/>
  <c r="G10" i="13"/>
  <c r="G16" i="13"/>
  <c r="G7" i="13"/>
  <c r="G34" i="13"/>
  <c r="G38" i="13"/>
  <c r="G22" i="13"/>
  <c r="G35" i="13"/>
  <c r="G32" i="13"/>
  <c r="G17" i="13"/>
  <c r="G29" i="13"/>
  <c r="J25" i="3"/>
  <c r="J31" i="3"/>
  <c r="J11" i="3"/>
  <c r="J32" i="3"/>
  <c r="J20" i="3"/>
  <c r="J15" i="3"/>
  <c r="J33" i="3"/>
  <c r="J26" i="3"/>
  <c r="J39" i="3"/>
  <c r="J28" i="3"/>
  <c r="J9" i="3"/>
  <c r="J37" i="3"/>
  <c r="J10" i="3"/>
  <c r="J14" i="3"/>
  <c r="J38" i="3"/>
  <c r="J13" i="3"/>
  <c r="J27" i="3"/>
  <c r="J40" i="3"/>
  <c r="J21" i="3"/>
  <c r="J34" i="3"/>
  <c r="J23" i="3"/>
  <c r="J16" i="3"/>
  <c r="J8" i="3"/>
  <c r="J22" i="3"/>
  <c r="J35" i="3"/>
  <c r="J29" i="3"/>
  <c r="J17" i="3"/>
  <c r="J36" i="3"/>
  <c r="J7" i="3"/>
  <c r="J6" i="3"/>
  <c r="J12" i="3"/>
  <c r="J18" i="3"/>
  <c r="J24" i="3"/>
  <c r="J30" i="3"/>
  <c r="J19" i="3"/>
  <c r="H4" i="5"/>
  <c r="E4" i="14"/>
  <c r="L4" i="16"/>
  <c r="K4" i="16"/>
  <c r="J4" i="16"/>
  <c r="H4" i="4"/>
  <c r="P42" i="23"/>
  <c r="N41" i="16"/>
  <c r="I44" i="15"/>
  <c r="F43" i="14"/>
  <c r="F41" i="14"/>
  <c r="F43" i="13"/>
  <c r="I44" i="4"/>
  <c r="H4" i="3"/>
  <c r="J5" i="15"/>
  <c r="H4" i="15"/>
  <c r="I41" i="15"/>
  <c r="O5" i="16"/>
  <c r="N42" i="16"/>
  <c r="N44" i="16"/>
  <c r="I43" i="4"/>
  <c r="F44" i="13"/>
  <c r="I43" i="15"/>
  <c r="J5" i="4"/>
  <c r="G5" i="13"/>
  <c r="E4" i="13"/>
  <c r="F42" i="13"/>
  <c r="F41" i="13"/>
  <c r="I42" i="4"/>
  <c r="P41" i="23"/>
  <c r="P44" i="23"/>
  <c r="T44" i="24"/>
  <c r="T43" i="24"/>
  <c r="T42" i="24"/>
  <c r="T41" i="24"/>
  <c r="U5" i="24"/>
  <c r="Q5" i="23"/>
  <c r="G5" i="14"/>
  <c r="F42" i="14"/>
  <c r="F44" i="14"/>
  <c r="I42" i="15"/>
  <c r="I41" i="4"/>
  <c r="P43" i="23"/>
  <c r="L44" i="26" l="1"/>
  <c r="L41" i="26"/>
  <c r="L42" i="26"/>
  <c r="L43" i="26"/>
  <c r="K10" i="5"/>
  <c r="K26" i="5"/>
  <c r="K32" i="5"/>
  <c r="K34" i="5"/>
  <c r="K25" i="5"/>
  <c r="K28" i="5"/>
  <c r="K38" i="5"/>
  <c r="K22" i="5"/>
  <c r="K18" i="5"/>
  <c r="K16" i="5"/>
  <c r="K11" i="5"/>
  <c r="K6" i="5"/>
  <c r="K39" i="5"/>
  <c r="K19" i="5"/>
  <c r="K12" i="5"/>
  <c r="K40" i="5"/>
  <c r="K30" i="5"/>
  <c r="K31" i="5"/>
  <c r="K23" i="5"/>
  <c r="K24" i="5"/>
  <c r="K9" i="5"/>
  <c r="K37" i="5"/>
  <c r="K36" i="5"/>
  <c r="K17" i="5"/>
  <c r="K29" i="5"/>
  <c r="K15" i="5"/>
  <c r="K8" i="5"/>
  <c r="K35" i="5"/>
  <c r="K21" i="5"/>
  <c r="K14" i="5"/>
  <c r="K7" i="5"/>
  <c r="K27" i="5"/>
  <c r="K20" i="5"/>
  <c r="K13" i="5"/>
  <c r="K33" i="5"/>
  <c r="K39" i="4"/>
  <c r="K18" i="4"/>
  <c r="K20" i="4"/>
  <c r="K24" i="4"/>
  <c r="K7" i="4"/>
  <c r="K36" i="4"/>
  <c r="K32" i="4"/>
  <c r="K38" i="4"/>
  <c r="K27" i="4"/>
  <c r="K22" i="4"/>
  <c r="K21" i="4"/>
  <c r="K14" i="4"/>
  <c r="K12" i="4"/>
  <c r="K26" i="4"/>
  <c r="K31" i="4"/>
  <c r="K28" i="4"/>
  <c r="K19" i="4"/>
  <c r="K16" i="4"/>
  <c r="K10" i="4"/>
  <c r="K15" i="4"/>
  <c r="K40" i="4"/>
  <c r="K25" i="4"/>
  <c r="K33" i="4"/>
  <c r="K11" i="4"/>
  <c r="K35" i="4"/>
  <c r="K23" i="4"/>
  <c r="K9" i="4"/>
  <c r="K29" i="4"/>
  <c r="K8" i="4"/>
  <c r="K13" i="4"/>
  <c r="K34" i="4"/>
  <c r="K6" i="4"/>
  <c r="K37" i="4"/>
  <c r="K30" i="4"/>
  <c r="K17" i="4"/>
  <c r="K15" i="3"/>
  <c r="K20" i="3"/>
  <c r="K32" i="3"/>
  <c r="K29" i="3"/>
  <c r="K6" i="3"/>
  <c r="K7" i="3"/>
  <c r="K36" i="3"/>
  <c r="K17" i="3"/>
  <c r="K11" i="3"/>
  <c r="K31" i="3"/>
  <c r="K35" i="3"/>
  <c r="K25" i="3"/>
  <c r="K22" i="3"/>
  <c r="K8" i="3"/>
  <c r="K16" i="3"/>
  <c r="K23" i="3"/>
  <c r="K34" i="3"/>
  <c r="K21" i="3"/>
  <c r="K40" i="3"/>
  <c r="K27" i="3"/>
  <c r="K13" i="3"/>
  <c r="K38" i="3"/>
  <c r="K14" i="3"/>
  <c r="K10" i="3"/>
  <c r="K37" i="3"/>
  <c r="K19" i="3"/>
  <c r="K9" i="3"/>
  <c r="K30" i="3"/>
  <c r="K28" i="3"/>
  <c r="K24" i="3"/>
  <c r="K39" i="3"/>
  <c r="K18" i="3"/>
  <c r="K26" i="3"/>
  <c r="K12" i="3"/>
  <c r="K33" i="3"/>
  <c r="P31" i="16"/>
  <c r="P16" i="16"/>
  <c r="P39" i="16"/>
  <c r="P34" i="16"/>
  <c r="P33" i="16"/>
  <c r="P7" i="16"/>
  <c r="F43" i="26"/>
  <c r="P35" i="16"/>
  <c r="P38" i="16"/>
  <c r="P32" i="16"/>
  <c r="P21" i="16"/>
  <c r="P26" i="16"/>
  <c r="P13" i="16"/>
  <c r="P19" i="16"/>
  <c r="P29" i="16"/>
  <c r="P37" i="16"/>
  <c r="P18" i="16"/>
  <c r="P24" i="16"/>
  <c r="P22" i="16"/>
  <c r="P11" i="16"/>
  <c r="P28" i="16"/>
  <c r="P23" i="16"/>
  <c r="P17" i="16"/>
  <c r="P15" i="16"/>
  <c r="P10" i="16"/>
  <c r="P9" i="16"/>
  <c r="P12" i="16"/>
  <c r="P20" i="16"/>
  <c r="P36" i="16"/>
  <c r="P40" i="16"/>
  <c r="P25" i="16"/>
  <c r="P27" i="16"/>
  <c r="P6" i="16"/>
  <c r="F41" i="26"/>
  <c r="P14" i="16"/>
  <c r="P30" i="16"/>
  <c r="P8" i="16"/>
  <c r="H39" i="14"/>
  <c r="H22" i="14"/>
  <c r="H19" i="14"/>
  <c r="H24" i="14"/>
  <c r="H36" i="14"/>
  <c r="H29" i="14"/>
  <c r="H34" i="14"/>
  <c r="H17" i="14"/>
  <c r="H23" i="14"/>
  <c r="H40" i="14"/>
  <c r="H11" i="14"/>
  <c r="H31" i="14"/>
  <c r="H20" i="14"/>
  <c r="H25" i="14"/>
  <c r="H10" i="14"/>
  <c r="H9" i="14"/>
  <c r="H38" i="14"/>
  <c r="H7" i="14"/>
  <c r="H35" i="14"/>
  <c r="H6" i="14"/>
  <c r="H8" i="14"/>
  <c r="H30" i="14"/>
  <c r="H28" i="14"/>
  <c r="H16" i="14"/>
  <c r="H26" i="14"/>
  <c r="H15" i="14"/>
  <c r="H14" i="14"/>
  <c r="H18" i="14"/>
  <c r="H32" i="14"/>
  <c r="H33" i="14"/>
  <c r="H21" i="14"/>
  <c r="H12" i="14"/>
  <c r="H13" i="14"/>
  <c r="H37" i="14"/>
  <c r="H27" i="14"/>
  <c r="H23" i="13"/>
  <c r="H11" i="13"/>
  <c r="H37" i="13"/>
  <c r="H34" i="13"/>
  <c r="H18" i="13"/>
  <c r="H39" i="13"/>
  <c r="H10" i="13"/>
  <c r="H31" i="13"/>
  <c r="H28" i="13"/>
  <c r="H14" i="13"/>
  <c r="H21" i="13"/>
  <c r="H25" i="13"/>
  <c r="H8" i="13"/>
  <c r="H19" i="13"/>
  <c r="H30" i="13"/>
  <c r="H15" i="13"/>
  <c r="H26" i="13"/>
  <c r="H33" i="13"/>
  <c r="H7" i="13"/>
  <c r="H16" i="13"/>
  <c r="H24" i="13"/>
  <c r="H29" i="13"/>
  <c r="H36" i="13"/>
  <c r="H17" i="13"/>
  <c r="H6" i="13"/>
  <c r="H32" i="13"/>
  <c r="H27" i="13"/>
  <c r="H35" i="13"/>
  <c r="H20" i="13"/>
  <c r="H22" i="13"/>
  <c r="H13" i="13"/>
  <c r="H9" i="13"/>
  <c r="K13" i="15"/>
  <c r="K32" i="15"/>
  <c r="K25" i="15"/>
  <c r="K24" i="15"/>
  <c r="K18" i="15"/>
  <c r="K20" i="15"/>
  <c r="K39" i="15"/>
  <c r="K12" i="15"/>
  <c r="K34" i="15"/>
  <c r="K29" i="15"/>
  <c r="K22" i="15"/>
  <c r="K37" i="15"/>
  <c r="K21" i="15"/>
  <c r="K30" i="15"/>
  <c r="K28" i="15"/>
  <c r="K23" i="15"/>
  <c r="K38" i="15"/>
  <c r="K7" i="15"/>
  <c r="K40" i="15"/>
  <c r="K14" i="15"/>
  <c r="K27" i="15"/>
  <c r="K6" i="15"/>
  <c r="K36" i="15"/>
  <c r="K35" i="15"/>
  <c r="K33" i="15"/>
  <c r="K26" i="15"/>
  <c r="K15" i="15"/>
  <c r="K19" i="15"/>
  <c r="K17" i="15"/>
  <c r="K16" i="15"/>
  <c r="K9" i="15"/>
  <c r="K10" i="15"/>
  <c r="K31" i="15"/>
  <c r="K8" i="15"/>
  <c r="K11" i="15"/>
  <c r="H12" i="13"/>
  <c r="H40" i="13"/>
  <c r="H38" i="13"/>
  <c r="N4" i="26"/>
  <c r="G43" i="13"/>
  <c r="O43" i="16"/>
  <c r="J43" i="15"/>
  <c r="J44" i="15"/>
  <c r="J42" i="15"/>
  <c r="K5" i="15"/>
  <c r="J41" i="15"/>
  <c r="G44" i="13"/>
  <c r="G42" i="13"/>
  <c r="G41" i="13"/>
  <c r="H5" i="13"/>
  <c r="G41" i="14"/>
  <c r="G43" i="14"/>
  <c r="H5" i="14"/>
  <c r="G44" i="14"/>
  <c r="G42" i="14"/>
  <c r="Q41" i="23"/>
  <c r="R5" i="23"/>
  <c r="Q43" i="23"/>
  <c r="Q44" i="23"/>
  <c r="Q42" i="23"/>
  <c r="O41" i="16"/>
  <c r="P5" i="16"/>
  <c r="O42" i="16"/>
  <c r="O44" i="16"/>
  <c r="U44" i="24"/>
  <c r="U43" i="24"/>
  <c r="U42" i="24"/>
  <c r="U41" i="24"/>
  <c r="V5" i="24"/>
  <c r="J44" i="4"/>
  <c r="J41" i="4"/>
  <c r="J42" i="4"/>
  <c r="K5" i="4"/>
  <c r="J43" i="4"/>
  <c r="I42" i="5"/>
  <c r="I44" i="5"/>
  <c r="I41" i="5"/>
  <c r="J5" i="5"/>
  <c r="I43" i="5"/>
  <c r="J42" i="26" l="1"/>
  <c r="J43" i="26"/>
  <c r="J41" i="26"/>
  <c r="J44" i="26"/>
  <c r="I43" i="26"/>
  <c r="I42" i="26"/>
  <c r="I44" i="26"/>
  <c r="I41" i="26"/>
  <c r="H41" i="26"/>
  <c r="H43" i="26"/>
  <c r="H42" i="26"/>
  <c r="H44" i="26"/>
  <c r="F44" i="26"/>
  <c r="F42" i="26"/>
  <c r="E43" i="26"/>
  <c r="E42" i="26"/>
  <c r="D42" i="26"/>
  <c r="D41" i="26"/>
  <c r="D43" i="26"/>
  <c r="D44" i="26"/>
  <c r="E44" i="26"/>
  <c r="E41" i="26"/>
  <c r="O17" i="26"/>
  <c r="P17" i="26" s="1"/>
  <c r="Q17" i="26" s="1"/>
  <c r="O9" i="26"/>
  <c r="P9" i="26" s="1"/>
  <c r="Q9" i="26" s="1"/>
  <c r="O18" i="26"/>
  <c r="P18" i="26" s="1"/>
  <c r="Q18" i="26" s="1"/>
  <c r="O39" i="26"/>
  <c r="P39" i="26" s="1"/>
  <c r="Q39" i="26" s="1"/>
  <c r="O27" i="26"/>
  <c r="P27" i="26" s="1"/>
  <c r="Q27" i="26" s="1"/>
  <c r="O15" i="26"/>
  <c r="P15" i="26" s="1"/>
  <c r="Q15" i="26" s="1"/>
  <c r="O38" i="26"/>
  <c r="P38" i="26" s="1"/>
  <c r="Q38" i="26" s="1"/>
  <c r="O26" i="26"/>
  <c r="P26" i="26" s="1"/>
  <c r="Q26" i="26" s="1"/>
  <c r="O31" i="26"/>
  <c r="P31" i="26" s="1"/>
  <c r="Q31" i="26" s="1"/>
  <c r="O30" i="26"/>
  <c r="P30" i="26" s="1"/>
  <c r="Q30" i="26" s="1"/>
  <c r="O37" i="26"/>
  <c r="P37" i="26" s="1"/>
  <c r="Q37" i="26" s="1"/>
  <c r="O25" i="26"/>
  <c r="P25" i="26" s="1"/>
  <c r="Q25" i="26" s="1"/>
  <c r="O13" i="26"/>
  <c r="P13" i="26" s="1"/>
  <c r="Q13" i="26" s="1"/>
  <c r="O29" i="26"/>
  <c r="P29" i="26" s="1"/>
  <c r="Q29" i="26" s="1"/>
  <c r="O24" i="26"/>
  <c r="P24" i="26" s="1"/>
  <c r="Q24" i="26" s="1"/>
  <c r="O11" i="26"/>
  <c r="P11" i="26" s="1"/>
  <c r="Q11" i="26" s="1"/>
  <c r="O34" i="26"/>
  <c r="P34" i="26" s="1"/>
  <c r="Q34" i="26" s="1"/>
  <c r="O19" i="26"/>
  <c r="P19" i="26" s="1"/>
  <c r="Q19" i="26" s="1"/>
  <c r="O22" i="26"/>
  <c r="P22" i="26" s="1"/>
  <c r="Q22" i="26" s="1"/>
  <c r="O10" i="26"/>
  <c r="P10" i="26" s="1"/>
  <c r="Q10" i="26" s="1"/>
  <c r="O32" i="26"/>
  <c r="P32" i="26" s="1"/>
  <c r="Q32" i="26" s="1"/>
  <c r="O16" i="26"/>
  <c r="P16" i="26" s="1"/>
  <c r="Q16" i="26" s="1"/>
  <c r="O28" i="26"/>
  <c r="P28" i="26" s="1"/>
  <c r="Q28" i="26" s="1"/>
  <c r="O23" i="26"/>
  <c r="P23" i="26" s="1"/>
  <c r="Q23" i="26" s="1"/>
  <c r="O33" i="26"/>
  <c r="P33" i="26" s="1"/>
  <c r="Q33" i="26" s="1"/>
  <c r="O8" i="26"/>
  <c r="P8" i="26" s="1"/>
  <c r="Q8" i="26" s="1"/>
  <c r="O14" i="26"/>
  <c r="P14" i="26" s="1"/>
  <c r="Q14" i="26" s="1"/>
  <c r="O6" i="26"/>
  <c r="P6" i="26" s="1"/>
  <c r="Q6" i="26" s="1"/>
  <c r="O36" i="26"/>
  <c r="P36" i="26" s="1"/>
  <c r="Q36" i="26" s="1"/>
  <c r="O12" i="26"/>
  <c r="P12" i="26" s="1"/>
  <c r="Q12" i="26" s="1"/>
  <c r="O35" i="26"/>
  <c r="P35" i="26" s="1"/>
  <c r="Q35" i="26" s="1"/>
  <c r="O21" i="26"/>
  <c r="P21" i="26" s="1"/>
  <c r="Q21" i="26" s="1"/>
  <c r="O7" i="26"/>
  <c r="P7" i="26" s="1"/>
  <c r="Q7" i="26" s="1"/>
  <c r="O40" i="26"/>
  <c r="P40" i="26" s="1"/>
  <c r="Q40" i="26" s="1"/>
  <c r="O20" i="26"/>
  <c r="P20" i="26" s="1"/>
  <c r="Q20" i="26" s="1"/>
  <c r="J44" i="5"/>
  <c r="J41" i="5"/>
  <c r="J43" i="5"/>
  <c r="J42" i="5"/>
  <c r="K5" i="5"/>
  <c r="Y8" i="24"/>
  <c r="Y6" i="24"/>
  <c r="Y9" i="24"/>
  <c r="Y5" i="24"/>
  <c r="Y7" i="24"/>
  <c r="K7" i="14"/>
  <c r="K9" i="14"/>
  <c r="K8" i="14"/>
  <c r="K5" i="14"/>
  <c r="K6" i="14"/>
  <c r="S7" i="16"/>
  <c r="S9" i="16"/>
  <c r="S8" i="16"/>
  <c r="S5" i="16"/>
  <c r="S6" i="16"/>
  <c r="N5" i="15"/>
  <c r="N7" i="15"/>
  <c r="N6" i="15"/>
  <c r="N9" i="15"/>
  <c r="N8" i="15"/>
  <c r="K7" i="13"/>
  <c r="K6" i="13"/>
  <c r="K9" i="13"/>
  <c r="K5" i="13"/>
  <c r="K8" i="13"/>
  <c r="N6" i="4"/>
  <c r="N8" i="4"/>
  <c r="N5" i="4"/>
  <c r="N7" i="4"/>
  <c r="N9" i="4"/>
  <c r="U9" i="23"/>
  <c r="U7" i="23"/>
  <c r="U5" i="23"/>
  <c r="U8" i="23"/>
  <c r="U6" i="23"/>
  <c r="U10" i="23" l="1"/>
  <c r="N10" i="15"/>
  <c r="K10" i="13"/>
  <c r="N10" i="4"/>
  <c r="N6" i="5"/>
  <c r="N8" i="5"/>
  <c r="N5" i="5"/>
  <c r="N7" i="5"/>
  <c r="N9" i="5"/>
  <c r="S10" i="16"/>
  <c r="Y10" i="24"/>
  <c r="K10" i="14"/>
  <c r="N10" i="5" l="1"/>
  <c r="I42" i="3" l="1"/>
  <c r="I44" i="3"/>
  <c r="I41" i="3"/>
  <c r="I43" i="3"/>
  <c r="J5" i="3"/>
  <c r="J44" i="3" l="1"/>
  <c r="K5" i="3"/>
  <c r="N7" i="3" s="1"/>
  <c r="J41" i="3"/>
  <c r="J42" i="3"/>
  <c r="J43" i="3"/>
  <c r="C44" i="26" l="1"/>
  <c r="C43" i="26"/>
  <c r="C42" i="26"/>
  <c r="C41" i="26"/>
  <c r="N8" i="3"/>
  <c r="N6" i="3"/>
  <c r="N5" i="3"/>
  <c r="N9" i="3"/>
  <c r="N10" i="3" l="1"/>
  <c r="O5" i="26" l="1"/>
  <c r="P5" i="26" l="1"/>
  <c r="O44" i="26"/>
  <c r="O42" i="26"/>
  <c r="O41" i="26"/>
  <c r="O43" i="26"/>
  <c r="Q5" i="26" l="1"/>
  <c r="U9" i="26" s="1"/>
  <c r="P43" i="26"/>
  <c r="P41" i="26"/>
  <c r="P42" i="26"/>
  <c r="P44" i="26"/>
  <c r="U8" i="26" l="1"/>
  <c r="U6" i="26"/>
  <c r="U7" i="26"/>
  <c r="U5" i="26"/>
  <c r="U10" i="26" l="1"/>
  <c r="V8" i="26" s="1"/>
  <c r="V7" i="26" l="1"/>
  <c r="V6" i="26"/>
  <c r="V9" i="26"/>
  <c r="V5" i="26"/>
  <c r="V10" i="2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E00-000001000000}">
      <text>
        <r>
          <rPr>
            <sz val="9"/>
            <rFont val="Tahoma"/>
            <family val="2"/>
          </rPr>
          <t>A1: EER diagram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Cherry</author>
  </authors>
  <commentList>
    <comment ref="B3" authorId="0" shapeId="0" xr:uid="{6196E51C-221F-4A4B-9653-A4FB11F26A83}">
      <text>
        <r>
          <rPr>
            <sz val="9"/>
            <color indexed="81"/>
            <rFont val="Tahoma"/>
            <family val="2"/>
          </rPr>
          <t>Exam 1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Cherry</author>
  </authors>
  <commentList>
    <comment ref="S2" authorId="0" shapeId="0" xr:uid="{0E52B5B8-67CF-47D5-A663-4895E756EA9E}">
      <text>
        <r>
          <rPr>
            <b/>
            <sz val="9"/>
            <color indexed="81"/>
            <rFont val="Tahoma"/>
            <charset val="1"/>
          </rPr>
          <t>Bonus</t>
        </r>
      </text>
    </comment>
    <comment ref="B3" authorId="0" shapeId="0" xr:uid="{F43625CF-8CE3-41E9-ACFA-5DC99EA29830}">
      <text>
        <r>
          <rPr>
            <sz val="9"/>
            <color indexed="81"/>
            <rFont val="Tahoma"/>
            <family val="2"/>
          </rPr>
          <t>Exam 2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Dr. Cherry</author>
    <author>Kevin Cherry</author>
  </authors>
  <commentList>
    <comment ref="B3" authorId="0" shapeId="0" xr:uid="{00000000-0006-0000-1A00-000001000000}">
      <text>
        <r>
          <rPr>
            <sz val="9"/>
            <rFont val="Tahoma"/>
            <family val="2"/>
          </rPr>
          <t>Course Total</t>
        </r>
      </text>
    </comment>
    <comment ref="C3" authorId="0" shapeId="0" xr:uid="{00000000-0006-0000-1A00-000002000000}">
      <text>
        <r>
          <rPr>
            <sz val="9"/>
            <rFont val="Tahoma"/>
            <family val="2"/>
          </rPr>
          <t>A1: EER diagram</t>
        </r>
      </text>
    </comment>
    <comment ref="D3" authorId="0" shapeId="0" xr:uid="{00000000-0006-0000-1A00-000003000000}">
      <text>
        <r>
          <rPr>
            <sz val="9"/>
            <rFont val="Tahoma"/>
            <family val="2"/>
          </rPr>
          <t>A2: EER to Relational Model Mapping</t>
        </r>
      </text>
    </comment>
    <comment ref="E3" authorId="1" shapeId="0" xr:uid="{57778782-1FBC-4459-AF6B-015E7CAD64AA}">
      <text>
        <r>
          <rPr>
            <sz val="9"/>
            <color indexed="81"/>
            <rFont val="Tahoma"/>
            <family val="2"/>
          </rPr>
          <t>A3: Relational Algebra</t>
        </r>
      </text>
    </comment>
    <comment ref="F3" authorId="1" shapeId="0" xr:uid="{9E6A9B2B-68BE-491E-8B9E-7D496B183F40}">
      <text>
        <r>
          <rPr>
            <sz val="9"/>
            <color indexed="81"/>
            <rFont val="Tahoma"/>
            <family val="2"/>
          </rPr>
          <t>A4: Func Dependencies and Normalization</t>
        </r>
      </text>
    </comment>
    <comment ref="G3" authorId="0" shapeId="0" xr:uid="{00000000-0006-0000-1A00-000004000000}">
      <text>
        <r>
          <rPr>
            <sz val="9"/>
            <rFont val="Tahoma"/>
            <family val="2"/>
          </rPr>
          <t>A5: Indexing structures</t>
        </r>
      </text>
    </comment>
    <comment ref="H3" authorId="1" shapeId="0" xr:uid="{A4BA0690-BC52-476C-A325-F781A8733EEA}">
      <text>
        <r>
          <rPr>
            <sz val="9"/>
            <color indexed="81"/>
            <rFont val="Tahoma"/>
            <family val="2"/>
          </rPr>
          <t>L1: Simple Queries</t>
        </r>
      </text>
    </comment>
    <comment ref="I3" authorId="1" shapeId="0" xr:uid="{57990F58-8974-41C2-B2E3-69BBBA363E14}">
      <text>
        <r>
          <rPr>
            <sz val="9"/>
            <color indexed="81"/>
            <rFont val="Tahoma"/>
            <family val="2"/>
          </rPr>
          <t>L2: Complex Queries</t>
        </r>
      </text>
    </comment>
    <comment ref="J3" authorId="1" shapeId="0" xr:uid="{7E7E7489-5B32-4076-94DC-275337169281}">
      <text>
        <r>
          <rPr>
            <sz val="9"/>
            <color indexed="81"/>
            <rFont val="Tahoma"/>
            <family val="2"/>
          </rPr>
          <t>L3: Triggers and Views</t>
        </r>
      </text>
    </comment>
    <comment ref="K3" authorId="1" shapeId="0" xr:uid="{880C22A7-D54B-4C7C-BBA4-5E5F51D4373D}">
      <text>
        <r>
          <rPr>
            <sz val="9"/>
            <color indexed="81"/>
            <rFont val="Tahoma"/>
            <family val="2"/>
          </rPr>
          <t>L4: Stored Procedures and Functions</t>
        </r>
      </text>
    </comment>
    <comment ref="L3" authorId="1" shapeId="0" xr:uid="{FDB0A169-CCB7-44C7-9DDC-E7CD2170D28F}">
      <text>
        <r>
          <rPr>
            <sz val="9"/>
            <color indexed="81"/>
            <rFont val="Tahoma"/>
            <family val="2"/>
          </rPr>
          <t>Exam 1</t>
        </r>
      </text>
    </comment>
    <comment ref="M3" authorId="1" shapeId="0" xr:uid="{6A6CF4F2-8103-4BB1-8368-6F76227E7BF7}">
      <text>
        <r>
          <rPr>
            <sz val="9"/>
            <color indexed="81"/>
            <rFont val="Tahoma"/>
            <family val="2"/>
          </rPr>
          <t>Exam 2</t>
        </r>
      </text>
    </comment>
    <comment ref="N3" authorId="2" shapeId="0" xr:uid="{00000000-0006-0000-1A00-00001A000000}">
      <text>
        <r>
          <rPr>
            <b/>
            <sz val="9"/>
            <color indexed="81"/>
            <rFont val="Tahoma"/>
            <family val="2"/>
          </rPr>
          <t>Round - adds 0.5% to final points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F00-000001000000}">
      <text>
        <r>
          <rPr>
            <sz val="9"/>
            <rFont val="Tahoma"/>
            <family val="2"/>
          </rPr>
          <t>A2: EER to Relational Model Mapping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1000-000001000000}">
      <text>
        <r>
          <rPr>
            <sz val="9"/>
            <rFont val="Tahoma"/>
            <family val="2"/>
          </rPr>
          <t>A3: Relational Algebra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Cherry</author>
  </authors>
  <commentList>
    <comment ref="B3" authorId="0" shapeId="0" xr:uid="{7F95BFC0-F508-4121-84B9-634C32CF787F}">
      <text>
        <r>
          <rPr>
            <sz val="9"/>
            <color indexed="81"/>
            <rFont val="Tahoma"/>
            <family val="2"/>
          </rPr>
          <t>A4: Func Dependencies and Normalization</t>
        </r>
      </text>
    </comment>
    <comment ref="M3" authorId="0" shapeId="0" xr:uid="{02E7B14F-5C86-41F0-BB7F-DAD0390DA9C9}">
      <text>
        <r>
          <rPr>
            <b/>
            <sz val="9"/>
            <color indexed="81"/>
            <rFont val="Tahoma"/>
            <family val="2"/>
          </rPr>
          <t>Didn't follow directions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Cherry</author>
  </authors>
  <commentList>
    <comment ref="B3" authorId="0" shapeId="0" xr:uid="{D94D10D7-B7EA-4CD6-B258-B612C09F59D9}">
      <text>
        <r>
          <rPr>
            <sz val="9"/>
            <color indexed="81"/>
            <rFont val="Tahoma"/>
            <family val="2"/>
          </rPr>
          <t>A5: Indexing structures</t>
        </r>
      </text>
    </comment>
    <comment ref="H3" authorId="0" shapeId="0" xr:uid="{76400389-8290-4418-A4DC-4A1FFC68C643}">
      <text>
        <r>
          <rPr>
            <b/>
            <sz val="9"/>
            <color indexed="81"/>
            <rFont val="Tahoma"/>
            <family val="2"/>
          </rPr>
          <t>Didn't follow directions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Kevin Cherry</author>
  </authors>
  <commentList>
    <comment ref="B3" authorId="0" shapeId="0" xr:uid="{00000000-0006-0000-0200-000001000000}">
      <text>
        <r>
          <rPr>
            <sz val="9"/>
            <rFont val="Tahoma"/>
            <family val="2"/>
          </rPr>
          <t>L1: Simple Queries</t>
        </r>
      </text>
    </comment>
    <comment ref="H3" authorId="1" shapeId="0" xr:uid="{0C4AC808-C3A1-4393-A175-0F48AD1D22A1}">
      <text>
        <r>
          <rPr>
            <b/>
            <sz val="9"/>
            <color indexed="81"/>
            <rFont val="Tahoma"/>
            <family val="2"/>
          </rPr>
          <t>Days Late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9"/>
            <rFont val="Tahoma"/>
            <family val="2"/>
          </rPr>
          <t>L2: Complex Queries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400-000001000000}">
      <text>
        <r>
          <rPr>
            <sz val="9"/>
            <rFont val="Tahoma"/>
            <family val="2"/>
          </rPr>
          <t>L3: Triggers and Views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5C6E4D5-8B8B-4714-8F33-6BD75F35944E}">
      <text>
        <r>
          <rPr>
            <sz val="9"/>
            <rFont val="Tahoma"/>
            <family val="2"/>
          </rPr>
          <t>L4: Stored Procedures and Functions</t>
        </r>
      </text>
    </comment>
  </commentList>
</comments>
</file>

<file path=xl/sharedStrings.xml><?xml version="1.0" encoding="utf-8"?>
<sst xmlns="http://schemas.openxmlformats.org/spreadsheetml/2006/main" count="411" uniqueCount="101">
  <si>
    <t>Students</t>
  </si>
  <si>
    <t>Withdrawn</t>
  </si>
  <si>
    <t>Show Student:</t>
  </si>
  <si>
    <t>*</t>
  </si>
  <si>
    <t>F</t>
  </si>
  <si>
    <t>Name</t>
  </si>
  <si>
    <t>Attend</t>
  </si>
  <si>
    <t>Misses</t>
  </si>
  <si>
    <t>Penalty</t>
  </si>
  <si>
    <t>Grade</t>
  </si>
  <si>
    <t>Late</t>
  </si>
  <si>
    <t>points</t>
  </si>
  <si>
    <t>percent</t>
  </si>
  <si>
    <t>letter</t>
  </si>
  <si>
    <t>Summary</t>
  </si>
  <si>
    <t>Student</t>
  </si>
  <si>
    <t>Total</t>
  </si>
  <si>
    <t>A</t>
  </si>
  <si>
    <t>B</t>
  </si>
  <si>
    <t>C</t>
  </si>
  <si>
    <t>D</t>
  </si>
  <si>
    <t>Total:</t>
  </si>
  <si>
    <t>min</t>
  </si>
  <si>
    <t>max</t>
  </si>
  <si>
    <t>avg</t>
  </si>
  <si>
    <t>med</t>
  </si>
  <si>
    <t>Penalties</t>
  </si>
  <si>
    <t>Doesn't Compile</t>
  </si>
  <si>
    <t>Doesn't run</t>
  </si>
  <si>
    <t>dirs</t>
  </si>
  <si>
    <t>Section A</t>
  </si>
  <si>
    <t>Section B</t>
  </si>
  <si>
    <t>Exams</t>
  </si>
  <si>
    <t>Round</t>
  </si>
  <si>
    <t>E1</t>
  </si>
  <si>
    <t>E2</t>
  </si>
  <si>
    <t>Points</t>
  </si>
  <si>
    <t>Per</t>
  </si>
  <si>
    <t>W</t>
  </si>
  <si>
    <t>M</t>
  </si>
  <si>
    <t>penalty</t>
  </si>
  <si>
    <t>September</t>
  </si>
  <si>
    <t>October</t>
  </si>
  <si>
    <t>November</t>
  </si>
  <si>
    <t>001x</t>
  </si>
  <si>
    <t>010x</t>
  </si>
  <si>
    <t>Labs</t>
  </si>
  <si>
    <t>Assignments</t>
  </si>
  <si>
    <t>Queries</t>
  </si>
  <si>
    <t>EER Diagram</t>
  </si>
  <si>
    <t>Explanation</t>
  </si>
  <si>
    <t>Part A</t>
  </si>
  <si>
    <t>Part B</t>
  </si>
  <si>
    <t>Part C</t>
  </si>
  <si>
    <t>Part D</t>
  </si>
  <si>
    <t>Part E</t>
  </si>
  <si>
    <t>1a</t>
  </si>
  <si>
    <t>1b</t>
  </si>
  <si>
    <t>2a</t>
  </si>
  <si>
    <t>2b</t>
  </si>
  <si>
    <t>2c</t>
  </si>
  <si>
    <t>2d</t>
  </si>
  <si>
    <t>2e</t>
  </si>
  <si>
    <t>Section C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</si>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</sst>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4" x14ac:knownFonts="1">
    <font>
      <sz val="11"/>
      <color indexed="64"/>
      <name val="Calibri"/>
    </font>
    <font>
      <b/>
      <sz val="12"/>
      <color indexed="64"/>
      <name val="Calibri"/>
      <family val="2"/>
    </font>
    <font>
      <sz val="12"/>
      <color indexed="64"/>
      <name val="Calibri"/>
      <family val="2"/>
    </font>
    <font>
      <b/>
      <sz val="11"/>
      <color indexed="6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</font>
    <font>
      <b/>
      <sz val="12"/>
      <color rgb="FF00B050"/>
      <name val="Calibri"/>
      <family val="2"/>
    </font>
    <font>
      <b/>
      <sz val="12"/>
      <name val="Calibri"/>
      <family val="2"/>
    </font>
    <font>
      <sz val="12"/>
      <color rgb="FF00B050"/>
      <name val="Calibri"/>
      <family val="2"/>
    </font>
    <font>
      <sz val="12"/>
      <name val="Calibri"/>
      <family val="2"/>
    </font>
    <font>
      <sz val="9"/>
      <name val="Tahoma"/>
      <family val="2"/>
    </font>
    <font>
      <sz val="12"/>
      <color theme="1"/>
      <name val="Calibri"/>
      <family val="2"/>
    </font>
    <font>
      <sz val="11"/>
      <color indexed="64"/>
      <name val="Calibri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</font>
    <font>
      <b/>
      <sz val="13"/>
      <color theme="1"/>
      <name val="Calibri"/>
      <family val="2"/>
    </font>
    <font>
      <sz val="9"/>
      <color indexed="81"/>
      <name val="Tahoma"/>
      <family val="2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b/>
      <sz val="9"/>
      <color indexed="81"/>
      <name val="Tahoma"/>
      <charset val="1"/>
    </font>
    <font>
      <b/>
      <sz val="12"/>
      <color theme="5"/>
      <name val="Calibri"/>
      <family val="2"/>
    </font>
    <font>
      <sz val="12"/>
      <color theme="5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6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theme="0" tint="-0.499984740745262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1" fontId="3" fillId="0" borderId="21" xfId="0" applyNumberFormat="1" applyFont="1" applyBorder="1" applyAlignment="1">
      <alignment horizontal="center" wrapText="1"/>
    </xf>
    <xf numFmtId="1" fontId="3" fillId="0" borderId="4" xfId="0" applyNumberFormat="1" applyFont="1" applyBorder="1" applyAlignment="1">
      <alignment horizontal="center" wrapText="1"/>
    </xf>
    <xf numFmtId="2" fontId="3" fillId="0" borderId="21" xfId="0" applyNumberFormat="1" applyFont="1" applyBorder="1" applyAlignment="1">
      <alignment horizontal="center" wrapText="1"/>
    </xf>
    <xf numFmtId="0" fontId="0" fillId="0" borderId="20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" xfId="0" applyBorder="1" applyAlignment="1">
      <alignment horizontal="right"/>
    </xf>
    <xf numFmtId="164" fontId="0" fillId="0" borderId="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4" xfId="0" applyBorder="1" applyAlignment="1">
      <alignment horizontal="right"/>
    </xf>
    <xf numFmtId="164" fontId="0" fillId="0" borderId="2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0" fillId="0" borderId="7" xfId="0" applyBorder="1"/>
    <xf numFmtId="0" fontId="2" fillId="0" borderId="20" xfId="0" applyFont="1" applyBorder="1" applyAlignment="1">
      <alignment horizontal="center" vertical="center" wrapText="1"/>
    </xf>
    <xf numFmtId="164" fontId="3" fillId="0" borderId="21" xfId="0" applyNumberFormat="1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 wrapText="1"/>
    </xf>
    <xf numFmtId="164" fontId="0" fillId="0" borderId="4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1" fontId="3" fillId="0" borderId="8" xfId="0" applyNumberFormat="1" applyFont="1" applyBorder="1" applyAlignment="1">
      <alignment horizontal="center" wrapText="1"/>
    </xf>
    <xf numFmtId="2" fontId="3" fillId="0" borderId="8" xfId="0" applyNumberFormat="1" applyFont="1" applyBorder="1" applyAlignment="1">
      <alignment horizontal="center" wrapText="1"/>
    </xf>
    <xf numFmtId="1" fontId="3" fillId="0" borderId="7" xfId="0" applyNumberFormat="1" applyFont="1" applyBorder="1" applyAlignment="1">
      <alignment horizontal="center" wrapText="1"/>
    </xf>
    <xf numFmtId="2" fontId="3" fillId="0" borderId="19" xfId="0" applyNumberFormat="1" applyFont="1" applyBorder="1" applyAlignment="1">
      <alignment horizontal="center" wrapText="1"/>
    </xf>
    <xf numFmtId="0" fontId="2" fillId="0" borderId="1" xfId="0" quotePrefix="1" applyFont="1" applyBorder="1"/>
    <xf numFmtId="0" fontId="2" fillId="0" borderId="19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1" fontId="1" fillId="0" borderId="21" xfId="0" applyNumberFormat="1" applyFont="1" applyBorder="1" applyAlignment="1">
      <alignment horizontal="center" wrapText="1"/>
    </xf>
    <xf numFmtId="1" fontId="1" fillId="0" borderId="22" xfId="0" applyNumberFormat="1" applyFont="1" applyBorder="1" applyAlignment="1">
      <alignment horizontal="center" wrapText="1"/>
    </xf>
    <xf numFmtId="1" fontId="1" fillId="0" borderId="7" xfId="0" applyNumberFormat="1" applyFont="1" applyBorder="1" applyAlignment="1">
      <alignment horizontal="center" wrapText="1"/>
    </xf>
    <xf numFmtId="2" fontId="1" fillId="0" borderId="19" xfId="0" applyNumberFormat="1" applyFont="1" applyBorder="1" applyAlignment="1">
      <alignment horizontal="center" wrapText="1"/>
    </xf>
    <xf numFmtId="2" fontId="1" fillId="0" borderId="21" xfId="0" applyNumberFormat="1" applyFont="1" applyBorder="1" applyAlignment="1">
      <alignment horizontal="center" wrapText="1"/>
    </xf>
    <xf numFmtId="0" fontId="2" fillId="0" borderId="20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0" fontId="2" fillId="0" borderId="4" xfId="0" applyFont="1" applyBorder="1" applyAlignment="1">
      <alignment horizontal="right"/>
    </xf>
    <xf numFmtId="164" fontId="2" fillId="0" borderId="22" xfId="0" applyNumberFormat="1" applyFont="1" applyBorder="1" applyAlignment="1">
      <alignment horizontal="center"/>
    </xf>
    <xf numFmtId="164" fontId="2" fillId="0" borderId="40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7" xfId="0" applyFont="1" applyBorder="1"/>
    <xf numFmtId="49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8" fillId="0" borderId="4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2" fontId="10" fillId="0" borderId="49" xfId="0" applyNumberFormat="1" applyFont="1" applyBorder="1" applyAlignment="1">
      <alignment horizontal="center" vertical="center"/>
    </xf>
    <xf numFmtId="2" fontId="10" fillId="0" borderId="53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3" fillId="0" borderId="19" xfId="0" quotePrefix="1" applyFont="1" applyBorder="1"/>
    <xf numFmtId="0" fontId="13" fillId="0" borderId="1" xfId="0" quotePrefix="1" applyFont="1" applyBorder="1"/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2" fillId="0" borderId="48" xfId="0" applyFont="1" applyBorder="1" applyAlignment="1">
      <alignment horizontal="center" vertical="center" wrapText="1"/>
    </xf>
    <xf numFmtId="164" fontId="2" fillId="0" borderId="49" xfId="0" applyNumberFormat="1" applyFont="1" applyBorder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164" fontId="2" fillId="0" borderId="53" xfId="0" applyNumberFormat="1" applyFont="1" applyBorder="1" applyAlignment="1">
      <alignment horizontal="center"/>
    </xf>
    <xf numFmtId="49" fontId="10" fillId="0" borderId="5" xfId="0" applyNumberFormat="1" applyFont="1" applyBorder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6" fontId="9" fillId="0" borderId="22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4" fillId="0" borderId="12" xfId="0" applyFont="1" applyBorder="1"/>
    <xf numFmtId="2" fontId="10" fillId="0" borderId="14" xfId="0" applyNumberFormat="1" applyFont="1" applyBorder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4" fillId="0" borderId="15" xfId="0" applyFont="1" applyBorder="1"/>
    <xf numFmtId="2" fontId="10" fillId="0" borderId="41" xfId="0" applyNumberFormat="1" applyFont="1" applyBorder="1" applyAlignment="1">
      <alignment horizontal="center" vertical="center"/>
    </xf>
    <xf numFmtId="10" fontId="10" fillId="0" borderId="42" xfId="0" applyNumberFormat="1" applyFont="1" applyBorder="1" applyAlignment="1">
      <alignment horizontal="center" vertical="center"/>
    </xf>
    <xf numFmtId="0" fontId="4" fillId="0" borderId="43" xfId="0" applyFont="1" applyBorder="1"/>
    <xf numFmtId="0" fontId="1" fillId="0" borderId="2" xfId="0" applyFont="1" applyBorder="1" applyAlignment="1">
      <alignment horizontal="center"/>
    </xf>
    <xf numFmtId="49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0" fillId="0" borderId="14" xfId="0" applyNumberForma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165" fontId="0" fillId="0" borderId="42" xfId="0" applyNumberForma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10" fillId="0" borderId="45" xfId="0" applyNumberFormat="1" applyFont="1" applyBorder="1" applyAlignment="1">
      <alignment horizontal="center"/>
    </xf>
    <xf numFmtId="0" fontId="0" fillId="0" borderId="47" xfId="0" applyBorder="1" applyAlignment="1">
      <alignment horizontal="center"/>
    </xf>
    <xf numFmtId="164" fontId="0" fillId="0" borderId="49" xfId="0" applyNumberFormat="1" applyBorder="1" applyAlignment="1">
      <alignment horizontal="center"/>
    </xf>
    <xf numFmtId="164" fontId="0" fillId="0" borderId="52" xfId="0" applyNumberFormat="1" applyBorder="1" applyAlignment="1">
      <alignment horizontal="center"/>
    </xf>
    <xf numFmtId="164" fontId="0" fillId="0" borderId="53" xfId="0" applyNumberFormat="1" applyBorder="1" applyAlignment="1">
      <alignment horizontal="center"/>
    </xf>
    <xf numFmtId="0" fontId="0" fillId="0" borderId="15" xfId="0" applyBorder="1"/>
    <xf numFmtId="0" fontId="0" fillId="0" borderId="43" xfId="0" applyBorder="1"/>
    <xf numFmtId="49" fontId="4" fillId="0" borderId="5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6" xfId="0" applyBorder="1" applyAlignment="1">
      <alignment horizontal="right"/>
    </xf>
    <xf numFmtId="0" fontId="0" fillId="0" borderId="12" xfId="0" applyBorder="1"/>
    <xf numFmtId="0" fontId="0" fillId="0" borderId="18" xfId="0" applyBorder="1" applyAlignment="1">
      <alignment horizontal="right"/>
    </xf>
    <xf numFmtId="0" fontId="0" fillId="0" borderId="54" xfId="0" applyBorder="1" applyAlignment="1">
      <alignment horizontal="right"/>
    </xf>
    <xf numFmtId="1" fontId="1" fillId="0" borderId="36" xfId="0" applyNumberFormat="1" applyFont="1" applyBorder="1" applyAlignment="1">
      <alignment horizontal="center" wrapText="1"/>
    </xf>
    <xf numFmtId="0" fontId="2" fillId="0" borderId="6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10" fontId="2" fillId="0" borderId="32" xfId="0" applyNumberFormat="1" applyFont="1" applyBorder="1" applyAlignment="1">
      <alignment horizontal="center"/>
    </xf>
    <xf numFmtId="0" fontId="2" fillId="0" borderId="69" xfId="0" applyFont="1" applyBorder="1" applyAlignment="1">
      <alignment horizontal="center"/>
    </xf>
    <xf numFmtId="0" fontId="2" fillId="0" borderId="70" xfId="0" applyFont="1" applyBorder="1" applyAlignment="1">
      <alignment horizontal="center"/>
    </xf>
    <xf numFmtId="10" fontId="2" fillId="0" borderId="71" xfId="0" applyNumberFormat="1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10" fontId="2" fillId="0" borderId="73" xfId="0" applyNumberFormat="1" applyFont="1" applyBorder="1" applyAlignment="1">
      <alignment horizontal="center"/>
    </xf>
    <xf numFmtId="0" fontId="2" fillId="0" borderId="74" xfId="0" applyFont="1" applyBorder="1" applyAlignment="1">
      <alignment horizontal="center"/>
    </xf>
    <xf numFmtId="0" fontId="2" fillId="0" borderId="75" xfId="0" applyFont="1" applyBorder="1" applyAlignment="1">
      <alignment horizontal="center"/>
    </xf>
    <xf numFmtId="10" fontId="2" fillId="0" borderId="76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165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/>
    <xf numFmtId="0" fontId="4" fillId="0" borderId="81" xfId="0" applyFont="1" applyBorder="1" applyAlignment="1">
      <alignment horizontal="center"/>
    </xf>
    <xf numFmtId="0" fontId="4" fillId="0" borderId="78" xfId="0" applyFont="1" applyBorder="1" applyAlignment="1">
      <alignment horizontal="center"/>
    </xf>
    <xf numFmtId="0" fontId="4" fillId="0" borderId="82" xfId="0" applyFont="1" applyBorder="1" applyAlignment="1">
      <alignment horizontal="center"/>
    </xf>
    <xf numFmtId="0" fontId="4" fillId="0" borderId="79" xfId="0" applyFont="1" applyBorder="1" applyAlignment="1">
      <alignment horizontal="center"/>
    </xf>
    <xf numFmtId="0" fontId="4" fillId="0" borderId="9" xfId="0" quotePrefix="1" applyFont="1" applyBorder="1"/>
    <xf numFmtId="164" fontId="2" fillId="0" borderId="41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49" fontId="12" fillId="0" borderId="10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49" fontId="2" fillId="0" borderId="54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4" fillId="0" borderId="10" xfId="0" applyFont="1" applyBorder="1" applyAlignment="1">
      <alignment horizontal="right"/>
    </xf>
    <xf numFmtId="164" fontId="4" fillId="0" borderId="10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0" fontId="13" fillId="0" borderId="4" xfId="0" applyFont="1" applyBorder="1" applyAlignment="1">
      <alignment horizontal="right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4" fillId="0" borderId="42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41" xfId="0" applyNumberFormat="1" applyFont="1" applyBorder="1" applyAlignment="1">
      <alignment horizontal="center"/>
    </xf>
    <xf numFmtId="164" fontId="4" fillId="0" borderId="43" xfId="0" applyNumberFormat="1" applyFont="1" applyBorder="1" applyAlignment="1">
      <alignment horizontal="center"/>
    </xf>
    <xf numFmtId="0" fontId="4" fillId="0" borderId="14" xfId="0" applyFont="1" applyBorder="1" applyAlignment="1">
      <alignment horizontal="right"/>
    </xf>
    <xf numFmtId="0" fontId="4" fillId="0" borderId="41" xfId="0" applyFont="1" applyBorder="1" applyAlignment="1">
      <alignment horizontal="right"/>
    </xf>
    <xf numFmtId="2" fontId="4" fillId="0" borderId="10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2" fontId="4" fillId="0" borderId="41" xfId="0" applyNumberFormat="1" applyFont="1" applyBorder="1" applyAlignment="1">
      <alignment horizontal="center"/>
    </xf>
    <xf numFmtId="164" fontId="2" fillId="0" borderId="42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2" fontId="5" fillId="0" borderId="89" xfId="0" applyNumberFormat="1" applyFont="1" applyBorder="1" applyAlignment="1">
      <alignment horizontal="center" wrapText="1"/>
    </xf>
    <xf numFmtId="2" fontId="5" fillId="0" borderId="90" xfId="0" applyNumberFormat="1" applyFont="1" applyBorder="1" applyAlignment="1">
      <alignment horizontal="center" wrapText="1"/>
    </xf>
    <xf numFmtId="0" fontId="4" fillId="0" borderId="91" xfId="0" applyFont="1" applyBorder="1"/>
    <xf numFmtId="0" fontId="8" fillId="0" borderId="86" xfId="0" applyFont="1" applyBorder="1" applyAlignment="1">
      <alignment horizontal="center"/>
    </xf>
    <xf numFmtId="0" fontId="2" fillId="0" borderId="87" xfId="0" applyFont="1" applyBorder="1" applyAlignment="1">
      <alignment horizontal="center" vertical="center" wrapText="1"/>
    </xf>
    <xf numFmtId="0" fontId="4" fillId="0" borderId="92" xfId="0" applyFont="1" applyBorder="1" applyAlignment="1">
      <alignment horizontal="center" wrapText="1"/>
    </xf>
    <xf numFmtId="0" fontId="4" fillId="0" borderId="93" xfId="0" applyFont="1" applyBorder="1" applyAlignment="1">
      <alignment horizontal="center" wrapText="1"/>
    </xf>
    <xf numFmtId="0" fontId="10" fillId="0" borderId="94" xfId="0" applyFont="1" applyBorder="1" applyAlignment="1">
      <alignment horizontal="center" wrapText="1"/>
    </xf>
    <xf numFmtId="0" fontId="2" fillId="0" borderId="62" xfId="0" applyFont="1" applyBorder="1" applyAlignment="1">
      <alignment horizontal="center"/>
    </xf>
    <xf numFmtId="164" fontId="10" fillId="0" borderId="49" xfId="0" applyNumberFormat="1" applyFont="1" applyBorder="1" applyAlignment="1">
      <alignment horizontal="center"/>
    </xf>
    <xf numFmtId="1" fontId="1" fillId="0" borderId="41" xfId="0" applyNumberFormat="1" applyFont="1" applyBorder="1" applyAlignment="1">
      <alignment horizontal="center" wrapText="1"/>
    </xf>
    <xf numFmtId="1" fontId="1" fillId="0" borderId="42" xfId="0" applyNumberFormat="1" applyFont="1" applyBorder="1" applyAlignment="1">
      <alignment horizontal="center" wrapText="1"/>
    </xf>
    <xf numFmtId="1" fontId="1" fillId="0" borderId="43" xfId="0" applyNumberFormat="1" applyFont="1" applyBorder="1" applyAlignment="1">
      <alignment horizontal="center" wrapText="1"/>
    </xf>
    <xf numFmtId="0" fontId="2" fillId="0" borderId="86" xfId="0" applyFont="1" applyBorder="1" applyAlignment="1">
      <alignment horizontal="center" vertical="center" wrapText="1"/>
    </xf>
    <xf numFmtId="0" fontId="2" fillId="0" borderId="95" xfId="0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63" xfId="0" applyFont="1" applyBorder="1" applyAlignment="1">
      <alignment horizontal="center" vertical="center" wrapText="1"/>
    </xf>
    <xf numFmtId="1" fontId="1" fillId="0" borderId="63" xfId="0" applyNumberFormat="1" applyFont="1" applyBorder="1" applyAlignment="1">
      <alignment horizontal="center" wrapText="1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6" fillId="2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6" fillId="2" borderId="0" xfId="0" applyFont="1" applyFill="1" applyAlignment="1">
      <alignment horizontal="center" wrapText="1"/>
    </xf>
    <xf numFmtId="10" fontId="12" fillId="0" borderId="0" xfId="0" applyNumberFormat="1" applyFont="1" applyAlignment="1">
      <alignment horizontal="center"/>
    </xf>
    <xf numFmtId="10" fontId="12" fillId="0" borderId="11" xfId="0" applyNumberFormat="1" applyFont="1" applyBorder="1" applyAlignment="1">
      <alignment horizontal="center"/>
    </xf>
    <xf numFmtId="2" fontId="3" fillId="0" borderId="57" xfId="0" applyNumberFormat="1" applyFont="1" applyBorder="1" applyAlignment="1">
      <alignment horizontal="center" wrapText="1"/>
    </xf>
    <xf numFmtId="0" fontId="2" fillId="0" borderId="19" xfId="0" quotePrefix="1" applyFont="1" applyBorder="1"/>
    <xf numFmtId="49" fontId="10" fillId="0" borderId="13" xfId="0" applyNumberFormat="1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right"/>
    </xf>
    <xf numFmtId="2" fontId="2" fillId="0" borderId="3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65" xfId="0" applyNumberFormat="1" applyFont="1" applyBorder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2" fontId="2" fillId="0" borderId="14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64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40" xfId="0" applyFont="1" applyBorder="1" applyAlignment="1">
      <alignment horizontal="right"/>
    </xf>
    <xf numFmtId="2" fontId="2" fillId="0" borderId="41" xfId="0" applyNumberFormat="1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67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10" fontId="2" fillId="0" borderId="22" xfId="0" applyNumberFormat="1" applyFont="1" applyBorder="1" applyAlignment="1">
      <alignment horizontal="center"/>
    </xf>
    <xf numFmtId="0" fontId="2" fillId="0" borderId="44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1" fontId="1" fillId="0" borderId="44" xfId="0" applyNumberFormat="1" applyFont="1" applyBorder="1" applyAlignment="1">
      <alignment horizontal="center" wrapText="1"/>
    </xf>
    <xf numFmtId="164" fontId="1" fillId="0" borderId="57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 wrapText="1"/>
    </xf>
    <xf numFmtId="2" fontId="8" fillId="0" borderId="52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5" fillId="0" borderId="0" xfId="0" applyFont="1"/>
    <xf numFmtId="0" fontId="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1" fontId="18" fillId="0" borderId="9" xfId="0" applyNumberFormat="1" applyFont="1" applyBorder="1" applyAlignment="1">
      <alignment horizontal="center" vertical="center" wrapText="1"/>
    </xf>
    <xf numFmtId="1" fontId="18" fillId="0" borderId="8" xfId="0" applyNumberFormat="1" applyFont="1" applyBorder="1" applyAlignment="1">
      <alignment horizontal="center" vertical="center" wrapText="1"/>
    </xf>
    <xf numFmtId="166" fontId="19" fillId="0" borderId="13" xfId="0" applyNumberFormat="1" applyFont="1" applyBorder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166" fontId="19" fillId="0" borderId="40" xfId="0" applyNumberFormat="1" applyFont="1" applyBorder="1" applyAlignment="1">
      <alignment horizontal="center" vertical="center"/>
    </xf>
    <xf numFmtId="166" fontId="19" fillId="0" borderId="22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58" xfId="0" applyBorder="1"/>
    <xf numFmtId="0" fontId="0" fillId="0" borderId="96" xfId="0" applyBorder="1"/>
    <xf numFmtId="0" fontId="2" fillId="0" borderId="98" xfId="0" applyFont="1" applyBorder="1" applyAlignment="1">
      <alignment horizontal="center" vertical="center" wrapText="1"/>
    </xf>
    <xf numFmtId="1" fontId="1" fillId="0" borderId="98" xfId="0" applyNumberFormat="1" applyFont="1" applyBorder="1" applyAlignment="1">
      <alignment horizontal="center" wrapText="1"/>
    </xf>
    <xf numFmtId="164" fontId="10" fillId="0" borderId="99" xfId="0" applyNumberFormat="1" applyFont="1" applyBorder="1" applyAlignment="1">
      <alignment horizontal="center" vertical="center"/>
    </xf>
    <xf numFmtId="2" fontId="2" fillId="0" borderId="100" xfId="0" applyNumberFormat="1" applyFont="1" applyBorder="1" applyAlignment="1">
      <alignment horizontal="center"/>
    </xf>
    <xf numFmtId="2" fontId="2" fillId="0" borderId="99" xfId="0" applyNumberFormat="1" applyFont="1" applyBorder="1" applyAlignment="1">
      <alignment horizontal="center"/>
    </xf>
    <xf numFmtId="2" fontId="2" fillId="0" borderId="101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 wrapText="1"/>
    </xf>
    <xf numFmtId="1" fontId="3" fillId="0" borderId="98" xfId="0" applyNumberFormat="1" applyFont="1" applyBorder="1" applyAlignment="1">
      <alignment horizontal="center" wrapText="1"/>
    </xf>
    <xf numFmtId="164" fontId="4" fillId="0" borderId="99" xfId="0" applyNumberFormat="1" applyFont="1" applyBorder="1" applyAlignment="1">
      <alignment horizontal="center"/>
    </xf>
    <xf numFmtId="164" fontId="0" fillId="0" borderId="100" xfId="0" applyNumberFormat="1" applyBorder="1" applyAlignment="1">
      <alignment horizontal="center"/>
    </xf>
    <xf numFmtId="164" fontId="0" fillId="0" borderId="99" xfId="0" applyNumberFormat="1" applyBorder="1" applyAlignment="1">
      <alignment horizontal="center"/>
    </xf>
    <xf numFmtId="164" fontId="0" fillId="0" borderId="102" xfId="0" applyNumberFormat="1" applyBorder="1" applyAlignment="1">
      <alignment horizontal="center"/>
    </xf>
    <xf numFmtId="1" fontId="1" fillId="0" borderId="19" xfId="0" applyNumberFormat="1" applyFont="1" applyBorder="1" applyAlignment="1">
      <alignment horizontal="center" wrapText="1"/>
    </xf>
    <xf numFmtId="164" fontId="10" fillId="0" borderId="13" xfId="0" applyNumberFormat="1" applyFont="1" applyBorder="1" applyAlignment="1">
      <alignment horizontal="center"/>
    </xf>
    <xf numFmtId="164" fontId="10" fillId="0" borderId="99" xfId="0" applyNumberFormat="1" applyFont="1" applyBorder="1" applyAlignment="1">
      <alignment horizontal="center"/>
    </xf>
    <xf numFmtId="164" fontId="2" fillId="0" borderId="100" xfId="0" applyNumberFormat="1" applyFont="1" applyBorder="1" applyAlignment="1">
      <alignment horizontal="center"/>
    </xf>
    <xf numFmtId="164" fontId="2" fillId="0" borderId="99" xfId="0" applyNumberFormat="1" applyFont="1" applyBorder="1" applyAlignment="1">
      <alignment horizontal="center"/>
    </xf>
    <xf numFmtId="164" fontId="2" fillId="0" borderId="102" xfId="0" applyNumberFormat="1" applyFont="1" applyBorder="1" applyAlignment="1">
      <alignment horizontal="center"/>
    </xf>
    <xf numFmtId="164" fontId="10" fillId="0" borderId="64" xfId="0" applyNumberFormat="1" applyFont="1" applyBorder="1" applyAlignment="1">
      <alignment horizontal="center"/>
    </xf>
    <xf numFmtId="164" fontId="2" fillId="0" borderId="65" xfId="0" applyNumberFormat="1" applyFont="1" applyBorder="1" applyAlignment="1">
      <alignment horizontal="center"/>
    </xf>
    <xf numFmtId="164" fontId="2" fillId="0" borderId="64" xfId="0" applyNumberFormat="1" applyFont="1" applyBorder="1" applyAlignment="1">
      <alignment horizontal="center"/>
    </xf>
    <xf numFmtId="164" fontId="2" fillId="0" borderId="10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87" xfId="0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wrapText="1"/>
    </xf>
    <xf numFmtId="2" fontId="4" fillId="0" borderId="105" xfId="0" applyNumberFormat="1" applyFont="1" applyBorder="1" applyAlignment="1">
      <alignment horizontal="center"/>
    </xf>
    <xf numFmtId="2" fontId="4" fillId="0" borderId="99" xfId="0" applyNumberFormat="1" applyFont="1" applyBorder="1" applyAlignment="1">
      <alignment horizontal="center"/>
    </xf>
    <xf numFmtId="2" fontId="4" fillId="0" borderId="101" xfId="0" applyNumberFormat="1" applyFont="1" applyBorder="1" applyAlignment="1">
      <alignment horizontal="center"/>
    </xf>
    <xf numFmtId="1" fontId="5" fillId="0" borderId="14" xfId="0" applyNumberFormat="1" applyFont="1" applyBorder="1" applyAlignment="1">
      <alignment horizontal="center" wrapText="1"/>
    </xf>
    <xf numFmtId="1" fontId="5" fillId="0" borderId="99" xfId="0" applyNumberFormat="1" applyFont="1" applyBorder="1" applyAlignment="1">
      <alignment horizont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1" fontId="21" fillId="0" borderId="9" xfId="0" applyNumberFormat="1" applyFont="1" applyBorder="1" applyAlignment="1">
      <alignment horizontal="center" vertical="center" wrapText="1"/>
    </xf>
    <xf numFmtId="1" fontId="21" fillId="0" borderId="8" xfId="0" applyNumberFormat="1" applyFont="1" applyBorder="1" applyAlignment="1">
      <alignment horizontal="center" vertical="center" wrapText="1"/>
    </xf>
    <xf numFmtId="166" fontId="22" fillId="0" borderId="13" xfId="0" applyNumberFormat="1" applyFont="1" applyBorder="1" applyAlignment="1">
      <alignment horizontal="center" vertical="center"/>
    </xf>
    <xf numFmtId="166" fontId="22" fillId="0" borderId="0" xfId="0" applyNumberFormat="1" applyFont="1" applyAlignment="1">
      <alignment horizontal="center" vertical="center"/>
    </xf>
    <xf numFmtId="166" fontId="22" fillId="0" borderId="40" xfId="0" applyNumberFormat="1" applyFont="1" applyBorder="1" applyAlignment="1">
      <alignment horizontal="center" vertical="center"/>
    </xf>
    <xf numFmtId="166" fontId="22" fillId="0" borderId="22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10" fillId="0" borderId="92" xfId="0" applyNumberFormat="1" applyFont="1" applyBorder="1" applyAlignment="1">
      <alignment horizontal="center" vertical="center" wrapText="1"/>
    </xf>
    <xf numFmtId="2" fontId="10" fillId="0" borderId="93" xfId="0" applyNumberFormat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1" fontId="1" fillId="0" borderId="86" xfId="0" applyNumberFormat="1" applyFont="1" applyBorder="1" applyAlignment="1">
      <alignment horizontal="center" wrapText="1"/>
    </xf>
    <xf numFmtId="1" fontId="1" fillId="0" borderId="95" xfId="0" applyNumberFormat="1" applyFont="1" applyBorder="1" applyAlignment="1">
      <alignment horizontal="center" wrapText="1"/>
    </xf>
    <xf numFmtId="1" fontId="1" fillId="0" borderId="87" xfId="0" applyNumberFormat="1" applyFont="1" applyBorder="1" applyAlignment="1">
      <alignment horizontal="center" wrapText="1"/>
    </xf>
    <xf numFmtId="2" fontId="3" fillId="0" borderId="49" xfId="0" applyNumberFormat="1" applyFont="1" applyBorder="1" applyAlignment="1">
      <alignment horizontal="center" wrapText="1"/>
    </xf>
    <xf numFmtId="2" fontId="0" fillId="0" borderId="60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164" fontId="0" fillId="0" borderId="60" xfId="0" applyNumberForma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83" xfId="0" applyFont="1" applyBorder="1" applyAlignment="1">
      <alignment horizontal="center"/>
    </xf>
    <xf numFmtId="0" fontId="4" fillId="0" borderId="104" xfId="0" applyFont="1" applyBorder="1" applyAlignment="1">
      <alignment horizontal="center"/>
    </xf>
    <xf numFmtId="0" fontId="4" fillId="0" borderId="84" xfId="0" applyFont="1" applyBorder="1" applyAlignment="1">
      <alignment horizontal="center"/>
    </xf>
    <xf numFmtId="0" fontId="4" fillId="0" borderId="85" xfId="0" applyFont="1" applyBorder="1" applyAlignment="1">
      <alignment horizontal="center"/>
    </xf>
    <xf numFmtId="0" fontId="8" fillId="0" borderId="80" xfId="0" applyFont="1" applyBorder="1" applyAlignment="1">
      <alignment horizontal="center"/>
    </xf>
    <xf numFmtId="0" fontId="8" fillId="0" borderId="7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9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98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64" fontId="10" fillId="0" borderId="10" xfId="0" applyNumberFormat="1" applyFont="1" applyFill="1" applyBorder="1" applyAlignment="1">
      <alignment horizontal="center"/>
    </xf>
    <xf numFmtId="164" fontId="10" fillId="0" borderId="11" xfId="0" applyNumberFormat="1" applyFont="1" applyFill="1" applyBorder="1" applyAlignment="1">
      <alignment horizontal="center"/>
    </xf>
    <xf numFmtId="2" fontId="10" fillId="0" borderId="11" xfId="0" applyNumberFormat="1" applyFont="1" applyFill="1" applyBorder="1" applyAlignment="1">
      <alignment horizontal="center"/>
    </xf>
    <xf numFmtId="164" fontId="10" fillId="0" borderId="12" xfId="0" applyNumberFormat="1" applyFont="1" applyFill="1" applyBorder="1" applyAlignment="1">
      <alignment horizontal="center"/>
    </xf>
    <xf numFmtId="164" fontId="10" fillId="0" borderId="14" xfId="0" applyNumberFormat="1" applyFont="1" applyFill="1" applyBorder="1" applyAlignment="1">
      <alignment horizontal="center"/>
    </xf>
    <xf numFmtId="164" fontId="10" fillId="0" borderId="0" xfId="0" applyNumberFormat="1" applyFont="1" applyFill="1" applyAlignment="1">
      <alignment horizontal="center"/>
    </xf>
    <xf numFmtId="164" fontId="10" fillId="0" borderId="15" xfId="0" applyNumberFormat="1" applyFont="1" applyFill="1" applyBorder="1" applyAlignment="1">
      <alignment horizontal="center"/>
    </xf>
    <xf numFmtId="164" fontId="10" fillId="0" borderId="41" xfId="0" applyNumberFormat="1" applyFont="1" applyFill="1" applyBorder="1" applyAlignment="1">
      <alignment horizontal="center"/>
    </xf>
    <xf numFmtId="164" fontId="10" fillId="0" borderId="42" xfId="0" applyNumberFormat="1" applyFont="1" applyFill="1" applyBorder="1" applyAlignment="1">
      <alignment horizontal="center"/>
    </xf>
    <xf numFmtId="164" fontId="10" fillId="0" borderId="43" xfId="0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15" xfId="0" applyNumberFormat="1" applyFill="1" applyBorder="1" applyAlignment="1">
      <alignment horizontal="center" vertical="center"/>
    </xf>
    <xf numFmtId="164" fontId="0" fillId="0" borderId="41" xfId="0" applyNumberFormat="1" applyFill="1" applyBorder="1" applyAlignment="1">
      <alignment horizontal="center" vertical="center"/>
    </xf>
    <xf numFmtId="164" fontId="0" fillId="0" borderId="42" xfId="0" applyNumberFormat="1" applyFill="1" applyBorder="1" applyAlignment="1">
      <alignment horizontal="center" vertical="center"/>
    </xf>
    <xf numFmtId="164" fontId="0" fillId="0" borderId="43" xfId="0" applyNumberFormat="1" applyFill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97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63" xfId="0" applyFont="1" applyFill="1" applyBorder="1" applyAlignment="1">
      <alignment horizontal="center" vertical="center" wrapText="1"/>
    </xf>
    <xf numFmtId="0" fontId="2" fillId="0" borderId="98" xfId="0" applyFont="1" applyFill="1" applyBorder="1" applyAlignment="1">
      <alignment horizontal="center" vertical="center" wrapText="1"/>
    </xf>
    <xf numFmtId="1" fontId="1" fillId="0" borderId="21" xfId="0" applyNumberFormat="1" applyFont="1" applyFill="1" applyBorder="1" applyAlignment="1">
      <alignment horizontal="center" wrapText="1"/>
    </xf>
    <xf numFmtId="1" fontId="1" fillId="0" borderId="63" xfId="0" applyNumberFormat="1" applyFont="1" applyFill="1" applyBorder="1" applyAlignment="1">
      <alignment horizontal="center" wrapText="1"/>
    </xf>
    <xf numFmtId="1" fontId="1" fillId="0" borderId="22" xfId="0" applyNumberFormat="1" applyFont="1" applyFill="1" applyBorder="1" applyAlignment="1">
      <alignment horizontal="center" wrapText="1"/>
    </xf>
    <xf numFmtId="1" fontId="1" fillId="0" borderId="102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Alignment="1">
      <alignment horizontal="center" vertical="center"/>
    </xf>
    <xf numFmtId="164" fontId="10" fillId="0" borderId="64" xfId="0" applyNumberFormat="1" applyFont="1" applyFill="1" applyBorder="1" applyAlignment="1">
      <alignment horizontal="center" vertical="center"/>
    </xf>
    <xf numFmtId="164" fontId="10" fillId="0" borderId="99" xfId="0" applyNumberFormat="1" applyFont="1" applyFill="1" applyBorder="1" applyAlignment="1">
      <alignment horizontal="center" vertical="center"/>
    </xf>
    <xf numFmtId="49" fontId="10" fillId="0" borderId="16" xfId="0" applyNumberFormat="1" applyFont="1" applyFill="1" applyBorder="1" applyAlignment="1">
      <alignment horizontal="center" vertical="center"/>
    </xf>
    <xf numFmtId="166" fontId="9" fillId="0" borderId="11" xfId="0" applyNumberFormat="1" applyFont="1" applyFill="1" applyBorder="1" applyAlignment="1">
      <alignment horizontal="center"/>
    </xf>
    <xf numFmtId="166" fontId="19" fillId="0" borderId="17" xfId="0" applyNumberFormat="1" applyFont="1" applyFill="1" applyBorder="1" applyAlignment="1">
      <alignment horizontal="center"/>
    </xf>
    <xf numFmtId="166" fontId="19" fillId="0" borderId="11" xfId="0" applyNumberFormat="1" applyFont="1" applyFill="1" applyBorder="1" applyAlignment="1">
      <alignment horizontal="center"/>
    </xf>
    <xf numFmtId="166" fontId="22" fillId="0" borderId="17" xfId="0" applyNumberFormat="1" applyFont="1" applyFill="1" applyBorder="1" applyAlignment="1">
      <alignment horizontal="center"/>
    </xf>
    <xf numFmtId="166" fontId="22" fillId="0" borderId="11" xfId="0" applyNumberFormat="1" applyFont="1" applyFill="1" applyBorder="1" applyAlignment="1">
      <alignment horizontal="center"/>
    </xf>
    <xf numFmtId="2" fontId="10" fillId="0" borderId="60" xfId="0" applyNumberFormat="1" applyFont="1" applyFill="1" applyBorder="1" applyAlignment="1">
      <alignment horizontal="center"/>
    </xf>
    <xf numFmtId="10" fontId="10" fillId="0" borderId="11" xfId="0" applyNumberFormat="1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49" fontId="10" fillId="0" borderId="18" xfId="0" applyNumberFormat="1" applyFont="1" applyFill="1" applyBorder="1" applyAlignment="1">
      <alignment horizontal="center" vertical="center"/>
    </xf>
    <xf numFmtId="166" fontId="9" fillId="0" borderId="0" xfId="0" applyNumberFormat="1" applyFont="1" applyFill="1" applyAlignment="1">
      <alignment horizontal="center"/>
    </xf>
    <xf numFmtId="166" fontId="19" fillId="0" borderId="13" xfId="0" applyNumberFormat="1" applyFont="1" applyFill="1" applyBorder="1" applyAlignment="1">
      <alignment horizontal="center"/>
    </xf>
    <xf numFmtId="166" fontId="19" fillId="0" borderId="0" xfId="0" applyNumberFormat="1" applyFont="1" applyFill="1" applyAlignment="1">
      <alignment horizontal="center"/>
    </xf>
    <xf numFmtId="166" fontId="22" fillId="0" borderId="13" xfId="0" applyNumberFormat="1" applyFont="1" applyFill="1" applyBorder="1" applyAlignment="1">
      <alignment horizontal="center"/>
    </xf>
    <xf numFmtId="166" fontId="22" fillId="0" borderId="0" xfId="0" applyNumberFormat="1" applyFont="1" applyFill="1" applyAlignment="1">
      <alignment horizontal="center"/>
    </xf>
    <xf numFmtId="2" fontId="10" fillId="0" borderId="49" xfId="0" applyNumberFormat="1" applyFont="1" applyFill="1" applyBorder="1" applyAlignment="1">
      <alignment horizontal="center"/>
    </xf>
    <xf numFmtId="2" fontId="10" fillId="0" borderId="0" xfId="0" applyNumberFormat="1" applyFont="1" applyFill="1" applyAlignment="1">
      <alignment horizontal="center"/>
    </xf>
    <xf numFmtId="10" fontId="10" fillId="0" borderId="0" xfId="0" applyNumberFormat="1" applyFont="1" applyFill="1" applyAlignment="1">
      <alignment horizontal="center"/>
    </xf>
    <xf numFmtId="0" fontId="8" fillId="0" borderId="15" xfId="0" applyFont="1" applyFill="1" applyBorder="1" applyAlignment="1">
      <alignment horizontal="center"/>
    </xf>
    <xf numFmtId="49" fontId="10" fillId="0" borderId="54" xfId="0" applyNumberFormat="1" applyFont="1" applyFill="1" applyBorder="1" applyAlignment="1">
      <alignment horizontal="center" vertical="center"/>
    </xf>
    <xf numFmtId="166" fontId="9" fillId="0" borderId="42" xfId="0" applyNumberFormat="1" applyFont="1" applyFill="1" applyBorder="1" applyAlignment="1">
      <alignment horizontal="center"/>
    </xf>
    <xf numFmtId="166" fontId="19" fillId="0" borderId="61" xfId="0" applyNumberFormat="1" applyFont="1" applyFill="1" applyBorder="1" applyAlignment="1">
      <alignment horizontal="center"/>
    </xf>
    <xf numFmtId="166" fontId="19" fillId="0" borderId="42" xfId="0" applyNumberFormat="1" applyFont="1" applyFill="1" applyBorder="1" applyAlignment="1">
      <alignment horizontal="center"/>
    </xf>
    <xf numFmtId="166" fontId="22" fillId="0" borderId="61" xfId="0" applyNumberFormat="1" applyFont="1" applyFill="1" applyBorder="1" applyAlignment="1">
      <alignment horizontal="center"/>
    </xf>
    <xf numFmtId="166" fontId="22" fillId="0" borderId="42" xfId="0" applyNumberFormat="1" applyFont="1" applyFill="1" applyBorder="1" applyAlignment="1">
      <alignment horizontal="center"/>
    </xf>
    <xf numFmtId="2" fontId="10" fillId="0" borderId="53" xfId="0" applyNumberFormat="1" applyFont="1" applyFill="1" applyBorder="1" applyAlignment="1">
      <alignment horizontal="center"/>
    </xf>
    <xf numFmtId="2" fontId="10" fillId="0" borderId="42" xfId="0" applyNumberFormat="1" applyFont="1" applyFill="1" applyBorder="1" applyAlignment="1">
      <alignment horizontal="center"/>
    </xf>
    <xf numFmtId="10" fontId="10" fillId="0" borderId="42" xfId="0" applyNumberFormat="1" applyFont="1" applyFill="1" applyBorder="1" applyAlignment="1">
      <alignment horizontal="center"/>
    </xf>
    <xf numFmtId="0" fontId="8" fillId="0" borderId="4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colors>
    <mruColors>
      <color rgb="FFFFDDDD"/>
      <color rgb="FFFFCCCC"/>
      <color rgb="FFFF9797"/>
      <color rgb="FFFF5050"/>
      <color rgb="FF99BE0E"/>
      <color rgb="FF2CF2D7"/>
      <color rgb="FFB40A09"/>
      <color rgb="FF8E94B9"/>
      <color rgb="FF8B0270"/>
      <color rgb="FF017A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D8D8D8"/>
  </sheetPr>
  <dimension ref="B1:F38"/>
  <sheetViews>
    <sheetView zoomScale="90" zoomScaleNormal="90" workbookViewId="0">
      <selection activeCell="D13" sqref="D13"/>
    </sheetView>
  </sheetViews>
  <sheetFormatPr defaultRowHeight="15" x14ac:dyDescent="0.25"/>
  <cols>
    <col min="1" max="1" width="1.5703125" customWidth="1"/>
    <col min="2" max="2" width="21.5703125" customWidth="1"/>
    <col min="3" max="3" width="10.5703125" customWidth="1"/>
    <col min="4" max="4" width="15.5703125" bestFit="1" customWidth="1"/>
    <col min="5" max="5" width="2.42578125" customWidth="1"/>
    <col min="6" max="6" width="34.7109375" customWidth="1"/>
    <col min="7" max="8" width="8.7109375" customWidth="1"/>
    <col min="9" max="1022" width="14.42578125" customWidth="1"/>
  </cols>
  <sheetData>
    <row r="1" spans="2:6" ht="6" customHeight="1" thickBot="1" x14ac:dyDescent="0.3">
      <c r="B1" s="1"/>
      <c r="C1" s="1"/>
      <c r="D1" s="1"/>
    </row>
    <row r="2" spans="2:6" ht="18.75" customHeight="1" thickBot="1" x14ac:dyDescent="0.3">
      <c r="B2" s="356" t="s">
        <v>0</v>
      </c>
      <c r="C2" s="356"/>
      <c r="D2" s="3" t="s">
        <v>1</v>
      </c>
      <c r="E2" s="2"/>
      <c r="F2" s="3" t="s">
        <v>2</v>
      </c>
    </row>
    <row r="3" spans="2:6" ht="16.5" thickBot="1" x14ac:dyDescent="0.3">
      <c r="B3" s="182" t="s">
        <v>64</v>
      </c>
      <c r="C3" s="183" t="s">
        <v>100</v>
      </c>
      <c r="D3" s="184"/>
      <c r="E3" s="2"/>
      <c r="F3" s="4" t="s">
        <v>3</v>
      </c>
    </row>
    <row r="4" spans="2:6" ht="15.75" x14ac:dyDescent="0.25">
      <c r="B4" s="185" t="s">
        <v>65</v>
      </c>
      <c r="C4" s="186" t="s">
        <v>100</v>
      </c>
      <c r="D4" s="187"/>
      <c r="E4" s="2"/>
      <c r="F4" s="6"/>
    </row>
    <row r="5" spans="2:6" ht="15.75" x14ac:dyDescent="0.25">
      <c r="B5" s="185" t="s">
        <v>66</v>
      </c>
      <c r="C5" s="186" t="s">
        <v>100</v>
      </c>
      <c r="D5" s="187"/>
      <c r="E5" s="2"/>
      <c r="F5" s="6"/>
    </row>
    <row r="6" spans="2:6" ht="15.75" x14ac:dyDescent="0.25">
      <c r="B6" s="185" t="s">
        <v>67</v>
      </c>
      <c r="C6" s="186" t="s">
        <v>100</v>
      </c>
      <c r="D6" s="187"/>
      <c r="E6" s="2"/>
      <c r="F6" s="6"/>
    </row>
    <row r="7" spans="2:6" ht="15.75" x14ac:dyDescent="0.25">
      <c r="B7" s="185" t="s">
        <v>68</v>
      </c>
      <c r="C7" s="186" t="s">
        <v>100</v>
      </c>
      <c r="D7" s="187"/>
      <c r="E7" s="2"/>
      <c r="F7" s="6"/>
    </row>
    <row r="8" spans="2:6" ht="15.75" x14ac:dyDescent="0.25">
      <c r="B8" s="185" t="s">
        <v>69</v>
      </c>
      <c r="C8" s="186" t="s">
        <v>100</v>
      </c>
      <c r="D8" s="187"/>
      <c r="E8" s="2"/>
      <c r="F8" s="290"/>
    </row>
    <row r="9" spans="2:6" ht="15.75" x14ac:dyDescent="0.25">
      <c r="B9" s="185" t="s">
        <v>70</v>
      </c>
      <c r="C9" s="186" t="s">
        <v>100</v>
      </c>
      <c r="D9" s="187"/>
      <c r="E9" s="2"/>
      <c r="F9" s="290"/>
    </row>
    <row r="10" spans="2:6" ht="15.75" x14ac:dyDescent="0.25">
      <c r="B10" s="185" t="s">
        <v>71</v>
      </c>
      <c r="C10" s="186" t="s">
        <v>100</v>
      </c>
      <c r="D10" s="187"/>
      <c r="E10" s="2"/>
      <c r="F10" s="290"/>
    </row>
    <row r="11" spans="2:6" ht="15.75" x14ac:dyDescent="0.25">
      <c r="B11" s="185" t="s">
        <v>72</v>
      </c>
      <c r="C11" s="186" t="s">
        <v>100</v>
      </c>
      <c r="D11" s="187"/>
      <c r="E11" s="2"/>
      <c r="F11" s="290"/>
    </row>
    <row r="12" spans="2:6" ht="15.75" x14ac:dyDescent="0.25">
      <c r="B12" s="185" t="s">
        <v>73</v>
      </c>
      <c r="C12" s="186" t="s">
        <v>100</v>
      </c>
      <c r="D12" s="187"/>
      <c r="E12" s="2"/>
      <c r="F12" s="290"/>
    </row>
    <row r="13" spans="2:6" ht="15.75" x14ac:dyDescent="0.25">
      <c r="B13" s="185" t="s">
        <v>74</v>
      </c>
      <c r="C13" s="186" t="s">
        <v>100</v>
      </c>
      <c r="D13" s="187"/>
      <c r="E13" s="2"/>
      <c r="F13" s="290"/>
    </row>
    <row r="14" spans="2:6" ht="15.75" x14ac:dyDescent="0.25">
      <c r="B14" s="185" t="s">
        <v>75</v>
      </c>
      <c r="C14" s="186" t="s">
        <v>100</v>
      </c>
      <c r="D14" s="187"/>
      <c r="E14" s="2"/>
      <c r="F14" s="290"/>
    </row>
    <row r="15" spans="2:6" ht="15.75" x14ac:dyDescent="0.25">
      <c r="B15" s="185" t="s">
        <v>76</v>
      </c>
      <c r="C15" s="186" t="s">
        <v>100</v>
      </c>
      <c r="D15" s="187"/>
      <c r="E15" s="2"/>
      <c r="F15" s="290"/>
    </row>
    <row r="16" spans="2:6" ht="15.75" x14ac:dyDescent="0.25">
      <c r="B16" s="185" t="s">
        <v>77</v>
      </c>
      <c r="C16" s="186" t="s">
        <v>100</v>
      </c>
      <c r="D16" s="187"/>
      <c r="E16" s="2"/>
      <c r="F16" s="290"/>
    </row>
    <row r="17" spans="2:6" ht="15.75" x14ac:dyDescent="0.25">
      <c r="B17" s="185" t="s">
        <v>78</v>
      </c>
      <c r="C17" s="186" t="s">
        <v>100</v>
      </c>
      <c r="D17" s="187"/>
      <c r="E17" s="2"/>
      <c r="F17" s="290"/>
    </row>
    <row r="18" spans="2:6" ht="15.75" x14ac:dyDescent="0.25">
      <c r="B18" s="185" t="s">
        <v>79</v>
      </c>
      <c r="C18" s="186" t="s">
        <v>100</v>
      </c>
      <c r="D18" s="187"/>
      <c r="E18" s="2"/>
      <c r="F18" s="290"/>
    </row>
    <row r="19" spans="2:6" ht="15.75" x14ac:dyDescent="0.25">
      <c r="B19" s="185" t="s">
        <v>80</v>
      </c>
      <c r="C19" s="186" t="s">
        <v>100</v>
      </c>
      <c r="D19" s="187"/>
      <c r="E19" s="2"/>
      <c r="F19" s="290"/>
    </row>
    <row r="20" spans="2:6" ht="15.75" x14ac:dyDescent="0.25">
      <c r="B20" s="185" t="s">
        <v>81</v>
      </c>
      <c r="C20" s="186" t="s">
        <v>100</v>
      </c>
      <c r="D20" s="187"/>
      <c r="E20" s="2"/>
      <c r="F20" s="290"/>
    </row>
    <row r="21" spans="2:6" ht="15.75" x14ac:dyDescent="0.25">
      <c r="B21" s="185" t="s">
        <v>82</v>
      </c>
      <c r="C21" s="186" t="s">
        <v>100</v>
      </c>
      <c r="D21" s="187"/>
      <c r="E21" s="2"/>
      <c r="F21" s="290"/>
    </row>
    <row r="22" spans="2:6" ht="15.75" x14ac:dyDescent="0.25">
      <c r="B22" s="185" t="s">
        <v>83</v>
      </c>
      <c r="C22" s="186" t="s">
        <v>100</v>
      </c>
      <c r="D22" s="187"/>
      <c r="E22" s="2"/>
      <c r="F22" s="290"/>
    </row>
    <row r="23" spans="2:6" ht="15.75" x14ac:dyDescent="0.25">
      <c r="B23" s="185" t="s">
        <v>84</v>
      </c>
      <c r="C23" s="186" t="s">
        <v>100</v>
      </c>
      <c r="D23" s="187"/>
      <c r="E23" s="2"/>
      <c r="F23" s="290"/>
    </row>
    <row r="24" spans="2:6" ht="15.75" x14ac:dyDescent="0.25">
      <c r="B24" s="185" t="s">
        <v>85</v>
      </c>
      <c r="C24" s="186" t="s">
        <v>100</v>
      </c>
      <c r="D24" s="187"/>
      <c r="E24" s="2"/>
      <c r="F24" s="6"/>
    </row>
    <row r="25" spans="2:6" ht="15.75" x14ac:dyDescent="0.25">
      <c r="B25" s="185" t="s">
        <v>86</v>
      </c>
      <c r="C25" s="186" t="s">
        <v>100</v>
      </c>
      <c r="D25" s="187"/>
      <c r="E25" s="2"/>
      <c r="F25" s="6"/>
    </row>
    <row r="26" spans="2:6" ht="15.75" x14ac:dyDescent="0.25">
      <c r="B26" s="185" t="s">
        <v>87</v>
      </c>
      <c r="C26" s="186" t="s">
        <v>100</v>
      </c>
      <c r="D26" s="187"/>
      <c r="E26" s="2"/>
      <c r="F26" s="6"/>
    </row>
    <row r="27" spans="2:6" ht="15.75" x14ac:dyDescent="0.25">
      <c r="B27" s="185" t="s">
        <v>88</v>
      </c>
      <c r="C27" s="186" t="s">
        <v>100</v>
      </c>
      <c r="D27" s="187"/>
      <c r="E27" s="2"/>
      <c r="F27" s="6"/>
    </row>
    <row r="28" spans="2:6" ht="15.75" x14ac:dyDescent="0.25">
      <c r="B28" s="185" t="s">
        <v>89</v>
      </c>
      <c r="C28" s="186" t="s">
        <v>100</v>
      </c>
      <c r="D28" s="187"/>
      <c r="E28" s="2"/>
      <c r="F28" s="6"/>
    </row>
    <row r="29" spans="2:6" ht="15.75" x14ac:dyDescent="0.25">
      <c r="B29" s="185" t="s">
        <v>90</v>
      </c>
      <c r="C29" s="186" t="s">
        <v>100</v>
      </c>
      <c r="D29" s="187"/>
      <c r="E29" s="2"/>
      <c r="F29" s="6"/>
    </row>
    <row r="30" spans="2:6" ht="15.75" x14ac:dyDescent="0.25">
      <c r="B30" s="185" t="s">
        <v>91</v>
      </c>
      <c r="C30" s="186" t="s">
        <v>100</v>
      </c>
      <c r="D30" s="187"/>
      <c r="E30" s="2"/>
      <c r="F30" s="6"/>
    </row>
    <row r="31" spans="2:6" ht="15.75" x14ac:dyDescent="0.25">
      <c r="B31" s="185" t="s">
        <v>92</v>
      </c>
      <c r="C31" s="186" t="s">
        <v>100</v>
      </c>
      <c r="D31" s="187"/>
      <c r="E31" s="2"/>
      <c r="F31" s="6"/>
    </row>
    <row r="32" spans="2:6" ht="15.75" x14ac:dyDescent="0.25">
      <c r="B32" s="185" t="s">
        <v>93</v>
      </c>
      <c r="C32" s="186" t="s">
        <v>100</v>
      </c>
      <c r="D32" s="187"/>
      <c r="E32" s="2"/>
      <c r="F32" s="6"/>
    </row>
    <row r="33" spans="2:6" ht="15.75" x14ac:dyDescent="0.25">
      <c r="B33" s="185" t="s">
        <v>94</v>
      </c>
      <c r="C33" s="186" t="s">
        <v>100</v>
      </c>
      <c r="D33" s="187"/>
      <c r="E33" s="2"/>
      <c r="F33" s="6"/>
    </row>
    <row r="34" spans="2:6" ht="15.75" x14ac:dyDescent="0.25">
      <c r="B34" s="185" t="s">
        <v>95</v>
      </c>
      <c r="C34" s="186" t="s">
        <v>100</v>
      </c>
      <c r="D34" s="187"/>
      <c r="E34" s="2"/>
      <c r="F34" s="6"/>
    </row>
    <row r="35" spans="2:6" ht="15.75" x14ac:dyDescent="0.25">
      <c r="B35" s="185" t="s">
        <v>96</v>
      </c>
      <c r="C35" s="186" t="s">
        <v>100</v>
      </c>
      <c r="D35" s="156"/>
    </row>
    <row r="36" spans="2:6" ht="15.75" x14ac:dyDescent="0.25">
      <c r="B36" s="185" t="s">
        <v>97</v>
      </c>
      <c r="C36" s="186" t="s">
        <v>100</v>
      </c>
      <c r="D36" s="301"/>
    </row>
    <row r="37" spans="2:6" ht="15.75" x14ac:dyDescent="0.25">
      <c r="B37" s="185" t="s">
        <v>98</v>
      </c>
      <c r="C37" s="186" t="s">
        <v>100</v>
      </c>
      <c r="D37" s="301"/>
    </row>
    <row r="38" spans="2:6" ht="16.5" thickBot="1" x14ac:dyDescent="0.3">
      <c r="B38" s="202" t="s">
        <v>99</v>
      </c>
      <c r="C38" s="203" t="s">
        <v>100</v>
      </c>
      <c r="D38" s="302"/>
    </row>
  </sheetData>
  <mergeCells count="1">
    <mergeCell ref="B2:C2"/>
  </mergeCells>
  <phoneticPr fontId="23" type="noConversion"/>
  <printOptions gridLines="1"/>
  <pageMargins left="0.7" right="0.7" top="0.75" bottom="0.75" header="0.51180555555555496" footer="0.51180555555555496"/>
  <pageSetup paperSize="9" firstPageNumber="0" fitToWidth="0" fitToHeight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0C0"/>
  </sheetPr>
  <dimension ref="B1:N44"/>
  <sheetViews>
    <sheetView zoomScale="90" zoomScaleNormal="90" workbookViewId="0">
      <selection activeCell="B3" sqref="B3"/>
    </sheetView>
  </sheetViews>
  <sheetFormatPr defaultRowHeight="15" x14ac:dyDescent="0.25"/>
  <cols>
    <col min="1" max="1" width="1" customWidth="1"/>
    <col min="2" max="2" width="23.140625" customWidth="1"/>
    <col min="3" max="7" width="4.85546875" customWidth="1"/>
    <col min="8" max="8" width="13.5703125" customWidth="1"/>
    <col min="9" max="10" width="9.7109375" customWidth="1"/>
    <col min="11" max="11" width="6.7109375" customWidth="1"/>
    <col min="12" max="12" width="2.140625" customWidth="1"/>
    <col min="13" max="13" width="7.28515625" customWidth="1"/>
    <col min="14" max="14" width="6" customWidth="1"/>
    <col min="15" max="1023" width="14.42578125" customWidth="1"/>
  </cols>
  <sheetData>
    <row r="1" spans="2:14" ht="6" customHeight="1" thickBot="1" x14ac:dyDescent="0.3"/>
    <row r="2" spans="2:14" ht="15.75" thickBot="1" x14ac:dyDescent="0.3">
      <c r="B2" s="120" t="s">
        <v>44</v>
      </c>
      <c r="C2" s="378" t="s">
        <v>48</v>
      </c>
      <c r="D2" s="378"/>
      <c r="E2" s="378"/>
      <c r="F2" s="378"/>
      <c r="G2" s="378"/>
      <c r="H2" s="15" t="s">
        <v>8</v>
      </c>
      <c r="I2" s="362" t="s">
        <v>9</v>
      </c>
      <c r="J2" s="362"/>
      <c r="K2" s="362"/>
    </row>
    <row r="3" spans="2:14" ht="16.5" thickBot="1" x14ac:dyDescent="0.3">
      <c r="B3" s="16" t="s">
        <v>46</v>
      </c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8" t="s">
        <v>40</v>
      </c>
      <c r="I3" s="19" t="s">
        <v>11</v>
      </c>
      <c r="J3" s="19" t="s">
        <v>12</v>
      </c>
      <c r="K3" s="20" t="s">
        <v>13</v>
      </c>
      <c r="M3" s="363" t="s">
        <v>14</v>
      </c>
      <c r="N3" s="363"/>
    </row>
    <row r="4" spans="2:14" ht="16.5" thickBot="1" x14ac:dyDescent="0.3">
      <c r="B4" s="16" t="s">
        <v>15</v>
      </c>
      <c r="C4" s="53">
        <v>6</v>
      </c>
      <c r="D4" s="53">
        <v>6</v>
      </c>
      <c r="E4" s="53">
        <v>6</v>
      </c>
      <c r="F4" s="53">
        <v>6</v>
      </c>
      <c r="G4" s="53">
        <v>6</v>
      </c>
      <c r="H4" s="22">
        <f>$I$4*-0.05</f>
        <v>-1.5</v>
      </c>
      <c r="I4" s="23">
        <f>SUM(C4:G4)</f>
        <v>30</v>
      </c>
      <c r="J4" s="23"/>
      <c r="K4" s="24"/>
      <c r="M4" s="25" t="s">
        <v>9</v>
      </c>
      <c r="N4" s="26" t="s">
        <v>16</v>
      </c>
    </row>
    <row r="5" spans="2:14" x14ac:dyDescent="0.25">
      <c r="B5" s="158" t="str">
        <f>I!$B3</f>
        <v>student 1</v>
      </c>
      <c r="C5" s="159"/>
      <c r="D5" s="159"/>
      <c r="E5" s="159"/>
      <c r="F5" s="159"/>
      <c r="G5" s="159"/>
      <c r="H5" s="408"/>
      <c r="I5" s="159">
        <f>MAX(0,(SUMPRODUCT(C5:G5,$C$4:$G$4)))</f>
        <v>0</v>
      </c>
      <c r="J5" s="162">
        <f t="shared" ref="J5" si="0">I5/$I$4</f>
        <v>0</v>
      </c>
      <c r="K5" s="163" t="str">
        <f t="shared" ref="K5" si="1">IF(J5&gt;=0.9,"A",IF(J5&gt;=0.8,"B",IF(J5&gt;=0.7,"C",IF(J5&gt;=0.6,"D","F"))))</f>
        <v>F</v>
      </c>
      <c r="M5" s="32" t="s">
        <v>17</v>
      </c>
      <c r="N5" s="33">
        <f>COUNTIF($K$5:$K$40,$M5)</f>
        <v>0</v>
      </c>
    </row>
    <row r="6" spans="2:14" x14ac:dyDescent="0.25">
      <c r="B6" s="158" t="str">
        <f>I!$B4</f>
        <v>student 2</v>
      </c>
      <c r="C6" s="159"/>
      <c r="D6" s="159"/>
      <c r="E6" s="159"/>
      <c r="F6" s="159"/>
      <c r="G6" s="159"/>
      <c r="H6" s="408"/>
      <c r="I6" s="159">
        <f t="shared" ref="I6:I40" si="2">MAX(0,(SUMPRODUCT(C6:G6,$C$4:$G$4)))</f>
        <v>0</v>
      </c>
      <c r="J6" s="162">
        <f t="shared" ref="J6:J40" si="3">I6/$I$4</f>
        <v>0</v>
      </c>
      <c r="K6" s="163" t="str">
        <f t="shared" ref="K6:K40" si="4">IF(J6&gt;=0.9,"A",IF(J6&gt;=0.8,"B",IF(J6&gt;=0.7,"C",IF(J6&gt;=0.6,"D","F"))))</f>
        <v>F</v>
      </c>
      <c r="M6" s="34" t="s">
        <v>18</v>
      </c>
      <c r="N6" s="35">
        <f>COUNTIF($K$5:$K$40,$M6)</f>
        <v>0</v>
      </c>
    </row>
    <row r="7" spans="2:14" x14ac:dyDescent="0.25">
      <c r="B7" s="158" t="str">
        <f>I!$B5</f>
        <v>student 3</v>
      </c>
      <c r="C7" s="159"/>
      <c r="D7" s="159"/>
      <c r="E7" s="159"/>
      <c r="F7" s="159"/>
      <c r="G7" s="159"/>
      <c r="H7" s="408"/>
      <c r="I7" s="159">
        <f t="shared" si="2"/>
        <v>0</v>
      </c>
      <c r="J7" s="162">
        <f t="shared" si="3"/>
        <v>0</v>
      </c>
      <c r="K7" s="163" t="str">
        <f t="shared" si="4"/>
        <v>F</v>
      </c>
      <c r="M7" s="34" t="s">
        <v>19</v>
      </c>
      <c r="N7" s="35">
        <f>COUNTIF($K$5:$K$40,$M7)</f>
        <v>0</v>
      </c>
    </row>
    <row r="8" spans="2:14" x14ac:dyDescent="0.25">
      <c r="B8" s="158" t="str">
        <f>I!$B6</f>
        <v>student 4</v>
      </c>
      <c r="C8" s="159"/>
      <c r="D8" s="159"/>
      <c r="E8" s="159"/>
      <c r="F8" s="159"/>
      <c r="G8" s="159"/>
      <c r="H8" s="408"/>
      <c r="I8" s="159">
        <f t="shared" si="2"/>
        <v>0</v>
      </c>
      <c r="J8" s="162">
        <f t="shared" si="3"/>
        <v>0</v>
      </c>
      <c r="K8" s="163" t="str">
        <f t="shared" si="4"/>
        <v>F</v>
      </c>
      <c r="M8" s="34" t="s">
        <v>20</v>
      </c>
      <c r="N8" s="35">
        <f>COUNTIF($K$5:$K$40,$M8)</f>
        <v>0</v>
      </c>
    </row>
    <row r="9" spans="2:14" ht="15.75" thickBot="1" x14ac:dyDescent="0.3">
      <c r="B9" s="158" t="str">
        <f>I!$B7</f>
        <v>student 5</v>
      </c>
      <c r="C9" s="159"/>
      <c r="D9" s="159"/>
      <c r="E9" s="159"/>
      <c r="F9" s="159"/>
      <c r="G9" s="159"/>
      <c r="H9" s="408"/>
      <c r="I9" s="159">
        <f t="shared" si="2"/>
        <v>0</v>
      </c>
      <c r="J9" s="162">
        <f t="shared" si="3"/>
        <v>0</v>
      </c>
      <c r="K9" s="163" t="str">
        <f t="shared" si="4"/>
        <v>F</v>
      </c>
      <c r="M9" s="36" t="s">
        <v>4</v>
      </c>
      <c r="N9" s="37">
        <f>COUNTIF($K$5:$K$40,$M9)</f>
        <v>36</v>
      </c>
    </row>
    <row r="10" spans="2:14" ht="15.75" thickBot="1" x14ac:dyDescent="0.3">
      <c r="B10" s="158" t="str">
        <f>I!$B8</f>
        <v>student 6</v>
      </c>
      <c r="C10" s="159"/>
      <c r="D10" s="159"/>
      <c r="E10" s="159"/>
      <c r="F10" s="159"/>
      <c r="G10" s="159"/>
      <c r="H10" s="408"/>
      <c r="I10" s="159">
        <f t="shared" si="2"/>
        <v>0</v>
      </c>
      <c r="J10" s="162">
        <f t="shared" si="3"/>
        <v>0</v>
      </c>
      <c r="K10" s="163" t="str">
        <f t="shared" si="4"/>
        <v>F</v>
      </c>
      <c r="M10" s="38" t="s">
        <v>21</v>
      </c>
      <c r="N10" s="39">
        <f>SUM(N5:N9)</f>
        <v>36</v>
      </c>
    </row>
    <row r="11" spans="2:14" x14ac:dyDescent="0.25">
      <c r="B11" s="158" t="str">
        <f>I!$B9</f>
        <v>student 7</v>
      </c>
      <c r="C11" s="159"/>
      <c r="D11" s="159"/>
      <c r="E11" s="159"/>
      <c r="F11" s="159"/>
      <c r="G11" s="159"/>
      <c r="H11" s="408"/>
      <c r="I11" s="159">
        <f t="shared" si="2"/>
        <v>0</v>
      </c>
      <c r="J11" s="162">
        <f t="shared" si="3"/>
        <v>0</v>
      </c>
      <c r="K11" s="163" t="str">
        <f t="shared" si="4"/>
        <v>F</v>
      </c>
      <c r="M11" s="1"/>
      <c r="N11" s="1"/>
    </row>
    <row r="12" spans="2:14" x14ac:dyDescent="0.25">
      <c r="B12" s="158" t="str">
        <f>I!$B10</f>
        <v>student 8</v>
      </c>
      <c r="C12" s="159"/>
      <c r="D12" s="159"/>
      <c r="E12" s="159"/>
      <c r="F12" s="159"/>
      <c r="G12" s="159"/>
      <c r="H12" s="408"/>
      <c r="I12" s="159">
        <f t="shared" si="2"/>
        <v>0</v>
      </c>
      <c r="J12" s="162">
        <f t="shared" si="3"/>
        <v>0</v>
      </c>
      <c r="K12" s="163" t="str">
        <f t="shared" si="4"/>
        <v>F</v>
      </c>
      <c r="M12" s="1"/>
      <c r="N12" s="1"/>
    </row>
    <row r="13" spans="2:14" x14ac:dyDescent="0.25">
      <c r="B13" s="158" t="str">
        <f>I!$B11</f>
        <v>student 9</v>
      </c>
      <c r="C13" s="159"/>
      <c r="D13" s="159"/>
      <c r="E13" s="159"/>
      <c r="F13" s="159"/>
      <c r="G13" s="159"/>
      <c r="H13" s="408"/>
      <c r="I13" s="159">
        <f t="shared" si="2"/>
        <v>0</v>
      </c>
      <c r="J13" s="162">
        <f t="shared" si="3"/>
        <v>0</v>
      </c>
      <c r="K13" s="163" t="str">
        <f t="shared" si="4"/>
        <v>F</v>
      </c>
      <c r="M13" s="1"/>
      <c r="N13" s="1"/>
    </row>
    <row r="14" spans="2:14" x14ac:dyDescent="0.25">
      <c r="B14" s="158" t="str">
        <f>I!$B12</f>
        <v>student 10</v>
      </c>
      <c r="C14" s="159"/>
      <c r="D14" s="159"/>
      <c r="E14" s="159"/>
      <c r="F14" s="159"/>
      <c r="G14" s="159"/>
      <c r="H14" s="408"/>
      <c r="I14" s="159">
        <f t="shared" si="2"/>
        <v>0</v>
      </c>
      <c r="J14" s="162">
        <f t="shared" si="3"/>
        <v>0</v>
      </c>
      <c r="K14" s="163" t="str">
        <f t="shared" si="4"/>
        <v>F</v>
      </c>
      <c r="M14" s="1"/>
      <c r="N14" s="1"/>
    </row>
    <row r="15" spans="2:14" x14ac:dyDescent="0.25">
      <c r="B15" s="158" t="str">
        <f>I!$B13</f>
        <v>student 11</v>
      </c>
      <c r="C15" s="159"/>
      <c r="D15" s="159"/>
      <c r="E15" s="159"/>
      <c r="F15" s="159"/>
      <c r="G15" s="159"/>
      <c r="H15" s="408"/>
      <c r="I15" s="159">
        <f t="shared" si="2"/>
        <v>0</v>
      </c>
      <c r="J15" s="162">
        <f t="shared" si="3"/>
        <v>0</v>
      </c>
      <c r="K15" s="163" t="str">
        <f t="shared" si="4"/>
        <v>F</v>
      </c>
      <c r="M15" s="1"/>
      <c r="N15" s="1"/>
    </row>
    <row r="16" spans="2:14" x14ac:dyDescent="0.25">
      <c r="B16" s="158" t="str">
        <f>I!$B14</f>
        <v>student 12</v>
      </c>
      <c r="C16" s="159"/>
      <c r="D16" s="159"/>
      <c r="E16" s="159"/>
      <c r="F16" s="159"/>
      <c r="G16" s="159"/>
      <c r="H16" s="408"/>
      <c r="I16" s="159">
        <f t="shared" si="2"/>
        <v>0</v>
      </c>
      <c r="J16" s="162">
        <f t="shared" si="3"/>
        <v>0</v>
      </c>
      <c r="K16" s="163" t="str">
        <f t="shared" si="4"/>
        <v>F</v>
      </c>
      <c r="M16" s="1"/>
      <c r="N16" s="1"/>
    </row>
    <row r="17" spans="2:14" x14ac:dyDescent="0.25">
      <c r="B17" s="158" t="str">
        <f>I!$B15</f>
        <v>student 13</v>
      </c>
      <c r="C17" s="159"/>
      <c r="D17" s="159"/>
      <c r="E17" s="159"/>
      <c r="F17" s="159"/>
      <c r="G17" s="159"/>
      <c r="H17" s="408"/>
      <c r="I17" s="159">
        <f t="shared" si="2"/>
        <v>0</v>
      </c>
      <c r="J17" s="162">
        <f t="shared" si="3"/>
        <v>0</v>
      </c>
      <c r="K17" s="163" t="str">
        <f t="shared" si="4"/>
        <v>F</v>
      </c>
      <c r="M17" s="1"/>
      <c r="N17" s="1"/>
    </row>
    <row r="18" spans="2:14" x14ac:dyDescent="0.25">
      <c r="B18" s="158" t="str">
        <f>I!$B16</f>
        <v>student 14</v>
      </c>
      <c r="C18" s="159"/>
      <c r="D18" s="159"/>
      <c r="E18" s="159"/>
      <c r="F18" s="159"/>
      <c r="G18" s="159"/>
      <c r="H18" s="408"/>
      <c r="I18" s="159">
        <f t="shared" si="2"/>
        <v>0</v>
      </c>
      <c r="J18" s="162">
        <f t="shared" si="3"/>
        <v>0</v>
      </c>
      <c r="K18" s="163" t="str">
        <f t="shared" si="4"/>
        <v>F</v>
      </c>
      <c r="M18" s="1"/>
      <c r="N18" s="1"/>
    </row>
    <row r="19" spans="2:14" x14ac:dyDescent="0.25">
      <c r="B19" s="158" t="str">
        <f>I!$B17</f>
        <v>student 15</v>
      </c>
      <c r="C19" s="159"/>
      <c r="D19" s="159"/>
      <c r="E19" s="159"/>
      <c r="F19" s="159"/>
      <c r="G19" s="159"/>
      <c r="H19" s="408"/>
      <c r="I19" s="159">
        <f t="shared" si="2"/>
        <v>0</v>
      </c>
      <c r="J19" s="162">
        <f t="shared" si="3"/>
        <v>0</v>
      </c>
      <c r="K19" s="163" t="str">
        <f t="shared" si="4"/>
        <v>F</v>
      </c>
      <c r="M19" s="1"/>
      <c r="N19" s="1"/>
    </row>
    <row r="20" spans="2:14" x14ac:dyDescent="0.25">
      <c r="B20" s="158" t="str">
        <f>I!$B18</f>
        <v>student 16</v>
      </c>
      <c r="C20" s="159"/>
      <c r="D20" s="159"/>
      <c r="E20" s="159"/>
      <c r="F20" s="159"/>
      <c r="G20" s="159"/>
      <c r="H20" s="408"/>
      <c r="I20" s="159">
        <f t="shared" si="2"/>
        <v>0</v>
      </c>
      <c r="J20" s="162">
        <f t="shared" si="3"/>
        <v>0</v>
      </c>
      <c r="K20" s="163" t="str">
        <f t="shared" si="4"/>
        <v>F</v>
      </c>
      <c r="M20" s="1"/>
      <c r="N20" s="1"/>
    </row>
    <row r="21" spans="2:14" x14ac:dyDescent="0.25">
      <c r="B21" s="158" t="str">
        <f>I!$B19</f>
        <v>student 17</v>
      </c>
      <c r="C21" s="159"/>
      <c r="D21" s="159"/>
      <c r="E21" s="159"/>
      <c r="F21" s="159"/>
      <c r="G21" s="159"/>
      <c r="H21" s="408"/>
      <c r="I21" s="159">
        <f t="shared" si="2"/>
        <v>0</v>
      </c>
      <c r="J21" s="162">
        <f t="shared" si="3"/>
        <v>0</v>
      </c>
      <c r="K21" s="163" t="str">
        <f t="shared" si="4"/>
        <v>F</v>
      </c>
      <c r="M21" s="1"/>
      <c r="N21" s="1"/>
    </row>
    <row r="22" spans="2:14" x14ac:dyDescent="0.25">
      <c r="B22" s="158" t="str">
        <f>I!$B20</f>
        <v>student 18</v>
      </c>
      <c r="C22" s="159"/>
      <c r="D22" s="159"/>
      <c r="E22" s="159"/>
      <c r="F22" s="159"/>
      <c r="G22" s="159"/>
      <c r="H22" s="408"/>
      <c r="I22" s="159">
        <f t="shared" si="2"/>
        <v>0</v>
      </c>
      <c r="J22" s="162">
        <f t="shared" si="3"/>
        <v>0</v>
      </c>
      <c r="K22" s="163" t="str">
        <f t="shared" si="4"/>
        <v>F</v>
      </c>
      <c r="M22" s="1"/>
      <c r="N22" s="1"/>
    </row>
    <row r="23" spans="2:14" x14ac:dyDescent="0.25">
      <c r="B23" s="158" t="str">
        <f>I!$B21</f>
        <v>student 19</v>
      </c>
      <c r="C23" s="159"/>
      <c r="D23" s="159"/>
      <c r="E23" s="159"/>
      <c r="F23" s="159"/>
      <c r="G23" s="159"/>
      <c r="H23" s="408"/>
      <c r="I23" s="159">
        <f t="shared" si="2"/>
        <v>0</v>
      </c>
      <c r="J23" s="162">
        <f t="shared" si="3"/>
        <v>0</v>
      </c>
      <c r="K23" s="163" t="str">
        <f t="shared" si="4"/>
        <v>F</v>
      </c>
      <c r="M23" s="1"/>
      <c r="N23" s="1"/>
    </row>
    <row r="24" spans="2:14" x14ac:dyDescent="0.25">
      <c r="B24" s="158" t="str">
        <f>I!$B22</f>
        <v>student 20</v>
      </c>
      <c r="C24" s="159"/>
      <c r="D24" s="159"/>
      <c r="E24" s="159"/>
      <c r="F24" s="159"/>
      <c r="G24" s="159"/>
      <c r="H24" s="408"/>
      <c r="I24" s="159">
        <f t="shared" si="2"/>
        <v>0</v>
      </c>
      <c r="J24" s="162">
        <f t="shared" si="3"/>
        <v>0</v>
      </c>
      <c r="K24" s="163" t="str">
        <f t="shared" si="4"/>
        <v>F</v>
      </c>
      <c r="M24" s="1"/>
      <c r="N24" s="1"/>
    </row>
    <row r="25" spans="2:14" x14ac:dyDescent="0.25">
      <c r="B25" s="158" t="str">
        <f>I!$B23</f>
        <v>student 21</v>
      </c>
      <c r="C25" s="159"/>
      <c r="D25" s="159"/>
      <c r="E25" s="159"/>
      <c r="F25" s="159"/>
      <c r="G25" s="159"/>
      <c r="H25" s="408"/>
      <c r="I25" s="159">
        <f t="shared" si="2"/>
        <v>0</v>
      </c>
      <c r="J25" s="162">
        <f t="shared" si="3"/>
        <v>0</v>
      </c>
      <c r="K25" s="163" t="str">
        <f t="shared" si="4"/>
        <v>F</v>
      </c>
      <c r="M25" s="1"/>
      <c r="N25" s="1"/>
    </row>
    <row r="26" spans="2:14" x14ac:dyDescent="0.25">
      <c r="B26" s="158" t="str">
        <f>I!$B24</f>
        <v>student 22</v>
      </c>
      <c r="C26" s="159"/>
      <c r="D26" s="159"/>
      <c r="E26" s="159"/>
      <c r="F26" s="159"/>
      <c r="G26" s="159"/>
      <c r="H26" s="408"/>
      <c r="I26" s="159">
        <f t="shared" si="2"/>
        <v>0</v>
      </c>
      <c r="J26" s="162">
        <f t="shared" si="3"/>
        <v>0</v>
      </c>
      <c r="K26" s="163" t="str">
        <f t="shared" si="4"/>
        <v>F</v>
      </c>
      <c r="M26" s="1"/>
      <c r="N26" s="1"/>
    </row>
    <row r="27" spans="2:14" x14ac:dyDescent="0.25">
      <c r="B27" s="158" t="str">
        <f>I!$B25</f>
        <v>student 23</v>
      </c>
      <c r="C27" s="159"/>
      <c r="D27" s="159"/>
      <c r="E27" s="159"/>
      <c r="F27" s="159"/>
      <c r="G27" s="159"/>
      <c r="H27" s="408"/>
      <c r="I27" s="159">
        <f t="shared" si="2"/>
        <v>0</v>
      </c>
      <c r="J27" s="162">
        <f t="shared" si="3"/>
        <v>0</v>
      </c>
      <c r="K27" s="163" t="str">
        <f t="shared" si="4"/>
        <v>F</v>
      </c>
      <c r="M27" s="1"/>
      <c r="N27" s="1"/>
    </row>
    <row r="28" spans="2:14" x14ac:dyDescent="0.25">
      <c r="B28" s="158" t="str">
        <f>I!$B26</f>
        <v>student 24</v>
      </c>
      <c r="C28" s="159"/>
      <c r="D28" s="159"/>
      <c r="E28" s="159"/>
      <c r="F28" s="159"/>
      <c r="G28" s="159"/>
      <c r="H28" s="408"/>
      <c r="I28" s="159">
        <f t="shared" si="2"/>
        <v>0</v>
      </c>
      <c r="J28" s="162">
        <f t="shared" si="3"/>
        <v>0</v>
      </c>
      <c r="K28" s="163" t="str">
        <f t="shared" si="4"/>
        <v>F</v>
      </c>
      <c r="M28" s="1"/>
      <c r="N28" s="1"/>
    </row>
    <row r="29" spans="2:14" x14ac:dyDescent="0.25">
      <c r="B29" s="158" t="str">
        <f>I!$B27</f>
        <v>student 25</v>
      </c>
      <c r="C29" s="159"/>
      <c r="D29" s="159"/>
      <c r="E29" s="159"/>
      <c r="F29" s="159"/>
      <c r="G29" s="159"/>
      <c r="H29" s="408"/>
      <c r="I29" s="159">
        <f t="shared" si="2"/>
        <v>0</v>
      </c>
      <c r="J29" s="162">
        <f t="shared" si="3"/>
        <v>0</v>
      </c>
      <c r="K29" s="163" t="str">
        <f t="shared" si="4"/>
        <v>F</v>
      </c>
      <c r="M29" s="1"/>
      <c r="N29" s="1"/>
    </row>
    <row r="30" spans="2:14" x14ac:dyDescent="0.25">
      <c r="B30" s="158" t="str">
        <f>I!$B28</f>
        <v>student 26</v>
      </c>
      <c r="C30" s="159"/>
      <c r="D30" s="159"/>
      <c r="E30" s="159"/>
      <c r="F30" s="159"/>
      <c r="G30" s="159"/>
      <c r="H30" s="408"/>
      <c r="I30" s="159">
        <f t="shared" si="2"/>
        <v>0</v>
      </c>
      <c r="J30" s="162">
        <f t="shared" si="3"/>
        <v>0</v>
      </c>
      <c r="K30" s="163" t="str">
        <f t="shared" si="4"/>
        <v>F</v>
      </c>
      <c r="M30" s="1"/>
      <c r="N30" s="1"/>
    </row>
    <row r="31" spans="2:14" x14ac:dyDescent="0.25">
      <c r="B31" s="158" t="str">
        <f>I!$B29</f>
        <v>student 27</v>
      </c>
      <c r="C31" s="159"/>
      <c r="D31" s="159"/>
      <c r="E31" s="159"/>
      <c r="F31" s="159"/>
      <c r="G31" s="159"/>
      <c r="H31" s="408"/>
      <c r="I31" s="159">
        <f t="shared" si="2"/>
        <v>0</v>
      </c>
      <c r="J31" s="162">
        <f t="shared" si="3"/>
        <v>0</v>
      </c>
      <c r="K31" s="163" t="str">
        <f t="shared" si="4"/>
        <v>F</v>
      </c>
      <c r="M31" s="1"/>
      <c r="N31" s="1"/>
    </row>
    <row r="32" spans="2:14" x14ac:dyDescent="0.25">
      <c r="B32" s="158" t="str">
        <f>I!$B30</f>
        <v>student 28</v>
      </c>
      <c r="C32" s="159"/>
      <c r="D32" s="159"/>
      <c r="E32" s="159"/>
      <c r="F32" s="159"/>
      <c r="G32" s="159"/>
      <c r="H32" s="408"/>
      <c r="I32" s="159">
        <f t="shared" si="2"/>
        <v>0</v>
      </c>
      <c r="J32" s="162">
        <f t="shared" si="3"/>
        <v>0</v>
      </c>
      <c r="K32" s="163" t="str">
        <f t="shared" si="4"/>
        <v>F</v>
      </c>
      <c r="M32" s="1"/>
      <c r="N32" s="1"/>
    </row>
    <row r="33" spans="2:14" x14ac:dyDescent="0.25">
      <c r="B33" s="158" t="str">
        <f>I!$B31</f>
        <v>student 29</v>
      </c>
      <c r="C33" s="159"/>
      <c r="D33" s="159"/>
      <c r="E33" s="159"/>
      <c r="F33" s="159"/>
      <c r="G33" s="159"/>
      <c r="H33" s="408"/>
      <c r="I33" s="159">
        <f t="shared" si="2"/>
        <v>0</v>
      </c>
      <c r="J33" s="162">
        <f t="shared" si="3"/>
        <v>0</v>
      </c>
      <c r="K33" s="163" t="str">
        <f t="shared" si="4"/>
        <v>F</v>
      </c>
      <c r="M33" s="1"/>
      <c r="N33" s="1"/>
    </row>
    <row r="34" spans="2:14" x14ac:dyDescent="0.25">
      <c r="B34" s="158" t="str">
        <f>I!$B32</f>
        <v>student 30</v>
      </c>
      <c r="C34" s="159"/>
      <c r="D34" s="159"/>
      <c r="E34" s="159"/>
      <c r="F34" s="159"/>
      <c r="G34" s="159"/>
      <c r="H34" s="408"/>
      <c r="I34" s="159">
        <f t="shared" si="2"/>
        <v>0</v>
      </c>
      <c r="J34" s="162">
        <f t="shared" si="3"/>
        <v>0</v>
      </c>
      <c r="K34" s="163" t="str">
        <f t="shared" si="4"/>
        <v>F</v>
      </c>
      <c r="M34" s="1"/>
      <c r="N34" s="1"/>
    </row>
    <row r="35" spans="2:14" x14ac:dyDescent="0.25">
      <c r="B35" s="158" t="str">
        <f>I!$B33</f>
        <v>student 31</v>
      </c>
      <c r="C35" s="159"/>
      <c r="D35" s="159"/>
      <c r="E35" s="159"/>
      <c r="F35" s="159"/>
      <c r="G35" s="159"/>
      <c r="H35" s="408"/>
      <c r="I35" s="159">
        <f t="shared" si="2"/>
        <v>0</v>
      </c>
      <c r="J35" s="162">
        <f t="shared" si="3"/>
        <v>0</v>
      </c>
      <c r="K35" s="163" t="str">
        <f t="shared" si="4"/>
        <v>F</v>
      </c>
      <c r="M35" s="1"/>
      <c r="N35" s="1"/>
    </row>
    <row r="36" spans="2:14" x14ac:dyDescent="0.25">
      <c r="B36" s="158" t="str">
        <f>I!$B34</f>
        <v>student 32</v>
      </c>
      <c r="C36" s="159"/>
      <c r="D36" s="159"/>
      <c r="E36" s="159"/>
      <c r="F36" s="159"/>
      <c r="G36" s="159"/>
      <c r="H36" s="408"/>
      <c r="I36" s="159">
        <f t="shared" si="2"/>
        <v>0</v>
      </c>
      <c r="J36" s="162">
        <f t="shared" si="3"/>
        <v>0</v>
      </c>
      <c r="K36" s="163" t="str">
        <f t="shared" si="4"/>
        <v>F</v>
      </c>
      <c r="M36" s="1"/>
      <c r="N36" s="1"/>
    </row>
    <row r="37" spans="2:14" x14ac:dyDescent="0.25">
      <c r="B37" s="158" t="str">
        <f>I!$B35</f>
        <v>student 33</v>
      </c>
      <c r="C37" s="159"/>
      <c r="D37" s="159"/>
      <c r="E37" s="159"/>
      <c r="F37" s="159"/>
      <c r="G37" s="159"/>
      <c r="H37" s="408"/>
      <c r="I37" s="159">
        <f t="shared" si="2"/>
        <v>0</v>
      </c>
      <c r="J37" s="162">
        <f t="shared" si="3"/>
        <v>0</v>
      </c>
      <c r="K37" s="163" t="str">
        <f t="shared" si="4"/>
        <v>F</v>
      </c>
      <c r="M37" s="1"/>
      <c r="N37" s="1"/>
    </row>
    <row r="38" spans="2:14" x14ac:dyDescent="0.25">
      <c r="B38" s="158" t="str">
        <f>I!$B36</f>
        <v>student 34</v>
      </c>
      <c r="C38" s="159"/>
      <c r="D38" s="159"/>
      <c r="E38" s="159"/>
      <c r="F38" s="159"/>
      <c r="G38" s="159"/>
      <c r="H38" s="408"/>
      <c r="I38" s="159">
        <f t="shared" si="2"/>
        <v>0</v>
      </c>
      <c r="J38" s="162">
        <f t="shared" si="3"/>
        <v>0</v>
      </c>
      <c r="K38" s="163" t="str">
        <f t="shared" si="4"/>
        <v>F</v>
      </c>
      <c r="M38" s="1"/>
      <c r="N38" s="1"/>
    </row>
    <row r="39" spans="2:14" x14ac:dyDescent="0.25">
      <c r="B39" s="158" t="str">
        <f>I!$B37</f>
        <v>student 35</v>
      </c>
      <c r="C39" s="159"/>
      <c r="D39" s="159"/>
      <c r="E39" s="159"/>
      <c r="F39" s="159"/>
      <c r="G39" s="159"/>
      <c r="H39" s="408"/>
      <c r="I39" s="159">
        <f t="shared" si="2"/>
        <v>0</v>
      </c>
      <c r="J39" s="162">
        <f t="shared" si="3"/>
        <v>0</v>
      </c>
      <c r="K39" s="163" t="str">
        <f t="shared" si="4"/>
        <v>F</v>
      </c>
      <c r="M39" s="1"/>
      <c r="N39" s="1"/>
    </row>
    <row r="40" spans="2:14" ht="15.75" thickBot="1" x14ac:dyDescent="0.3">
      <c r="B40" s="158" t="str">
        <f>I!$B38</f>
        <v>student 36</v>
      </c>
      <c r="C40" s="159"/>
      <c r="D40" s="159"/>
      <c r="E40" s="159"/>
      <c r="F40" s="159"/>
      <c r="G40" s="159"/>
      <c r="H40" s="408"/>
      <c r="I40" s="159">
        <f t="shared" si="2"/>
        <v>0</v>
      </c>
      <c r="J40" s="162">
        <f t="shared" si="3"/>
        <v>0</v>
      </c>
      <c r="K40" s="163" t="str">
        <f t="shared" si="4"/>
        <v>F</v>
      </c>
      <c r="M40" s="1"/>
      <c r="N40" s="1"/>
    </row>
    <row r="41" spans="2:14" ht="15.75" customHeight="1" x14ac:dyDescent="0.25">
      <c r="B41" s="40" t="s">
        <v>22</v>
      </c>
      <c r="C41" s="41">
        <f t="shared" ref="C41:J41" si="5">MIN(C$5:C$40)</f>
        <v>0</v>
      </c>
      <c r="D41" s="41">
        <f t="shared" si="5"/>
        <v>0</v>
      </c>
      <c r="E41" s="41">
        <f t="shared" si="5"/>
        <v>0</v>
      </c>
      <c r="F41" s="41">
        <f t="shared" si="5"/>
        <v>0</v>
      </c>
      <c r="G41" s="41">
        <f t="shared" si="5"/>
        <v>0</v>
      </c>
      <c r="H41" s="42">
        <f t="shared" si="5"/>
        <v>0</v>
      </c>
      <c r="I41" s="41">
        <f t="shared" si="5"/>
        <v>0</v>
      </c>
      <c r="J41" s="43">
        <f t="shared" si="5"/>
        <v>0</v>
      </c>
      <c r="K41" s="44"/>
    </row>
    <row r="42" spans="2:14" ht="15.75" customHeight="1" x14ac:dyDescent="0.25">
      <c r="B42" s="45" t="s">
        <v>23</v>
      </c>
      <c r="C42" s="28">
        <f t="shared" ref="C42:J42" si="6">MAX(C$5:C$40)</f>
        <v>0</v>
      </c>
      <c r="D42" s="28">
        <f t="shared" si="6"/>
        <v>0</v>
      </c>
      <c r="E42" s="28">
        <f t="shared" si="6"/>
        <v>0</v>
      </c>
      <c r="F42" s="28">
        <f t="shared" si="6"/>
        <v>0</v>
      </c>
      <c r="G42" s="28">
        <f t="shared" si="6"/>
        <v>0</v>
      </c>
      <c r="H42" s="29">
        <f t="shared" si="6"/>
        <v>0</v>
      </c>
      <c r="I42" s="28">
        <f t="shared" si="6"/>
        <v>0</v>
      </c>
      <c r="J42" s="30">
        <f t="shared" si="6"/>
        <v>0</v>
      </c>
      <c r="K42" s="46"/>
    </row>
    <row r="43" spans="2:14" ht="15.75" customHeight="1" x14ac:dyDescent="0.25">
      <c r="B43" s="45" t="s">
        <v>24</v>
      </c>
      <c r="C43" s="28" t="e">
        <f t="shared" ref="C43:I43" si="7">AVERAGE(C$5:C$40)</f>
        <v>#DIV/0!</v>
      </c>
      <c r="D43" s="28" t="e">
        <f t="shared" si="7"/>
        <v>#DIV/0!</v>
      </c>
      <c r="E43" s="28" t="e">
        <f t="shared" si="7"/>
        <v>#DIV/0!</v>
      </c>
      <c r="F43" s="28" t="e">
        <f t="shared" si="7"/>
        <v>#DIV/0!</v>
      </c>
      <c r="G43" s="28" t="e">
        <f t="shared" si="7"/>
        <v>#DIV/0!</v>
      </c>
      <c r="H43" s="29" t="e">
        <f t="shared" si="7"/>
        <v>#DIV/0!</v>
      </c>
      <c r="I43" s="28">
        <f t="shared" si="7"/>
        <v>0</v>
      </c>
      <c r="J43" s="30" t="e">
        <f>AVERAGEIF(J$5:J$40,"&lt;&gt;0")</f>
        <v>#DIV/0!</v>
      </c>
      <c r="K43" s="46"/>
    </row>
    <row r="44" spans="2:14" ht="15.75" customHeight="1" thickBot="1" x14ac:dyDescent="0.3">
      <c r="B44" s="47" t="s">
        <v>25</v>
      </c>
      <c r="C44" s="48" t="e">
        <f t="shared" ref="C44:J44" si="8">MEDIAN(C$5:C$40)</f>
        <v>#NUM!</v>
      </c>
      <c r="D44" s="48" t="e">
        <f t="shared" si="8"/>
        <v>#NUM!</v>
      </c>
      <c r="E44" s="48" t="e">
        <f t="shared" si="8"/>
        <v>#NUM!</v>
      </c>
      <c r="F44" s="48" t="e">
        <f t="shared" si="8"/>
        <v>#NUM!</v>
      </c>
      <c r="G44" s="48" t="e">
        <f t="shared" si="8"/>
        <v>#NUM!</v>
      </c>
      <c r="H44" s="49" t="e">
        <f t="shared" si="8"/>
        <v>#NUM!</v>
      </c>
      <c r="I44" s="48">
        <f t="shared" si="8"/>
        <v>0</v>
      </c>
      <c r="J44" s="50">
        <f t="shared" si="8"/>
        <v>0</v>
      </c>
      <c r="K44" s="51"/>
    </row>
  </sheetData>
  <mergeCells count="3">
    <mergeCell ref="C2:G2"/>
    <mergeCell ref="I2:K2"/>
    <mergeCell ref="M3:N3"/>
  </mergeCells>
  <printOptions gridLines="1"/>
  <pageMargins left="0.7" right="0.7" top="0.75" bottom="0.75" header="0.51180555555555496" footer="0.51180555555555496"/>
  <pageSetup paperSize="9" firstPageNumber="0" fitToWidth="0" fitToHeight="0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A2BB-1333-4D0C-9FBC-8E9BE82918B3}">
  <sheetPr codeName="Sheet7">
    <tabColor rgb="FF0070C0"/>
  </sheetPr>
  <dimension ref="B1:N44"/>
  <sheetViews>
    <sheetView zoomScale="90" zoomScaleNormal="90" workbookViewId="0">
      <selection activeCell="B3" sqref="B3"/>
    </sheetView>
  </sheetViews>
  <sheetFormatPr defaultRowHeight="15" x14ac:dyDescent="0.25"/>
  <cols>
    <col min="1" max="1" width="1" customWidth="1"/>
    <col min="2" max="2" width="23.140625" customWidth="1"/>
    <col min="3" max="7" width="4.85546875" customWidth="1"/>
    <col min="8" max="8" width="13.5703125" customWidth="1"/>
    <col min="9" max="10" width="9.7109375" customWidth="1"/>
    <col min="11" max="11" width="6.7109375" customWidth="1"/>
    <col min="12" max="12" width="2.140625" customWidth="1"/>
    <col min="13" max="13" width="7.28515625" customWidth="1"/>
    <col min="14" max="14" width="6" customWidth="1"/>
    <col min="15" max="1023" width="14.42578125" customWidth="1"/>
  </cols>
  <sheetData>
    <row r="1" spans="2:14" ht="6" customHeight="1" thickBot="1" x14ac:dyDescent="0.3"/>
    <row r="2" spans="2:14" ht="15.75" thickBot="1" x14ac:dyDescent="0.3">
      <c r="B2" s="120" t="s">
        <v>44</v>
      </c>
      <c r="C2" s="378" t="s">
        <v>48</v>
      </c>
      <c r="D2" s="378"/>
      <c r="E2" s="378"/>
      <c r="F2" s="378"/>
      <c r="G2" s="378"/>
      <c r="H2" s="15" t="s">
        <v>8</v>
      </c>
      <c r="I2" s="362" t="s">
        <v>9</v>
      </c>
      <c r="J2" s="362"/>
      <c r="K2" s="362"/>
    </row>
    <row r="3" spans="2:14" ht="16.5" thickBot="1" x14ac:dyDescent="0.3">
      <c r="B3" s="16" t="s">
        <v>46</v>
      </c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8" t="s">
        <v>40</v>
      </c>
      <c r="I3" s="19" t="s">
        <v>11</v>
      </c>
      <c r="J3" s="19" t="s">
        <v>12</v>
      </c>
      <c r="K3" s="20" t="s">
        <v>13</v>
      </c>
      <c r="M3" s="363" t="s">
        <v>14</v>
      </c>
      <c r="N3" s="363"/>
    </row>
    <row r="4" spans="2:14" ht="16.5" thickBot="1" x14ac:dyDescent="0.3">
      <c r="B4" s="16" t="s">
        <v>15</v>
      </c>
      <c r="C4" s="53">
        <v>6</v>
      </c>
      <c r="D4" s="53">
        <v>6</v>
      </c>
      <c r="E4" s="53">
        <v>6</v>
      </c>
      <c r="F4" s="53">
        <v>6</v>
      </c>
      <c r="G4" s="53">
        <v>6</v>
      </c>
      <c r="H4" s="22">
        <f>$I$4*-0.05</f>
        <v>-1.5</v>
      </c>
      <c r="I4" s="23">
        <f>SUM(C4:G4)</f>
        <v>30</v>
      </c>
      <c r="J4" s="23"/>
      <c r="K4" s="24"/>
      <c r="M4" s="25" t="s">
        <v>9</v>
      </c>
      <c r="N4" s="26" t="s">
        <v>16</v>
      </c>
    </row>
    <row r="5" spans="2:14" x14ac:dyDescent="0.25">
      <c r="B5" s="158" t="str">
        <f>I!$B3</f>
        <v>student 1</v>
      </c>
      <c r="C5" s="159"/>
      <c r="D5" s="159"/>
      <c r="E5" s="159"/>
      <c r="F5" s="159"/>
      <c r="G5" s="159"/>
      <c r="H5" s="408"/>
      <c r="I5" s="159">
        <f>MAX(0,(SUMPRODUCT(C5:G5,$C$4:$G$4)))</f>
        <v>0</v>
      </c>
      <c r="J5" s="162">
        <f t="shared" ref="J5:J40" si="0">I5/$I$4</f>
        <v>0</v>
      </c>
      <c r="K5" s="163" t="str">
        <f t="shared" ref="K5:K40" si="1">IF(J5&gt;=0.9,"A",IF(J5&gt;=0.8,"B",IF(J5&gt;=0.7,"C",IF(J5&gt;=0.6,"D","F"))))</f>
        <v>F</v>
      </c>
      <c r="M5" s="32" t="s">
        <v>17</v>
      </c>
      <c r="N5" s="33">
        <f>COUNTIF($K$5:$K$40,$M5)</f>
        <v>0</v>
      </c>
    </row>
    <row r="6" spans="2:14" x14ac:dyDescent="0.25">
      <c r="B6" s="158" t="str">
        <f>I!$B4</f>
        <v>student 2</v>
      </c>
      <c r="C6" s="159"/>
      <c r="D6" s="159"/>
      <c r="E6" s="159"/>
      <c r="F6" s="159"/>
      <c r="G6" s="159"/>
      <c r="H6" s="408"/>
      <c r="I6" s="159">
        <f t="shared" ref="I6:I40" si="2">MAX(0,(SUMPRODUCT(C6:G6,$C$4:$G$4)))</f>
        <v>0</v>
      </c>
      <c r="J6" s="162">
        <f t="shared" si="0"/>
        <v>0</v>
      </c>
      <c r="K6" s="163" t="str">
        <f t="shared" si="1"/>
        <v>F</v>
      </c>
      <c r="M6" s="34" t="s">
        <v>18</v>
      </c>
      <c r="N6" s="35">
        <f>COUNTIF($K$5:$K$40,$M6)</f>
        <v>0</v>
      </c>
    </row>
    <row r="7" spans="2:14" x14ac:dyDescent="0.25">
      <c r="B7" s="158" t="str">
        <f>I!$B5</f>
        <v>student 3</v>
      </c>
      <c r="C7" s="159"/>
      <c r="D7" s="159"/>
      <c r="E7" s="159"/>
      <c r="F7" s="159"/>
      <c r="G7" s="159"/>
      <c r="H7" s="408"/>
      <c r="I7" s="159">
        <f t="shared" si="2"/>
        <v>0</v>
      </c>
      <c r="J7" s="162">
        <f t="shared" si="0"/>
        <v>0</v>
      </c>
      <c r="K7" s="163" t="str">
        <f t="shared" si="1"/>
        <v>F</v>
      </c>
      <c r="M7" s="34" t="s">
        <v>19</v>
      </c>
      <c r="N7" s="35">
        <f>COUNTIF($K$5:$K$40,$M7)</f>
        <v>0</v>
      </c>
    </row>
    <row r="8" spans="2:14" x14ac:dyDescent="0.25">
      <c r="B8" s="158" t="str">
        <f>I!$B6</f>
        <v>student 4</v>
      </c>
      <c r="C8" s="159"/>
      <c r="D8" s="159"/>
      <c r="E8" s="159"/>
      <c r="F8" s="159"/>
      <c r="G8" s="159"/>
      <c r="H8" s="408"/>
      <c r="I8" s="159">
        <f t="shared" si="2"/>
        <v>0</v>
      </c>
      <c r="J8" s="162">
        <f t="shared" si="0"/>
        <v>0</v>
      </c>
      <c r="K8" s="163" t="str">
        <f t="shared" si="1"/>
        <v>F</v>
      </c>
      <c r="M8" s="34" t="s">
        <v>20</v>
      </c>
      <c r="N8" s="35">
        <f>COUNTIF($K$5:$K$40,$M8)</f>
        <v>0</v>
      </c>
    </row>
    <row r="9" spans="2:14" ht="15.75" thickBot="1" x14ac:dyDescent="0.3">
      <c r="B9" s="158" t="str">
        <f>I!$B7</f>
        <v>student 5</v>
      </c>
      <c r="C9" s="159"/>
      <c r="D9" s="159"/>
      <c r="E9" s="159"/>
      <c r="F9" s="159"/>
      <c r="G9" s="159"/>
      <c r="H9" s="408"/>
      <c r="I9" s="159">
        <f t="shared" si="2"/>
        <v>0</v>
      </c>
      <c r="J9" s="162">
        <f t="shared" si="0"/>
        <v>0</v>
      </c>
      <c r="K9" s="163" t="str">
        <f t="shared" si="1"/>
        <v>F</v>
      </c>
      <c r="M9" s="36" t="s">
        <v>4</v>
      </c>
      <c r="N9" s="37">
        <f>COUNTIF($K$5:$K$40,$M9)</f>
        <v>36</v>
      </c>
    </row>
    <row r="10" spans="2:14" ht="15.75" thickBot="1" x14ac:dyDescent="0.3">
      <c r="B10" s="158" t="str">
        <f>I!$B8</f>
        <v>student 6</v>
      </c>
      <c r="C10" s="159"/>
      <c r="D10" s="159"/>
      <c r="E10" s="159"/>
      <c r="F10" s="159"/>
      <c r="G10" s="159"/>
      <c r="H10" s="408"/>
      <c r="I10" s="159">
        <f t="shared" si="2"/>
        <v>0</v>
      </c>
      <c r="J10" s="162">
        <f t="shared" si="0"/>
        <v>0</v>
      </c>
      <c r="K10" s="163" t="str">
        <f t="shared" si="1"/>
        <v>F</v>
      </c>
      <c r="M10" s="38" t="s">
        <v>21</v>
      </c>
      <c r="N10" s="39">
        <f>SUM(N5:N9)</f>
        <v>36</v>
      </c>
    </row>
    <row r="11" spans="2:14" x14ac:dyDescent="0.25">
      <c r="B11" s="158" t="str">
        <f>I!$B9</f>
        <v>student 7</v>
      </c>
      <c r="C11" s="159"/>
      <c r="D11" s="159"/>
      <c r="E11" s="159"/>
      <c r="F11" s="159"/>
      <c r="G11" s="159"/>
      <c r="H11" s="408"/>
      <c r="I11" s="159">
        <f t="shared" si="2"/>
        <v>0</v>
      </c>
      <c r="J11" s="162">
        <f t="shared" si="0"/>
        <v>0</v>
      </c>
      <c r="K11" s="163" t="str">
        <f t="shared" si="1"/>
        <v>F</v>
      </c>
      <c r="M11" s="1"/>
      <c r="N11" s="1"/>
    </row>
    <row r="12" spans="2:14" x14ac:dyDescent="0.25">
      <c r="B12" s="158" t="str">
        <f>I!$B10</f>
        <v>student 8</v>
      </c>
      <c r="C12" s="159"/>
      <c r="D12" s="159"/>
      <c r="E12" s="159"/>
      <c r="F12" s="159"/>
      <c r="G12" s="159"/>
      <c r="H12" s="408"/>
      <c r="I12" s="159">
        <f t="shared" si="2"/>
        <v>0</v>
      </c>
      <c r="J12" s="162">
        <f t="shared" si="0"/>
        <v>0</v>
      </c>
      <c r="K12" s="163" t="str">
        <f t="shared" si="1"/>
        <v>F</v>
      </c>
      <c r="M12" s="1"/>
      <c r="N12" s="1"/>
    </row>
    <row r="13" spans="2:14" x14ac:dyDescent="0.25">
      <c r="B13" s="158" t="str">
        <f>I!$B11</f>
        <v>student 9</v>
      </c>
      <c r="C13" s="159"/>
      <c r="D13" s="159"/>
      <c r="E13" s="159"/>
      <c r="F13" s="159"/>
      <c r="G13" s="159"/>
      <c r="H13" s="408"/>
      <c r="I13" s="159">
        <f t="shared" si="2"/>
        <v>0</v>
      </c>
      <c r="J13" s="162">
        <f t="shared" si="0"/>
        <v>0</v>
      </c>
      <c r="K13" s="163" t="str">
        <f t="shared" si="1"/>
        <v>F</v>
      </c>
      <c r="M13" s="1"/>
      <c r="N13" s="1"/>
    </row>
    <row r="14" spans="2:14" x14ac:dyDescent="0.25">
      <c r="B14" s="158" t="str">
        <f>I!$B12</f>
        <v>student 10</v>
      </c>
      <c r="C14" s="159"/>
      <c r="D14" s="159"/>
      <c r="E14" s="159"/>
      <c r="F14" s="159"/>
      <c r="G14" s="159"/>
      <c r="H14" s="408"/>
      <c r="I14" s="159">
        <f t="shared" si="2"/>
        <v>0</v>
      </c>
      <c r="J14" s="162">
        <f t="shared" si="0"/>
        <v>0</v>
      </c>
      <c r="K14" s="163" t="str">
        <f t="shared" si="1"/>
        <v>F</v>
      </c>
      <c r="M14" s="1"/>
      <c r="N14" s="1"/>
    </row>
    <row r="15" spans="2:14" x14ac:dyDescent="0.25">
      <c r="B15" s="158" t="str">
        <f>I!$B13</f>
        <v>student 11</v>
      </c>
      <c r="C15" s="159"/>
      <c r="D15" s="159"/>
      <c r="E15" s="159"/>
      <c r="F15" s="159"/>
      <c r="G15" s="159"/>
      <c r="H15" s="408"/>
      <c r="I15" s="159">
        <f t="shared" si="2"/>
        <v>0</v>
      </c>
      <c r="J15" s="162">
        <f t="shared" si="0"/>
        <v>0</v>
      </c>
      <c r="K15" s="163" t="str">
        <f t="shared" si="1"/>
        <v>F</v>
      </c>
      <c r="M15" s="1"/>
      <c r="N15" s="1"/>
    </row>
    <row r="16" spans="2:14" x14ac:dyDescent="0.25">
      <c r="B16" s="158" t="str">
        <f>I!$B14</f>
        <v>student 12</v>
      </c>
      <c r="C16" s="159"/>
      <c r="D16" s="159"/>
      <c r="E16" s="159"/>
      <c r="F16" s="159"/>
      <c r="G16" s="159"/>
      <c r="H16" s="408"/>
      <c r="I16" s="159">
        <f t="shared" si="2"/>
        <v>0</v>
      </c>
      <c r="J16" s="162">
        <f t="shared" si="0"/>
        <v>0</v>
      </c>
      <c r="K16" s="163" t="str">
        <f t="shared" si="1"/>
        <v>F</v>
      </c>
      <c r="M16" s="1"/>
      <c r="N16" s="1"/>
    </row>
    <row r="17" spans="2:14" x14ac:dyDescent="0.25">
      <c r="B17" s="158" t="str">
        <f>I!$B15</f>
        <v>student 13</v>
      </c>
      <c r="C17" s="159"/>
      <c r="D17" s="159"/>
      <c r="E17" s="159"/>
      <c r="F17" s="159"/>
      <c r="G17" s="159"/>
      <c r="H17" s="408"/>
      <c r="I17" s="159">
        <f t="shared" si="2"/>
        <v>0</v>
      </c>
      <c r="J17" s="162">
        <f t="shared" si="0"/>
        <v>0</v>
      </c>
      <c r="K17" s="163" t="str">
        <f t="shared" si="1"/>
        <v>F</v>
      </c>
      <c r="M17" s="1"/>
      <c r="N17" s="1"/>
    </row>
    <row r="18" spans="2:14" x14ac:dyDescent="0.25">
      <c r="B18" s="158" t="str">
        <f>I!$B16</f>
        <v>student 14</v>
      </c>
      <c r="C18" s="159"/>
      <c r="D18" s="159"/>
      <c r="E18" s="159"/>
      <c r="F18" s="159"/>
      <c r="G18" s="159"/>
      <c r="H18" s="408"/>
      <c r="I18" s="159">
        <f t="shared" si="2"/>
        <v>0</v>
      </c>
      <c r="J18" s="162">
        <f t="shared" si="0"/>
        <v>0</v>
      </c>
      <c r="K18" s="163" t="str">
        <f t="shared" si="1"/>
        <v>F</v>
      </c>
      <c r="M18" s="1"/>
      <c r="N18" s="1"/>
    </row>
    <row r="19" spans="2:14" x14ac:dyDescent="0.25">
      <c r="B19" s="158" t="str">
        <f>I!$B17</f>
        <v>student 15</v>
      </c>
      <c r="C19" s="159"/>
      <c r="D19" s="159"/>
      <c r="E19" s="159"/>
      <c r="F19" s="159"/>
      <c r="G19" s="159"/>
      <c r="H19" s="408"/>
      <c r="I19" s="159">
        <f t="shared" si="2"/>
        <v>0</v>
      </c>
      <c r="J19" s="162">
        <f t="shared" si="0"/>
        <v>0</v>
      </c>
      <c r="K19" s="163" t="str">
        <f t="shared" si="1"/>
        <v>F</v>
      </c>
      <c r="M19" s="1"/>
      <c r="N19" s="1"/>
    </row>
    <row r="20" spans="2:14" x14ac:dyDescent="0.25">
      <c r="B20" s="158" t="str">
        <f>I!$B18</f>
        <v>student 16</v>
      </c>
      <c r="C20" s="159"/>
      <c r="D20" s="159"/>
      <c r="E20" s="159"/>
      <c r="F20" s="159"/>
      <c r="G20" s="159"/>
      <c r="H20" s="408"/>
      <c r="I20" s="159">
        <f t="shared" si="2"/>
        <v>0</v>
      </c>
      <c r="J20" s="162">
        <f t="shared" si="0"/>
        <v>0</v>
      </c>
      <c r="K20" s="163" t="str">
        <f t="shared" si="1"/>
        <v>F</v>
      </c>
      <c r="M20" s="1"/>
      <c r="N20" s="1"/>
    </row>
    <row r="21" spans="2:14" x14ac:dyDescent="0.25">
      <c r="B21" s="158" t="str">
        <f>I!$B19</f>
        <v>student 17</v>
      </c>
      <c r="C21" s="159"/>
      <c r="D21" s="159"/>
      <c r="E21" s="159"/>
      <c r="F21" s="159"/>
      <c r="G21" s="159"/>
      <c r="H21" s="408"/>
      <c r="I21" s="159">
        <f t="shared" si="2"/>
        <v>0</v>
      </c>
      <c r="J21" s="162">
        <f t="shared" si="0"/>
        <v>0</v>
      </c>
      <c r="K21" s="163" t="str">
        <f t="shared" si="1"/>
        <v>F</v>
      </c>
      <c r="M21" s="1"/>
      <c r="N21" s="1"/>
    </row>
    <row r="22" spans="2:14" x14ac:dyDescent="0.25">
      <c r="B22" s="158" t="str">
        <f>I!$B20</f>
        <v>student 18</v>
      </c>
      <c r="C22" s="159"/>
      <c r="D22" s="159"/>
      <c r="E22" s="159"/>
      <c r="F22" s="159"/>
      <c r="G22" s="159"/>
      <c r="H22" s="408"/>
      <c r="I22" s="159">
        <f t="shared" si="2"/>
        <v>0</v>
      </c>
      <c r="J22" s="162">
        <f t="shared" si="0"/>
        <v>0</v>
      </c>
      <c r="K22" s="163" t="str">
        <f t="shared" si="1"/>
        <v>F</v>
      </c>
      <c r="M22" s="1"/>
      <c r="N22" s="1"/>
    </row>
    <row r="23" spans="2:14" x14ac:dyDescent="0.25">
      <c r="B23" s="158" t="str">
        <f>I!$B21</f>
        <v>student 19</v>
      </c>
      <c r="C23" s="159"/>
      <c r="D23" s="159"/>
      <c r="E23" s="159"/>
      <c r="F23" s="159"/>
      <c r="G23" s="159"/>
      <c r="H23" s="408"/>
      <c r="I23" s="159">
        <f t="shared" si="2"/>
        <v>0</v>
      </c>
      <c r="J23" s="162">
        <f t="shared" si="0"/>
        <v>0</v>
      </c>
      <c r="K23" s="163" t="str">
        <f t="shared" si="1"/>
        <v>F</v>
      </c>
      <c r="M23" s="1"/>
      <c r="N23" s="1"/>
    </row>
    <row r="24" spans="2:14" x14ac:dyDescent="0.25">
      <c r="B24" s="158" t="str">
        <f>I!$B22</f>
        <v>student 20</v>
      </c>
      <c r="C24" s="159"/>
      <c r="D24" s="159"/>
      <c r="E24" s="159"/>
      <c r="F24" s="159"/>
      <c r="G24" s="159"/>
      <c r="H24" s="408"/>
      <c r="I24" s="159">
        <f t="shared" si="2"/>
        <v>0</v>
      </c>
      <c r="J24" s="162">
        <f t="shared" si="0"/>
        <v>0</v>
      </c>
      <c r="K24" s="163" t="str">
        <f t="shared" si="1"/>
        <v>F</v>
      </c>
      <c r="M24" s="1"/>
      <c r="N24" s="1"/>
    </row>
    <row r="25" spans="2:14" x14ac:dyDescent="0.25">
      <c r="B25" s="158" t="str">
        <f>I!$B23</f>
        <v>student 21</v>
      </c>
      <c r="C25" s="159"/>
      <c r="D25" s="159"/>
      <c r="E25" s="159"/>
      <c r="F25" s="159"/>
      <c r="G25" s="159"/>
      <c r="H25" s="408"/>
      <c r="I25" s="159">
        <f t="shared" si="2"/>
        <v>0</v>
      </c>
      <c r="J25" s="162">
        <f t="shared" si="0"/>
        <v>0</v>
      </c>
      <c r="K25" s="163" t="str">
        <f t="shared" si="1"/>
        <v>F</v>
      </c>
      <c r="M25" s="1"/>
      <c r="N25" s="1"/>
    </row>
    <row r="26" spans="2:14" x14ac:dyDescent="0.25">
      <c r="B26" s="158" t="str">
        <f>I!$B24</f>
        <v>student 22</v>
      </c>
      <c r="C26" s="159"/>
      <c r="D26" s="159"/>
      <c r="E26" s="159"/>
      <c r="F26" s="159"/>
      <c r="G26" s="159"/>
      <c r="H26" s="408"/>
      <c r="I26" s="159">
        <f t="shared" si="2"/>
        <v>0</v>
      </c>
      <c r="J26" s="162">
        <f t="shared" si="0"/>
        <v>0</v>
      </c>
      <c r="K26" s="163" t="str">
        <f t="shared" si="1"/>
        <v>F</v>
      </c>
      <c r="M26" s="1"/>
      <c r="N26" s="1"/>
    </row>
    <row r="27" spans="2:14" x14ac:dyDescent="0.25">
      <c r="B27" s="158" t="str">
        <f>I!$B25</f>
        <v>student 23</v>
      </c>
      <c r="C27" s="159"/>
      <c r="D27" s="159"/>
      <c r="E27" s="159"/>
      <c r="F27" s="159"/>
      <c r="G27" s="159"/>
      <c r="H27" s="408"/>
      <c r="I27" s="159">
        <f t="shared" si="2"/>
        <v>0</v>
      </c>
      <c r="J27" s="162">
        <f t="shared" si="0"/>
        <v>0</v>
      </c>
      <c r="K27" s="163" t="str">
        <f t="shared" si="1"/>
        <v>F</v>
      </c>
      <c r="M27" s="1"/>
      <c r="N27" s="1"/>
    </row>
    <row r="28" spans="2:14" x14ac:dyDescent="0.25">
      <c r="B28" s="158" t="str">
        <f>I!$B26</f>
        <v>student 24</v>
      </c>
      <c r="C28" s="159"/>
      <c r="D28" s="159"/>
      <c r="E28" s="159"/>
      <c r="F28" s="159"/>
      <c r="G28" s="159"/>
      <c r="H28" s="408"/>
      <c r="I28" s="159">
        <f t="shared" si="2"/>
        <v>0</v>
      </c>
      <c r="J28" s="162">
        <f t="shared" si="0"/>
        <v>0</v>
      </c>
      <c r="K28" s="163" t="str">
        <f t="shared" si="1"/>
        <v>F</v>
      </c>
      <c r="M28" s="1"/>
      <c r="N28" s="1"/>
    </row>
    <row r="29" spans="2:14" x14ac:dyDescent="0.25">
      <c r="B29" s="158" t="str">
        <f>I!$B27</f>
        <v>student 25</v>
      </c>
      <c r="C29" s="159"/>
      <c r="D29" s="159"/>
      <c r="E29" s="159"/>
      <c r="F29" s="159"/>
      <c r="G29" s="159"/>
      <c r="H29" s="408"/>
      <c r="I29" s="159">
        <f t="shared" si="2"/>
        <v>0</v>
      </c>
      <c r="J29" s="162">
        <f t="shared" si="0"/>
        <v>0</v>
      </c>
      <c r="K29" s="163" t="str">
        <f t="shared" si="1"/>
        <v>F</v>
      </c>
      <c r="M29" s="1"/>
      <c r="N29" s="1"/>
    </row>
    <row r="30" spans="2:14" x14ac:dyDescent="0.25">
      <c r="B30" s="158" t="str">
        <f>I!$B28</f>
        <v>student 26</v>
      </c>
      <c r="C30" s="159"/>
      <c r="D30" s="159"/>
      <c r="E30" s="159"/>
      <c r="F30" s="159"/>
      <c r="G30" s="159"/>
      <c r="H30" s="408"/>
      <c r="I30" s="159">
        <f t="shared" si="2"/>
        <v>0</v>
      </c>
      <c r="J30" s="162">
        <f t="shared" si="0"/>
        <v>0</v>
      </c>
      <c r="K30" s="163" t="str">
        <f t="shared" si="1"/>
        <v>F</v>
      </c>
      <c r="M30" s="1"/>
      <c r="N30" s="1"/>
    </row>
    <row r="31" spans="2:14" x14ac:dyDescent="0.25">
      <c r="B31" s="158" t="str">
        <f>I!$B29</f>
        <v>student 27</v>
      </c>
      <c r="C31" s="159"/>
      <c r="D31" s="159"/>
      <c r="E31" s="159"/>
      <c r="F31" s="159"/>
      <c r="G31" s="159"/>
      <c r="H31" s="408"/>
      <c r="I31" s="159">
        <f t="shared" si="2"/>
        <v>0</v>
      </c>
      <c r="J31" s="162">
        <f t="shared" si="0"/>
        <v>0</v>
      </c>
      <c r="K31" s="163" t="str">
        <f t="shared" si="1"/>
        <v>F</v>
      </c>
      <c r="M31" s="1"/>
      <c r="N31" s="1"/>
    </row>
    <row r="32" spans="2:14" x14ac:dyDescent="0.25">
      <c r="B32" s="158" t="str">
        <f>I!$B30</f>
        <v>student 28</v>
      </c>
      <c r="C32" s="159"/>
      <c r="D32" s="159"/>
      <c r="E32" s="159"/>
      <c r="F32" s="159"/>
      <c r="G32" s="159"/>
      <c r="H32" s="408"/>
      <c r="I32" s="159">
        <f t="shared" si="2"/>
        <v>0</v>
      </c>
      <c r="J32" s="162">
        <f t="shared" si="0"/>
        <v>0</v>
      </c>
      <c r="K32" s="163" t="str">
        <f t="shared" si="1"/>
        <v>F</v>
      </c>
      <c r="M32" s="1"/>
      <c r="N32" s="1"/>
    </row>
    <row r="33" spans="2:14" x14ac:dyDescent="0.25">
      <c r="B33" s="158" t="str">
        <f>I!$B31</f>
        <v>student 29</v>
      </c>
      <c r="C33" s="159"/>
      <c r="D33" s="159"/>
      <c r="E33" s="159"/>
      <c r="F33" s="159"/>
      <c r="G33" s="159"/>
      <c r="H33" s="408"/>
      <c r="I33" s="159">
        <f t="shared" si="2"/>
        <v>0</v>
      </c>
      <c r="J33" s="162">
        <f t="shared" si="0"/>
        <v>0</v>
      </c>
      <c r="K33" s="163" t="str">
        <f t="shared" si="1"/>
        <v>F</v>
      </c>
      <c r="M33" s="1"/>
      <c r="N33" s="1"/>
    </row>
    <row r="34" spans="2:14" x14ac:dyDescent="0.25">
      <c r="B34" s="158" t="str">
        <f>I!$B32</f>
        <v>student 30</v>
      </c>
      <c r="C34" s="159"/>
      <c r="D34" s="159"/>
      <c r="E34" s="159"/>
      <c r="F34" s="159"/>
      <c r="G34" s="159"/>
      <c r="H34" s="408"/>
      <c r="I34" s="159">
        <f t="shared" si="2"/>
        <v>0</v>
      </c>
      <c r="J34" s="162">
        <f t="shared" si="0"/>
        <v>0</v>
      </c>
      <c r="K34" s="163" t="str">
        <f t="shared" si="1"/>
        <v>F</v>
      </c>
      <c r="M34" s="1"/>
      <c r="N34" s="1"/>
    </row>
    <row r="35" spans="2:14" x14ac:dyDescent="0.25">
      <c r="B35" s="158" t="str">
        <f>I!$B33</f>
        <v>student 31</v>
      </c>
      <c r="C35" s="159"/>
      <c r="D35" s="159"/>
      <c r="E35" s="159"/>
      <c r="F35" s="159"/>
      <c r="G35" s="159"/>
      <c r="H35" s="408"/>
      <c r="I35" s="159">
        <f t="shared" si="2"/>
        <v>0</v>
      </c>
      <c r="J35" s="162">
        <f t="shared" si="0"/>
        <v>0</v>
      </c>
      <c r="K35" s="163" t="str">
        <f t="shared" si="1"/>
        <v>F</v>
      </c>
      <c r="M35" s="1"/>
      <c r="N35" s="1"/>
    </row>
    <row r="36" spans="2:14" x14ac:dyDescent="0.25">
      <c r="B36" s="158" t="str">
        <f>I!$B34</f>
        <v>student 32</v>
      </c>
      <c r="C36" s="159"/>
      <c r="D36" s="159"/>
      <c r="E36" s="159"/>
      <c r="F36" s="159"/>
      <c r="G36" s="159"/>
      <c r="H36" s="408"/>
      <c r="I36" s="159">
        <f t="shared" si="2"/>
        <v>0</v>
      </c>
      <c r="J36" s="162">
        <f t="shared" si="0"/>
        <v>0</v>
      </c>
      <c r="K36" s="163" t="str">
        <f t="shared" si="1"/>
        <v>F</v>
      </c>
      <c r="M36" s="1"/>
      <c r="N36" s="1"/>
    </row>
    <row r="37" spans="2:14" x14ac:dyDescent="0.25">
      <c r="B37" s="158" t="str">
        <f>I!$B35</f>
        <v>student 33</v>
      </c>
      <c r="C37" s="159"/>
      <c r="D37" s="159"/>
      <c r="E37" s="159"/>
      <c r="F37" s="159"/>
      <c r="G37" s="159"/>
      <c r="H37" s="408"/>
      <c r="I37" s="159">
        <f t="shared" si="2"/>
        <v>0</v>
      </c>
      <c r="J37" s="162">
        <f t="shared" si="0"/>
        <v>0</v>
      </c>
      <c r="K37" s="163" t="str">
        <f t="shared" si="1"/>
        <v>F</v>
      </c>
      <c r="M37" s="1"/>
      <c r="N37" s="1"/>
    </row>
    <row r="38" spans="2:14" x14ac:dyDescent="0.25">
      <c r="B38" s="158" t="str">
        <f>I!$B36</f>
        <v>student 34</v>
      </c>
      <c r="C38" s="159"/>
      <c r="D38" s="159"/>
      <c r="E38" s="159"/>
      <c r="F38" s="159"/>
      <c r="G38" s="159"/>
      <c r="H38" s="408"/>
      <c r="I38" s="159">
        <f t="shared" si="2"/>
        <v>0</v>
      </c>
      <c r="J38" s="162">
        <f t="shared" si="0"/>
        <v>0</v>
      </c>
      <c r="K38" s="163" t="str">
        <f t="shared" si="1"/>
        <v>F</v>
      </c>
      <c r="M38" s="1"/>
      <c r="N38" s="1"/>
    </row>
    <row r="39" spans="2:14" x14ac:dyDescent="0.25">
      <c r="B39" s="158" t="str">
        <f>I!$B37</f>
        <v>student 35</v>
      </c>
      <c r="C39" s="159"/>
      <c r="D39" s="159"/>
      <c r="E39" s="159"/>
      <c r="F39" s="159"/>
      <c r="G39" s="159"/>
      <c r="H39" s="408"/>
      <c r="I39" s="159">
        <f t="shared" si="2"/>
        <v>0</v>
      </c>
      <c r="J39" s="162">
        <f t="shared" si="0"/>
        <v>0</v>
      </c>
      <c r="K39" s="163" t="str">
        <f t="shared" si="1"/>
        <v>F</v>
      </c>
      <c r="M39" s="1"/>
      <c r="N39" s="1"/>
    </row>
    <row r="40" spans="2:14" ht="15.75" thickBot="1" x14ac:dyDescent="0.3">
      <c r="B40" s="158" t="str">
        <f>I!$B38</f>
        <v>student 36</v>
      </c>
      <c r="C40" s="159"/>
      <c r="D40" s="159"/>
      <c r="E40" s="159"/>
      <c r="F40" s="159"/>
      <c r="G40" s="159"/>
      <c r="H40" s="408"/>
      <c r="I40" s="159">
        <f t="shared" si="2"/>
        <v>0</v>
      </c>
      <c r="J40" s="162">
        <f t="shared" si="0"/>
        <v>0</v>
      </c>
      <c r="K40" s="163" t="str">
        <f t="shared" si="1"/>
        <v>F</v>
      </c>
      <c r="M40" s="1"/>
      <c r="N40" s="1"/>
    </row>
    <row r="41" spans="2:14" ht="15.75" customHeight="1" x14ac:dyDescent="0.25">
      <c r="B41" s="40" t="s">
        <v>22</v>
      </c>
      <c r="C41" s="41">
        <f t="shared" ref="C41:J41" si="3">MIN(C$5:C$40)</f>
        <v>0</v>
      </c>
      <c r="D41" s="41">
        <f t="shared" si="3"/>
        <v>0</v>
      </c>
      <c r="E41" s="41">
        <f t="shared" si="3"/>
        <v>0</v>
      </c>
      <c r="F41" s="41">
        <f t="shared" si="3"/>
        <v>0</v>
      </c>
      <c r="G41" s="41">
        <f t="shared" si="3"/>
        <v>0</v>
      </c>
      <c r="H41" s="42">
        <f t="shared" si="3"/>
        <v>0</v>
      </c>
      <c r="I41" s="41">
        <f t="shared" si="3"/>
        <v>0</v>
      </c>
      <c r="J41" s="43">
        <f t="shared" si="3"/>
        <v>0</v>
      </c>
      <c r="K41" s="44"/>
    </row>
    <row r="42" spans="2:14" ht="15.75" customHeight="1" x14ac:dyDescent="0.25">
      <c r="B42" s="45" t="s">
        <v>23</v>
      </c>
      <c r="C42" s="28">
        <f t="shared" ref="C42:J42" si="4">MAX(C$5:C$40)</f>
        <v>0</v>
      </c>
      <c r="D42" s="28">
        <f t="shared" si="4"/>
        <v>0</v>
      </c>
      <c r="E42" s="28">
        <f t="shared" si="4"/>
        <v>0</v>
      </c>
      <c r="F42" s="28">
        <f t="shared" si="4"/>
        <v>0</v>
      </c>
      <c r="G42" s="28">
        <f t="shared" si="4"/>
        <v>0</v>
      </c>
      <c r="H42" s="29">
        <f t="shared" si="4"/>
        <v>0</v>
      </c>
      <c r="I42" s="28">
        <f t="shared" si="4"/>
        <v>0</v>
      </c>
      <c r="J42" s="30">
        <f t="shared" si="4"/>
        <v>0</v>
      </c>
      <c r="K42" s="46"/>
    </row>
    <row r="43" spans="2:14" ht="15.75" customHeight="1" x14ac:dyDescent="0.25">
      <c r="B43" s="45" t="s">
        <v>24</v>
      </c>
      <c r="C43" s="28" t="e">
        <f t="shared" ref="C43:I43" si="5">AVERAGE(C$5:C$40)</f>
        <v>#DIV/0!</v>
      </c>
      <c r="D43" s="28" t="e">
        <f t="shared" si="5"/>
        <v>#DIV/0!</v>
      </c>
      <c r="E43" s="28" t="e">
        <f t="shared" si="5"/>
        <v>#DIV/0!</v>
      </c>
      <c r="F43" s="28" t="e">
        <f t="shared" si="5"/>
        <v>#DIV/0!</v>
      </c>
      <c r="G43" s="28" t="e">
        <f t="shared" si="5"/>
        <v>#DIV/0!</v>
      </c>
      <c r="H43" s="29" t="e">
        <f t="shared" si="5"/>
        <v>#DIV/0!</v>
      </c>
      <c r="I43" s="28">
        <f t="shared" si="5"/>
        <v>0</v>
      </c>
      <c r="J43" s="30" t="e">
        <f>AVERAGEIF(J$5:J$40,"&lt;&gt;0")</f>
        <v>#DIV/0!</v>
      </c>
      <c r="K43" s="46"/>
    </row>
    <row r="44" spans="2:14" ht="15.75" customHeight="1" thickBot="1" x14ac:dyDescent="0.3">
      <c r="B44" s="47" t="s">
        <v>25</v>
      </c>
      <c r="C44" s="48" t="e">
        <f t="shared" ref="C44:J44" si="6">MEDIAN(C$5:C$40)</f>
        <v>#NUM!</v>
      </c>
      <c r="D44" s="48" t="e">
        <f t="shared" si="6"/>
        <v>#NUM!</v>
      </c>
      <c r="E44" s="48" t="e">
        <f t="shared" si="6"/>
        <v>#NUM!</v>
      </c>
      <c r="F44" s="48" t="e">
        <f t="shared" si="6"/>
        <v>#NUM!</v>
      </c>
      <c r="G44" s="48" t="e">
        <f t="shared" si="6"/>
        <v>#NUM!</v>
      </c>
      <c r="H44" s="49" t="e">
        <f t="shared" si="6"/>
        <v>#NUM!</v>
      </c>
      <c r="I44" s="48">
        <f t="shared" si="6"/>
        <v>0</v>
      </c>
      <c r="J44" s="50">
        <f t="shared" si="6"/>
        <v>0</v>
      </c>
      <c r="K44" s="51"/>
    </row>
  </sheetData>
  <mergeCells count="3">
    <mergeCell ref="C2:G2"/>
    <mergeCell ref="I2:K2"/>
    <mergeCell ref="M3:N3"/>
  </mergeCells>
  <printOptions gridLines="1"/>
  <pageMargins left="0.7" right="0.7" top="0.75" bottom="0.75" header="0.51180555555555496" footer="0.51180555555555496"/>
  <pageSetup paperSize="9" firstPageNumber="0" fitToWidth="0" fitToHeight="0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rgb="FFED7D31"/>
  </sheetPr>
  <dimension ref="B1:U44"/>
  <sheetViews>
    <sheetView zoomScale="80" zoomScaleNormal="80" workbookViewId="0">
      <selection activeCell="B3" sqref="B3"/>
    </sheetView>
  </sheetViews>
  <sheetFormatPr defaultRowHeight="15" x14ac:dyDescent="0.25"/>
  <cols>
    <col min="1" max="1" width="1" customWidth="1"/>
    <col min="2" max="2" width="23.42578125" customWidth="1"/>
    <col min="3" max="8" width="5.5703125" bestFit="1" customWidth="1"/>
    <col min="9" max="15" width="6.7109375" bestFit="1" customWidth="1"/>
    <col min="16" max="16" width="9.85546875" customWidth="1"/>
    <col min="17" max="17" width="9.7109375" customWidth="1"/>
    <col min="18" max="18" width="6.7109375" customWidth="1"/>
    <col min="19" max="19" width="2.140625" customWidth="1"/>
    <col min="20" max="20" width="6.28515625" customWidth="1"/>
    <col min="21" max="21" width="5.7109375" customWidth="1"/>
    <col min="22" max="1021" width="14.42578125" customWidth="1"/>
    <col min="1022" max="1024" width="11.5703125"/>
  </cols>
  <sheetData>
    <row r="1" spans="2:21" ht="6" customHeight="1" thickBot="1" x14ac:dyDescent="0.3"/>
    <row r="2" spans="2:21" ht="16.5" thickBot="1" x14ac:dyDescent="0.3">
      <c r="B2" s="259" t="s">
        <v>44</v>
      </c>
      <c r="C2" s="370" t="s">
        <v>30</v>
      </c>
      <c r="D2" s="371"/>
      <c r="E2" s="371"/>
      <c r="F2" s="371"/>
      <c r="G2" s="379"/>
      <c r="H2" s="409" t="s">
        <v>31</v>
      </c>
      <c r="I2" s="410"/>
      <c r="J2" s="410"/>
      <c r="K2" s="411"/>
      <c r="L2" s="409" t="s">
        <v>63</v>
      </c>
      <c r="M2" s="410"/>
      <c r="N2" s="410"/>
      <c r="O2" s="411"/>
      <c r="P2" s="373" t="s">
        <v>9</v>
      </c>
      <c r="Q2" s="373"/>
      <c r="R2" s="373"/>
      <c r="S2" s="2"/>
      <c r="T2" s="2"/>
      <c r="U2" s="2"/>
    </row>
    <row r="3" spans="2:21" ht="16.5" thickBot="1" x14ac:dyDescent="0.3">
      <c r="B3" s="54" t="s">
        <v>32</v>
      </c>
      <c r="C3" s="55">
        <v>1</v>
      </c>
      <c r="D3" s="17">
        <v>2</v>
      </c>
      <c r="E3" s="17">
        <v>3</v>
      </c>
      <c r="F3" s="17">
        <v>4</v>
      </c>
      <c r="G3" s="303">
        <v>5</v>
      </c>
      <c r="H3" s="412">
        <v>1</v>
      </c>
      <c r="I3" s="412">
        <v>2</v>
      </c>
      <c r="J3" s="412">
        <v>3</v>
      </c>
      <c r="K3" s="412">
        <v>4</v>
      </c>
      <c r="L3" s="413">
        <v>5</v>
      </c>
      <c r="M3" s="412">
        <v>6</v>
      </c>
      <c r="N3" s="412">
        <v>7</v>
      </c>
      <c r="O3" s="414">
        <v>8</v>
      </c>
      <c r="P3" s="71" t="s">
        <v>11</v>
      </c>
      <c r="Q3" s="71" t="s">
        <v>12</v>
      </c>
      <c r="R3" s="20" t="s">
        <v>13</v>
      </c>
      <c r="S3" s="2"/>
      <c r="T3" s="363" t="s">
        <v>14</v>
      </c>
      <c r="U3" s="363"/>
    </row>
    <row r="4" spans="2:21" ht="16.5" thickBot="1" x14ac:dyDescent="0.3">
      <c r="B4" s="54" t="s">
        <v>15</v>
      </c>
      <c r="C4" s="168">
        <v>2</v>
      </c>
      <c r="D4" s="72">
        <v>2</v>
      </c>
      <c r="E4" s="72">
        <v>2</v>
      </c>
      <c r="F4" s="72">
        <v>2</v>
      </c>
      <c r="G4" s="304">
        <v>2</v>
      </c>
      <c r="H4" s="415">
        <v>5</v>
      </c>
      <c r="I4" s="415">
        <v>10</v>
      </c>
      <c r="J4" s="415">
        <v>10</v>
      </c>
      <c r="K4" s="415">
        <v>10</v>
      </c>
      <c r="L4" s="416">
        <v>10</v>
      </c>
      <c r="M4" s="417">
        <v>15</v>
      </c>
      <c r="N4" s="417">
        <v>15</v>
      </c>
      <c r="O4" s="418">
        <v>15</v>
      </c>
      <c r="P4" s="76">
        <f>SUM(C4:O4)</f>
        <v>100</v>
      </c>
      <c r="Q4" s="76"/>
      <c r="R4" s="77"/>
      <c r="S4" s="2"/>
      <c r="T4" s="78" t="s">
        <v>9</v>
      </c>
      <c r="U4" s="79" t="s">
        <v>16</v>
      </c>
    </row>
    <row r="5" spans="2:21" ht="15.75" x14ac:dyDescent="0.25">
      <c r="B5" s="260" t="str">
        <f>I!$B3</f>
        <v>student 1</v>
      </c>
      <c r="C5" s="261"/>
      <c r="D5" s="262"/>
      <c r="E5" s="262"/>
      <c r="F5" s="262"/>
      <c r="G5" s="305"/>
      <c r="H5" s="419"/>
      <c r="I5" s="419"/>
      <c r="J5" s="419"/>
      <c r="K5" s="419"/>
      <c r="L5" s="420"/>
      <c r="M5" s="419"/>
      <c r="N5" s="419"/>
      <c r="O5" s="421"/>
      <c r="P5" s="209">
        <f>SUM(C5:O5)</f>
        <v>0</v>
      </c>
      <c r="Q5" s="263">
        <f t="shared" ref="Q5" si="0">P5/$P$4</f>
        <v>0</v>
      </c>
      <c r="R5" s="133" t="str">
        <f t="shared" ref="R5" si="1">IF(Q5&gt;=0.9,"A",IF(Q5&gt;=0.8,"B",IF(Q5&gt;=0.7,"C",IF(Q5&gt;=0.6,"D","F"))))</f>
        <v>F</v>
      </c>
      <c r="S5" s="2"/>
      <c r="T5" s="85" t="s">
        <v>17</v>
      </c>
      <c r="U5" s="86">
        <f>COUNTIF($R$5:$R$40,$T5)</f>
        <v>0</v>
      </c>
    </row>
    <row r="6" spans="2:21" ht="15.75" x14ac:dyDescent="0.25">
      <c r="B6" s="260" t="str">
        <f>I!$B4</f>
        <v>student 2</v>
      </c>
      <c r="C6" s="261"/>
      <c r="D6" s="262"/>
      <c r="E6" s="262"/>
      <c r="F6" s="262"/>
      <c r="G6" s="305"/>
      <c r="H6" s="419"/>
      <c r="I6" s="419"/>
      <c r="J6" s="419"/>
      <c r="K6" s="419"/>
      <c r="L6" s="420"/>
      <c r="M6" s="419"/>
      <c r="N6" s="419"/>
      <c r="O6" s="421"/>
      <c r="P6" s="209">
        <f t="shared" ref="P6:P40" si="2">SUM(C6:O6)</f>
        <v>0</v>
      </c>
      <c r="Q6" s="263">
        <f t="shared" ref="Q6:Q40" si="3">P6/$P$4</f>
        <v>0</v>
      </c>
      <c r="R6" s="133" t="str">
        <f t="shared" ref="R6:R40" si="4">IF(Q6&gt;=0.9,"A",IF(Q6&gt;=0.8,"B",IF(Q6&gt;=0.7,"C",IF(Q6&gt;=0.6,"D","F"))))</f>
        <v>F</v>
      </c>
      <c r="S6" s="2"/>
      <c r="T6" s="87" t="s">
        <v>18</v>
      </c>
      <c r="U6" s="88">
        <f>COUNTIF($R$5:$R$40,$T6)</f>
        <v>0</v>
      </c>
    </row>
    <row r="7" spans="2:21" ht="15.75" x14ac:dyDescent="0.25">
      <c r="B7" s="260" t="str">
        <f>I!$B5</f>
        <v>student 3</v>
      </c>
      <c r="C7" s="261"/>
      <c r="D7" s="262"/>
      <c r="E7" s="262"/>
      <c r="F7" s="262"/>
      <c r="G7" s="305"/>
      <c r="H7" s="419"/>
      <c r="I7" s="419"/>
      <c r="J7" s="419"/>
      <c r="K7" s="419"/>
      <c r="L7" s="420"/>
      <c r="M7" s="419"/>
      <c r="N7" s="419"/>
      <c r="O7" s="421"/>
      <c r="P7" s="209">
        <f t="shared" si="2"/>
        <v>0</v>
      </c>
      <c r="Q7" s="263">
        <f t="shared" si="3"/>
        <v>0</v>
      </c>
      <c r="R7" s="133" t="str">
        <f t="shared" si="4"/>
        <v>F</v>
      </c>
      <c r="S7" s="2"/>
      <c r="T7" s="87" t="s">
        <v>19</v>
      </c>
      <c r="U7" s="88">
        <f>COUNTIF($R$5:$R$40,$T7)</f>
        <v>0</v>
      </c>
    </row>
    <row r="8" spans="2:21" ht="15.75" x14ac:dyDescent="0.25">
      <c r="B8" s="260" t="str">
        <f>I!$B6</f>
        <v>student 4</v>
      </c>
      <c r="C8" s="261"/>
      <c r="D8" s="262"/>
      <c r="E8" s="262"/>
      <c r="F8" s="262"/>
      <c r="G8" s="305"/>
      <c r="H8" s="419"/>
      <c r="I8" s="419"/>
      <c r="J8" s="419"/>
      <c r="K8" s="419"/>
      <c r="L8" s="420"/>
      <c r="M8" s="419"/>
      <c r="N8" s="419"/>
      <c r="O8" s="421"/>
      <c r="P8" s="209">
        <f t="shared" si="2"/>
        <v>0</v>
      </c>
      <c r="Q8" s="263">
        <f t="shared" si="3"/>
        <v>0</v>
      </c>
      <c r="R8" s="133" t="str">
        <f t="shared" si="4"/>
        <v>F</v>
      </c>
      <c r="S8" s="2"/>
      <c r="T8" s="87" t="s">
        <v>20</v>
      </c>
      <c r="U8" s="88">
        <f>COUNTIF($R$5:$R$40,$T8)</f>
        <v>0</v>
      </c>
    </row>
    <row r="9" spans="2:21" ht="16.5" thickBot="1" x14ac:dyDescent="0.3">
      <c r="B9" s="260" t="str">
        <f>I!$B7</f>
        <v>student 5</v>
      </c>
      <c r="C9" s="261"/>
      <c r="D9" s="262"/>
      <c r="E9" s="262"/>
      <c r="F9" s="262"/>
      <c r="G9" s="305"/>
      <c r="H9" s="419"/>
      <c r="I9" s="419"/>
      <c r="J9" s="419"/>
      <c r="K9" s="419"/>
      <c r="L9" s="420"/>
      <c r="M9" s="419"/>
      <c r="N9" s="419"/>
      <c r="O9" s="421"/>
      <c r="P9" s="209">
        <f t="shared" si="2"/>
        <v>0</v>
      </c>
      <c r="Q9" s="263">
        <f t="shared" si="3"/>
        <v>0</v>
      </c>
      <c r="R9" s="133" t="str">
        <f t="shared" si="4"/>
        <v>F</v>
      </c>
      <c r="S9" s="2"/>
      <c r="T9" s="89" t="s">
        <v>4</v>
      </c>
      <c r="U9" s="90">
        <f>COUNTIF($R$5:$R$40,$T9)</f>
        <v>36</v>
      </c>
    </row>
    <row r="10" spans="2:21" ht="16.5" thickBot="1" x14ac:dyDescent="0.3">
      <c r="B10" s="260" t="str">
        <f>I!$B8</f>
        <v>student 6</v>
      </c>
      <c r="C10" s="261"/>
      <c r="D10" s="262"/>
      <c r="E10" s="262"/>
      <c r="F10" s="262"/>
      <c r="G10" s="305"/>
      <c r="H10" s="419"/>
      <c r="I10" s="419"/>
      <c r="J10" s="419"/>
      <c r="K10" s="419"/>
      <c r="L10" s="420"/>
      <c r="M10" s="419"/>
      <c r="N10" s="419"/>
      <c r="O10" s="421"/>
      <c r="P10" s="209">
        <f t="shared" si="2"/>
        <v>0</v>
      </c>
      <c r="Q10" s="263">
        <f t="shared" si="3"/>
        <v>0</v>
      </c>
      <c r="R10" s="133" t="str">
        <f t="shared" si="4"/>
        <v>F</v>
      </c>
      <c r="S10" s="2"/>
      <c r="T10" s="91" t="s">
        <v>21</v>
      </c>
      <c r="U10" s="92">
        <f>SUM(U5:U9)</f>
        <v>36</v>
      </c>
    </row>
    <row r="11" spans="2:21" ht="15.75" x14ac:dyDescent="0.25">
      <c r="B11" s="260" t="str">
        <f>I!$B9</f>
        <v>student 7</v>
      </c>
      <c r="C11" s="261"/>
      <c r="D11" s="262"/>
      <c r="E11" s="262"/>
      <c r="F11" s="262"/>
      <c r="G11" s="305"/>
      <c r="H11" s="419"/>
      <c r="I11" s="419"/>
      <c r="J11" s="419"/>
      <c r="K11" s="419"/>
      <c r="L11" s="420"/>
      <c r="M11" s="419"/>
      <c r="N11" s="419"/>
      <c r="O11" s="421"/>
      <c r="P11" s="209">
        <f t="shared" si="2"/>
        <v>0</v>
      </c>
      <c r="Q11" s="263">
        <f t="shared" si="3"/>
        <v>0</v>
      </c>
      <c r="R11" s="133" t="str">
        <f t="shared" si="4"/>
        <v>F</v>
      </c>
      <c r="S11" s="2"/>
      <c r="T11" s="2"/>
      <c r="U11" s="2"/>
    </row>
    <row r="12" spans="2:21" ht="15.75" x14ac:dyDescent="0.25">
      <c r="B12" s="260" t="str">
        <f>I!$B10</f>
        <v>student 8</v>
      </c>
      <c r="C12" s="261"/>
      <c r="D12" s="262"/>
      <c r="E12" s="262"/>
      <c r="F12" s="262"/>
      <c r="G12" s="305"/>
      <c r="H12" s="419"/>
      <c r="I12" s="419"/>
      <c r="J12" s="419"/>
      <c r="K12" s="419"/>
      <c r="L12" s="420"/>
      <c r="M12" s="419"/>
      <c r="N12" s="419"/>
      <c r="O12" s="421"/>
      <c r="P12" s="209">
        <f t="shared" si="2"/>
        <v>0</v>
      </c>
      <c r="Q12" s="263">
        <f t="shared" si="3"/>
        <v>0</v>
      </c>
      <c r="R12" s="133" t="str">
        <f t="shared" si="4"/>
        <v>F</v>
      </c>
      <c r="S12" s="2"/>
      <c r="T12" s="2"/>
      <c r="U12" s="2"/>
    </row>
    <row r="13" spans="2:21" ht="15.75" x14ac:dyDescent="0.25">
      <c r="B13" s="260" t="str">
        <f>I!$B11</f>
        <v>student 9</v>
      </c>
      <c r="C13" s="261"/>
      <c r="D13" s="262"/>
      <c r="E13" s="262"/>
      <c r="F13" s="262"/>
      <c r="G13" s="305"/>
      <c r="H13" s="419"/>
      <c r="I13" s="419"/>
      <c r="J13" s="419"/>
      <c r="K13" s="419"/>
      <c r="L13" s="420"/>
      <c r="M13" s="419"/>
      <c r="N13" s="419"/>
      <c r="O13" s="421"/>
      <c r="P13" s="209">
        <f t="shared" si="2"/>
        <v>0</v>
      </c>
      <c r="Q13" s="263">
        <f t="shared" si="3"/>
        <v>0</v>
      </c>
      <c r="R13" s="133" t="str">
        <f t="shared" si="4"/>
        <v>F</v>
      </c>
      <c r="S13" s="2"/>
      <c r="T13" s="2"/>
      <c r="U13" s="2"/>
    </row>
    <row r="14" spans="2:21" ht="15.75" x14ac:dyDescent="0.25">
      <c r="B14" s="260" t="str">
        <f>I!$B12</f>
        <v>student 10</v>
      </c>
      <c r="C14" s="261"/>
      <c r="D14" s="262"/>
      <c r="E14" s="262"/>
      <c r="F14" s="262"/>
      <c r="G14" s="305"/>
      <c r="H14" s="419"/>
      <c r="I14" s="419"/>
      <c r="J14" s="419"/>
      <c r="K14" s="419"/>
      <c r="L14" s="420"/>
      <c r="M14" s="419"/>
      <c r="N14" s="419"/>
      <c r="O14" s="421"/>
      <c r="P14" s="209">
        <f t="shared" si="2"/>
        <v>0</v>
      </c>
      <c r="Q14" s="263">
        <f t="shared" si="3"/>
        <v>0</v>
      </c>
      <c r="R14" s="133" t="str">
        <f t="shared" si="4"/>
        <v>F</v>
      </c>
      <c r="S14" s="2"/>
      <c r="T14" s="2"/>
      <c r="U14" s="2"/>
    </row>
    <row r="15" spans="2:21" ht="15.75" x14ac:dyDescent="0.25">
      <c r="B15" s="260" t="str">
        <f>I!$B13</f>
        <v>student 11</v>
      </c>
      <c r="C15" s="261"/>
      <c r="D15" s="262"/>
      <c r="E15" s="262"/>
      <c r="F15" s="262"/>
      <c r="G15" s="305"/>
      <c r="H15" s="419"/>
      <c r="I15" s="419"/>
      <c r="J15" s="419"/>
      <c r="K15" s="419"/>
      <c r="L15" s="420"/>
      <c r="M15" s="419"/>
      <c r="N15" s="419"/>
      <c r="O15" s="421"/>
      <c r="P15" s="209">
        <f t="shared" si="2"/>
        <v>0</v>
      </c>
      <c r="Q15" s="263">
        <f t="shared" si="3"/>
        <v>0</v>
      </c>
      <c r="R15" s="133" t="str">
        <f t="shared" si="4"/>
        <v>F</v>
      </c>
      <c r="S15" s="2"/>
      <c r="T15" s="2"/>
      <c r="U15" s="2"/>
    </row>
    <row r="16" spans="2:21" ht="15.75" x14ac:dyDescent="0.25">
      <c r="B16" s="260" t="str">
        <f>I!$B14</f>
        <v>student 12</v>
      </c>
      <c r="C16" s="261"/>
      <c r="D16" s="262"/>
      <c r="E16" s="262"/>
      <c r="F16" s="262"/>
      <c r="G16" s="305"/>
      <c r="H16" s="419"/>
      <c r="I16" s="419"/>
      <c r="J16" s="419"/>
      <c r="K16" s="419"/>
      <c r="L16" s="420"/>
      <c r="M16" s="419"/>
      <c r="N16" s="419"/>
      <c r="O16" s="421"/>
      <c r="P16" s="209">
        <f t="shared" si="2"/>
        <v>0</v>
      </c>
      <c r="Q16" s="263">
        <f t="shared" si="3"/>
        <v>0</v>
      </c>
      <c r="R16" s="133" t="str">
        <f t="shared" si="4"/>
        <v>F</v>
      </c>
      <c r="S16" s="2"/>
      <c r="T16" s="2"/>
      <c r="U16" s="2"/>
    </row>
    <row r="17" spans="2:21" ht="15.75" x14ac:dyDescent="0.25">
      <c r="B17" s="260" t="str">
        <f>I!$B15</f>
        <v>student 13</v>
      </c>
      <c r="C17" s="261"/>
      <c r="D17" s="262"/>
      <c r="E17" s="262"/>
      <c r="F17" s="262"/>
      <c r="G17" s="305"/>
      <c r="H17" s="419"/>
      <c r="I17" s="419"/>
      <c r="J17" s="419"/>
      <c r="K17" s="419"/>
      <c r="L17" s="420"/>
      <c r="M17" s="419"/>
      <c r="N17" s="419"/>
      <c r="O17" s="421"/>
      <c r="P17" s="209">
        <f t="shared" si="2"/>
        <v>0</v>
      </c>
      <c r="Q17" s="263">
        <f t="shared" si="3"/>
        <v>0</v>
      </c>
      <c r="R17" s="133" t="str">
        <f t="shared" si="4"/>
        <v>F</v>
      </c>
      <c r="S17" s="2"/>
      <c r="T17" s="2"/>
      <c r="U17" s="2"/>
    </row>
    <row r="18" spans="2:21" ht="15.75" x14ac:dyDescent="0.25">
      <c r="B18" s="260" t="str">
        <f>I!$B16</f>
        <v>student 14</v>
      </c>
      <c r="C18" s="261"/>
      <c r="D18" s="262"/>
      <c r="E18" s="262"/>
      <c r="F18" s="262"/>
      <c r="G18" s="305"/>
      <c r="H18" s="419"/>
      <c r="I18" s="419"/>
      <c r="J18" s="419"/>
      <c r="K18" s="419"/>
      <c r="L18" s="420"/>
      <c r="M18" s="419"/>
      <c r="N18" s="419"/>
      <c r="O18" s="421"/>
      <c r="P18" s="209">
        <f t="shared" si="2"/>
        <v>0</v>
      </c>
      <c r="Q18" s="263">
        <f t="shared" si="3"/>
        <v>0</v>
      </c>
      <c r="R18" s="133" t="str">
        <f t="shared" si="4"/>
        <v>F</v>
      </c>
      <c r="S18" s="2"/>
      <c r="T18" s="2"/>
      <c r="U18" s="2"/>
    </row>
    <row r="19" spans="2:21" ht="15.75" x14ac:dyDescent="0.25">
      <c r="B19" s="260" t="str">
        <f>I!$B17</f>
        <v>student 15</v>
      </c>
      <c r="C19" s="261"/>
      <c r="D19" s="262"/>
      <c r="E19" s="262"/>
      <c r="F19" s="262"/>
      <c r="G19" s="305"/>
      <c r="H19" s="419"/>
      <c r="I19" s="419"/>
      <c r="J19" s="419"/>
      <c r="K19" s="419"/>
      <c r="L19" s="420"/>
      <c r="M19" s="419"/>
      <c r="N19" s="419"/>
      <c r="O19" s="421"/>
      <c r="P19" s="209">
        <f t="shared" si="2"/>
        <v>0</v>
      </c>
      <c r="Q19" s="263">
        <f t="shared" si="3"/>
        <v>0</v>
      </c>
      <c r="R19" s="133" t="str">
        <f t="shared" si="4"/>
        <v>F</v>
      </c>
      <c r="S19" s="2"/>
      <c r="T19" s="2"/>
      <c r="U19" s="2"/>
    </row>
    <row r="20" spans="2:21" ht="15.75" x14ac:dyDescent="0.25">
      <c r="B20" s="260" t="str">
        <f>I!$B18</f>
        <v>student 16</v>
      </c>
      <c r="C20" s="261"/>
      <c r="D20" s="262"/>
      <c r="E20" s="262"/>
      <c r="F20" s="262"/>
      <c r="G20" s="305"/>
      <c r="H20" s="419"/>
      <c r="I20" s="419"/>
      <c r="J20" s="419"/>
      <c r="K20" s="419"/>
      <c r="L20" s="420"/>
      <c r="M20" s="419"/>
      <c r="N20" s="419"/>
      <c r="O20" s="421"/>
      <c r="P20" s="209">
        <f t="shared" si="2"/>
        <v>0</v>
      </c>
      <c r="Q20" s="263">
        <f t="shared" si="3"/>
        <v>0</v>
      </c>
      <c r="R20" s="133" t="str">
        <f t="shared" si="4"/>
        <v>F</v>
      </c>
      <c r="S20" s="2"/>
      <c r="T20" s="2"/>
      <c r="U20" s="2"/>
    </row>
    <row r="21" spans="2:21" ht="15.75" x14ac:dyDescent="0.25">
      <c r="B21" s="260" t="str">
        <f>I!$B19</f>
        <v>student 17</v>
      </c>
      <c r="C21" s="261"/>
      <c r="D21" s="262"/>
      <c r="E21" s="262"/>
      <c r="F21" s="262"/>
      <c r="G21" s="305"/>
      <c r="H21" s="419"/>
      <c r="I21" s="419"/>
      <c r="J21" s="419"/>
      <c r="K21" s="419"/>
      <c r="L21" s="420"/>
      <c r="M21" s="419"/>
      <c r="N21" s="419"/>
      <c r="O21" s="421"/>
      <c r="P21" s="209">
        <f t="shared" si="2"/>
        <v>0</v>
      </c>
      <c r="Q21" s="263">
        <f t="shared" si="3"/>
        <v>0</v>
      </c>
      <c r="R21" s="133" t="str">
        <f t="shared" si="4"/>
        <v>F</v>
      </c>
      <c r="S21" s="2"/>
      <c r="T21" s="2"/>
      <c r="U21" s="2"/>
    </row>
    <row r="22" spans="2:21" ht="15.75" x14ac:dyDescent="0.25">
      <c r="B22" s="260" t="str">
        <f>I!$B20</f>
        <v>student 18</v>
      </c>
      <c r="C22" s="261"/>
      <c r="D22" s="262"/>
      <c r="E22" s="262"/>
      <c r="F22" s="262"/>
      <c r="G22" s="305"/>
      <c r="H22" s="419"/>
      <c r="I22" s="419"/>
      <c r="J22" s="419"/>
      <c r="K22" s="419"/>
      <c r="L22" s="420"/>
      <c r="M22" s="419"/>
      <c r="N22" s="419"/>
      <c r="O22" s="421"/>
      <c r="P22" s="209">
        <f t="shared" si="2"/>
        <v>0</v>
      </c>
      <c r="Q22" s="263">
        <f t="shared" si="3"/>
        <v>0</v>
      </c>
      <c r="R22" s="133" t="str">
        <f t="shared" si="4"/>
        <v>F</v>
      </c>
      <c r="S22" s="2"/>
      <c r="T22" s="2"/>
      <c r="U22" s="2"/>
    </row>
    <row r="23" spans="2:21" ht="15.75" x14ac:dyDescent="0.25">
      <c r="B23" s="260" t="str">
        <f>I!$B21</f>
        <v>student 19</v>
      </c>
      <c r="C23" s="261"/>
      <c r="D23" s="262"/>
      <c r="E23" s="262"/>
      <c r="F23" s="262"/>
      <c r="G23" s="305"/>
      <c r="H23" s="419"/>
      <c r="I23" s="419"/>
      <c r="J23" s="419"/>
      <c r="K23" s="419"/>
      <c r="L23" s="420"/>
      <c r="M23" s="419"/>
      <c r="N23" s="419"/>
      <c r="O23" s="421"/>
      <c r="P23" s="209">
        <f t="shared" si="2"/>
        <v>0</v>
      </c>
      <c r="Q23" s="263">
        <f t="shared" si="3"/>
        <v>0</v>
      </c>
      <c r="R23" s="133" t="str">
        <f t="shared" si="4"/>
        <v>F</v>
      </c>
      <c r="S23" s="2"/>
      <c r="T23" s="2"/>
      <c r="U23" s="2"/>
    </row>
    <row r="24" spans="2:21" ht="15.75" x14ac:dyDescent="0.25">
      <c r="B24" s="260" t="str">
        <f>I!$B22</f>
        <v>student 20</v>
      </c>
      <c r="C24" s="261"/>
      <c r="D24" s="262"/>
      <c r="E24" s="262"/>
      <c r="F24" s="262"/>
      <c r="G24" s="305"/>
      <c r="H24" s="419"/>
      <c r="I24" s="419"/>
      <c r="J24" s="419"/>
      <c r="K24" s="419"/>
      <c r="L24" s="420"/>
      <c r="M24" s="419"/>
      <c r="N24" s="419"/>
      <c r="O24" s="421"/>
      <c r="P24" s="209">
        <f t="shared" si="2"/>
        <v>0</v>
      </c>
      <c r="Q24" s="263">
        <f t="shared" si="3"/>
        <v>0</v>
      </c>
      <c r="R24" s="133" t="str">
        <f t="shared" si="4"/>
        <v>F</v>
      </c>
      <c r="S24" s="2"/>
      <c r="T24" s="2"/>
      <c r="U24" s="2"/>
    </row>
    <row r="25" spans="2:21" ht="15.75" x14ac:dyDescent="0.25">
      <c r="B25" s="260" t="str">
        <f>I!$B23</f>
        <v>student 21</v>
      </c>
      <c r="C25" s="261"/>
      <c r="D25" s="262"/>
      <c r="E25" s="262"/>
      <c r="F25" s="262"/>
      <c r="G25" s="305"/>
      <c r="H25" s="419"/>
      <c r="I25" s="419"/>
      <c r="J25" s="419"/>
      <c r="K25" s="419"/>
      <c r="L25" s="420"/>
      <c r="M25" s="419"/>
      <c r="N25" s="419"/>
      <c r="O25" s="421"/>
      <c r="P25" s="209">
        <f t="shared" si="2"/>
        <v>0</v>
      </c>
      <c r="Q25" s="263">
        <f t="shared" si="3"/>
        <v>0</v>
      </c>
      <c r="R25" s="133" t="str">
        <f t="shared" si="4"/>
        <v>F</v>
      </c>
      <c r="S25" s="2"/>
      <c r="T25" s="2"/>
      <c r="U25" s="2"/>
    </row>
    <row r="26" spans="2:21" ht="15.75" x14ac:dyDescent="0.25">
      <c r="B26" s="260" t="str">
        <f>I!$B24</f>
        <v>student 22</v>
      </c>
      <c r="C26" s="261"/>
      <c r="D26" s="262"/>
      <c r="E26" s="262"/>
      <c r="F26" s="262"/>
      <c r="G26" s="305"/>
      <c r="H26" s="419"/>
      <c r="I26" s="419"/>
      <c r="J26" s="419"/>
      <c r="K26" s="419"/>
      <c r="L26" s="420"/>
      <c r="M26" s="419"/>
      <c r="N26" s="419"/>
      <c r="O26" s="421"/>
      <c r="P26" s="209">
        <f t="shared" si="2"/>
        <v>0</v>
      </c>
      <c r="Q26" s="263">
        <f t="shared" si="3"/>
        <v>0</v>
      </c>
      <c r="R26" s="133" t="str">
        <f t="shared" si="4"/>
        <v>F</v>
      </c>
      <c r="S26" s="2"/>
      <c r="T26" s="2"/>
      <c r="U26" s="2"/>
    </row>
    <row r="27" spans="2:21" ht="15.75" x14ac:dyDescent="0.25">
      <c r="B27" s="260" t="str">
        <f>I!$B25</f>
        <v>student 23</v>
      </c>
      <c r="C27" s="261"/>
      <c r="D27" s="262"/>
      <c r="E27" s="262"/>
      <c r="F27" s="262"/>
      <c r="G27" s="305"/>
      <c r="H27" s="419"/>
      <c r="I27" s="419"/>
      <c r="J27" s="419"/>
      <c r="K27" s="419"/>
      <c r="L27" s="420"/>
      <c r="M27" s="419"/>
      <c r="N27" s="419"/>
      <c r="O27" s="421"/>
      <c r="P27" s="209">
        <f t="shared" si="2"/>
        <v>0</v>
      </c>
      <c r="Q27" s="263">
        <f t="shared" si="3"/>
        <v>0</v>
      </c>
      <c r="R27" s="133" t="str">
        <f t="shared" si="4"/>
        <v>F</v>
      </c>
      <c r="S27" s="2"/>
      <c r="T27" s="2"/>
      <c r="U27" s="2"/>
    </row>
    <row r="28" spans="2:21" ht="15.75" x14ac:dyDescent="0.25">
      <c r="B28" s="260" t="str">
        <f>I!$B26</f>
        <v>student 24</v>
      </c>
      <c r="C28" s="261"/>
      <c r="D28" s="262"/>
      <c r="E28" s="262"/>
      <c r="F28" s="262"/>
      <c r="G28" s="305"/>
      <c r="H28" s="419"/>
      <c r="I28" s="419"/>
      <c r="J28" s="419"/>
      <c r="K28" s="419"/>
      <c r="L28" s="420"/>
      <c r="M28" s="419"/>
      <c r="N28" s="419"/>
      <c r="O28" s="421"/>
      <c r="P28" s="209">
        <f t="shared" si="2"/>
        <v>0</v>
      </c>
      <c r="Q28" s="263">
        <f t="shared" si="3"/>
        <v>0</v>
      </c>
      <c r="R28" s="133" t="str">
        <f t="shared" si="4"/>
        <v>F</v>
      </c>
      <c r="S28" s="2"/>
      <c r="T28" s="2"/>
      <c r="U28" s="2"/>
    </row>
    <row r="29" spans="2:21" ht="15.75" x14ac:dyDescent="0.25">
      <c r="B29" s="260" t="str">
        <f>I!$B27</f>
        <v>student 25</v>
      </c>
      <c r="C29" s="261"/>
      <c r="D29" s="262"/>
      <c r="E29" s="262"/>
      <c r="F29" s="262"/>
      <c r="G29" s="305"/>
      <c r="H29" s="419"/>
      <c r="I29" s="419"/>
      <c r="J29" s="419"/>
      <c r="K29" s="419"/>
      <c r="L29" s="420"/>
      <c r="M29" s="419"/>
      <c r="N29" s="419"/>
      <c r="O29" s="421"/>
      <c r="P29" s="209">
        <f t="shared" si="2"/>
        <v>0</v>
      </c>
      <c r="Q29" s="263">
        <f t="shared" si="3"/>
        <v>0</v>
      </c>
      <c r="R29" s="133" t="str">
        <f t="shared" si="4"/>
        <v>F</v>
      </c>
      <c r="S29" s="2"/>
      <c r="T29" s="2"/>
      <c r="U29" s="2"/>
    </row>
    <row r="30" spans="2:21" ht="15.75" x14ac:dyDescent="0.25">
      <c r="B30" s="260" t="str">
        <f>I!$B28</f>
        <v>student 26</v>
      </c>
      <c r="C30" s="261"/>
      <c r="D30" s="262"/>
      <c r="E30" s="262"/>
      <c r="F30" s="262"/>
      <c r="G30" s="305"/>
      <c r="H30" s="419"/>
      <c r="I30" s="419"/>
      <c r="J30" s="419"/>
      <c r="K30" s="419"/>
      <c r="L30" s="420"/>
      <c r="M30" s="419"/>
      <c r="N30" s="419"/>
      <c r="O30" s="421"/>
      <c r="P30" s="209">
        <f t="shared" si="2"/>
        <v>0</v>
      </c>
      <c r="Q30" s="263">
        <f t="shared" si="3"/>
        <v>0</v>
      </c>
      <c r="R30" s="133" t="str">
        <f t="shared" si="4"/>
        <v>F</v>
      </c>
      <c r="S30" s="2"/>
      <c r="T30" s="2"/>
      <c r="U30" s="2"/>
    </row>
    <row r="31" spans="2:21" ht="15.75" x14ac:dyDescent="0.25">
      <c r="B31" s="260" t="str">
        <f>I!$B29</f>
        <v>student 27</v>
      </c>
      <c r="C31" s="261"/>
      <c r="D31" s="262"/>
      <c r="E31" s="262"/>
      <c r="F31" s="262"/>
      <c r="G31" s="305"/>
      <c r="H31" s="419"/>
      <c r="I31" s="419"/>
      <c r="J31" s="419"/>
      <c r="K31" s="419"/>
      <c r="L31" s="420"/>
      <c r="M31" s="419"/>
      <c r="N31" s="419"/>
      <c r="O31" s="421"/>
      <c r="P31" s="209">
        <f t="shared" si="2"/>
        <v>0</v>
      </c>
      <c r="Q31" s="263">
        <f t="shared" si="3"/>
        <v>0</v>
      </c>
      <c r="R31" s="133" t="str">
        <f t="shared" si="4"/>
        <v>F</v>
      </c>
      <c r="S31" s="2"/>
      <c r="T31" s="2"/>
      <c r="U31" s="2"/>
    </row>
    <row r="32" spans="2:21" ht="15.75" x14ac:dyDescent="0.25">
      <c r="B32" s="260" t="str">
        <f>I!$B30</f>
        <v>student 28</v>
      </c>
      <c r="C32" s="261"/>
      <c r="D32" s="262"/>
      <c r="E32" s="262"/>
      <c r="F32" s="262"/>
      <c r="G32" s="305"/>
      <c r="H32" s="419"/>
      <c r="I32" s="419"/>
      <c r="J32" s="419"/>
      <c r="K32" s="419"/>
      <c r="L32" s="420"/>
      <c r="M32" s="419"/>
      <c r="N32" s="419"/>
      <c r="O32" s="421"/>
      <c r="P32" s="209">
        <f t="shared" si="2"/>
        <v>0</v>
      </c>
      <c r="Q32" s="263">
        <f t="shared" si="3"/>
        <v>0</v>
      </c>
      <c r="R32" s="133" t="str">
        <f t="shared" si="4"/>
        <v>F</v>
      </c>
      <c r="S32" s="2"/>
      <c r="T32" s="2"/>
      <c r="U32" s="2"/>
    </row>
    <row r="33" spans="2:21" ht="15.75" x14ac:dyDescent="0.25">
      <c r="B33" s="260" t="str">
        <f>I!$B31</f>
        <v>student 29</v>
      </c>
      <c r="C33" s="261"/>
      <c r="D33" s="262"/>
      <c r="E33" s="262"/>
      <c r="F33" s="262"/>
      <c r="G33" s="305"/>
      <c r="H33" s="419"/>
      <c r="I33" s="419"/>
      <c r="J33" s="419"/>
      <c r="K33" s="419"/>
      <c r="L33" s="420"/>
      <c r="M33" s="419"/>
      <c r="N33" s="419"/>
      <c r="O33" s="421"/>
      <c r="P33" s="209">
        <f t="shared" si="2"/>
        <v>0</v>
      </c>
      <c r="Q33" s="263">
        <f t="shared" si="3"/>
        <v>0</v>
      </c>
      <c r="R33" s="133" t="str">
        <f t="shared" si="4"/>
        <v>F</v>
      </c>
      <c r="S33" s="2"/>
      <c r="T33" s="2"/>
      <c r="U33" s="2"/>
    </row>
    <row r="34" spans="2:21" ht="15.75" x14ac:dyDescent="0.25">
      <c r="B34" s="260" t="str">
        <f>I!$B32</f>
        <v>student 30</v>
      </c>
      <c r="C34" s="261"/>
      <c r="D34" s="262"/>
      <c r="E34" s="262"/>
      <c r="F34" s="262"/>
      <c r="G34" s="305"/>
      <c r="H34" s="419"/>
      <c r="I34" s="419"/>
      <c r="J34" s="419"/>
      <c r="K34" s="419"/>
      <c r="L34" s="420"/>
      <c r="M34" s="419"/>
      <c r="N34" s="419"/>
      <c r="O34" s="421"/>
      <c r="P34" s="209">
        <f t="shared" si="2"/>
        <v>0</v>
      </c>
      <c r="Q34" s="263">
        <f t="shared" si="3"/>
        <v>0</v>
      </c>
      <c r="R34" s="133" t="str">
        <f t="shared" si="4"/>
        <v>F</v>
      </c>
      <c r="S34" s="2"/>
      <c r="T34" s="2"/>
      <c r="U34" s="2"/>
    </row>
    <row r="35" spans="2:21" ht="15.75" x14ac:dyDescent="0.25">
      <c r="B35" s="260" t="str">
        <f>I!$B33</f>
        <v>student 31</v>
      </c>
      <c r="C35" s="261"/>
      <c r="D35" s="262"/>
      <c r="E35" s="262"/>
      <c r="F35" s="262"/>
      <c r="G35" s="305"/>
      <c r="H35" s="419"/>
      <c r="I35" s="419"/>
      <c r="J35" s="419"/>
      <c r="K35" s="419"/>
      <c r="L35" s="420"/>
      <c r="M35" s="419"/>
      <c r="N35" s="419"/>
      <c r="O35" s="421"/>
      <c r="P35" s="209">
        <f t="shared" si="2"/>
        <v>0</v>
      </c>
      <c r="Q35" s="263">
        <f t="shared" si="3"/>
        <v>0</v>
      </c>
      <c r="R35" s="133" t="str">
        <f t="shared" si="4"/>
        <v>F</v>
      </c>
      <c r="S35" s="2"/>
      <c r="T35" s="2"/>
      <c r="U35" s="2"/>
    </row>
    <row r="36" spans="2:21" ht="15.75" x14ac:dyDescent="0.25">
      <c r="B36" s="260" t="str">
        <f>I!$B34</f>
        <v>student 32</v>
      </c>
      <c r="C36" s="261"/>
      <c r="D36" s="262"/>
      <c r="E36" s="262"/>
      <c r="F36" s="262"/>
      <c r="G36" s="305"/>
      <c r="H36" s="419"/>
      <c r="I36" s="419"/>
      <c r="J36" s="419"/>
      <c r="K36" s="419"/>
      <c r="L36" s="420"/>
      <c r="M36" s="419"/>
      <c r="N36" s="419"/>
      <c r="O36" s="421"/>
      <c r="P36" s="209">
        <f t="shared" si="2"/>
        <v>0</v>
      </c>
      <c r="Q36" s="263">
        <f t="shared" si="3"/>
        <v>0</v>
      </c>
      <c r="R36" s="133" t="str">
        <f t="shared" si="4"/>
        <v>F</v>
      </c>
      <c r="S36" s="2"/>
      <c r="T36" s="2"/>
      <c r="U36" s="2"/>
    </row>
    <row r="37" spans="2:21" ht="15.75" x14ac:dyDescent="0.25">
      <c r="B37" s="260" t="str">
        <f>I!$B35</f>
        <v>student 33</v>
      </c>
      <c r="C37" s="261"/>
      <c r="D37" s="262"/>
      <c r="E37" s="262"/>
      <c r="F37" s="262"/>
      <c r="G37" s="305"/>
      <c r="H37" s="419"/>
      <c r="I37" s="419"/>
      <c r="J37" s="419"/>
      <c r="K37" s="419"/>
      <c r="L37" s="420"/>
      <c r="M37" s="419"/>
      <c r="N37" s="419"/>
      <c r="O37" s="421"/>
      <c r="P37" s="209">
        <f t="shared" si="2"/>
        <v>0</v>
      </c>
      <c r="Q37" s="263">
        <f t="shared" si="3"/>
        <v>0</v>
      </c>
      <c r="R37" s="133" t="str">
        <f t="shared" si="4"/>
        <v>F</v>
      </c>
      <c r="S37" s="2"/>
      <c r="T37" s="2"/>
      <c r="U37" s="2"/>
    </row>
    <row r="38" spans="2:21" ht="15.75" x14ac:dyDescent="0.25">
      <c r="B38" s="260" t="str">
        <f>I!$B36</f>
        <v>student 34</v>
      </c>
      <c r="C38" s="261"/>
      <c r="D38" s="262"/>
      <c r="E38" s="262"/>
      <c r="F38" s="262"/>
      <c r="G38" s="305"/>
      <c r="H38" s="419"/>
      <c r="I38" s="419"/>
      <c r="J38" s="419"/>
      <c r="K38" s="419"/>
      <c r="L38" s="420"/>
      <c r="M38" s="419"/>
      <c r="N38" s="419"/>
      <c r="O38" s="421"/>
      <c r="P38" s="209">
        <f t="shared" si="2"/>
        <v>0</v>
      </c>
      <c r="Q38" s="263">
        <f t="shared" si="3"/>
        <v>0</v>
      </c>
      <c r="R38" s="133" t="str">
        <f t="shared" si="4"/>
        <v>F</v>
      </c>
      <c r="S38" s="2"/>
      <c r="T38" s="2"/>
      <c r="U38" s="2"/>
    </row>
    <row r="39" spans="2:21" ht="15.75" x14ac:dyDescent="0.25">
      <c r="B39" s="260" t="str">
        <f>I!$B37</f>
        <v>student 35</v>
      </c>
      <c r="C39" s="261"/>
      <c r="D39" s="262"/>
      <c r="E39" s="262"/>
      <c r="F39" s="262"/>
      <c r="G39" s="305"/>
      <c r="H39" s="419"/>
      <c r="I39" s="419"/>
      <c r="J39" s="419"/>
      <c r="K39" s="419"/>
      <c r="L39" s="420"/>
      <c r="M39" s="419"/>
      <c r="N39" s="419"/>
      <c r="O39" s="421"/>
      <c r="P39" s="209">
        <f t="shared" si="2"/>
        <v>0</v>
      </c>
      <c r="Q39" s="263">
        <f t="shared" si="3"/>
        <v>0</v>
      </c>
      <c r="R39" s="133" t="str">
        <f t="shared" si="4"/>
        <v>F</v>
      </c>
      <c r="S39" s="2"/>
      <c r="T39" s="2"/>
      <c r="U39" s="2"/>
    </row>
    <row r="40" spans="2:21" ht="16.5" thickBot="1" x14ac:dyDescent="0.3">
      <c r="B40" s="260" t="str">
        <f>I!$B38</f>
        <v>student 36</v>
      </c>
      <c r="C40" s="261"/>
      <c r="D40" s="262"/>
      <c r="E40" s="262"/>
      <c r="F40" s="262"/>
      <c r="G40" s="305"/>
      <c r="H40" s="419"/>
      <c r="I40" s="419"/>
      <c r="J40" s="419"/>
      <c r="K40" s="419"/>
      <c r="L40" s="420"/>
      <c r="M40" s="419"/>
      <c r="N40" s="419"/>
      <c r="O40" s="421"/>
      <c r="P40" s="209">
        <f t="shared" si="2"/>
        <v>0</v>
      </c>
      <c r="Q40" s="263">
        <f t="shared" si="3"/>
        <v>0</v>
      </c>
      <c r="R40" s="133" t="str">
        <f t="shared" si="4"/>
        <v>F</v>
      </c>
      <c r="S40" s="2"/>
      <c r="T40" s="2"/>
      <c r="U40" s="2"/>
    </row>
    <row r="41" spans="2:21" ht="15.75" customHeight="1" x14ac:dyDescent="0.25">
      <c r="B41" s="264" t="s">
        <v>22</v>
      </c>
      <c r="C41" s="265">
        <f t="shared" ref="C41:Q41" si="5">MIN(C5:C40)</f>
        <v>0</v>
      </c>
      <c r="D41" s="266">
        <f t="shared" ref="D41" si="6">MIN(D5:D40)</f>
        <v>0</v>
      </c>
      <c r="E41" s="266">
        <f t="shared" ref="E41" si="7">MIN(E5:E40)</f>
        <v>0</v>
      </c>
      <c r="F41" s="266">
        <f t="shared" ref="F41" si="8">MIN(F5:F40)</f>
        <v>0</v>
      </c>
      <c r="G41" s="306">
        <f t="shared" ref="G41" si="9">MIN(G5:G40)</f>
        <v>0</v>
      </c>
      <c r="H41" s="266">
        <f t="shared" ref="H41" si="10">MIN(H5:H40)</f>
        <v>0</v>
      </c>
      <c r="I41" s="266">
        <f t="shared" ref="I41" si="11">MIN(I5:I40)</f>
        <v>0</v>
      </c>
      <c r="J41" s="266">
        <f t="shared" ref="J41" si="12">MIN(J5:J40)</f>
        <v>0</v>
      </c>
      <c r="K41" s="266">
        <f t="shared" ref="K41" si="13">MIN(K5:K40)</f>
        <v>0</v>
      </c>
      <c r="L41" s="267">
        <f t="shared" ref="L41" si="14">MIN(L5:L40)</f>
        <v>0</v>
      </c>
      <c r="M41" s="266">
        <f t="shared" ref="M41" si="15">MIN(M5:M40)</f>
        <v>0</v>
      </c>
      <c r="N41" s="266">
        <f t="shared" ref="N41" si="16">MIN(N5:N40)</f>
        <v>0</v>
      </c>
      <c r="O41" s="306">
        <f t="shared" ref="O41" si="17">MIN(O5:O40)</f>
        <v>0</v>
      </c>
      <c r="P41" s="266">
        <f t="shared" si="5"/>
        <v>0</v>
      </c>
      <c r="Q41" s="268">
        <f t="shared" si="5"/>
        <v>0</v>
      </c>
      <c r="R41" s="98"/>
      <c r="S41" s="2"/>
      <c r="T41" s="2"/>
      <c r="U41" s="2"/>
    </row>
    <row r="42" spans="2:21" ht="15.75" customHeight="1" x14ac:dyDescent="0.25">
      <c r="B42" s="269" t="s">
        <v>23</v>
      </c>
      <c r="C42" s="270">
        <f t="shared" ref="C42:Q42" si="18">MAX(C5:C40)</f>
        <v>0</v>
      </c>
      <c r="D42" s="271">
        <f t="shared" ref="D42:O42" si="19">MAX(D5:D40)</f>
        <v>0</v>
      </c>
      <c r="E42" s="271">
        <f t="shared" si="19"/>
        <v>0</v>
      </c>
      <c r="F42" s="271">
        <f t="shared" si="19"/>
        <v>0</v>
      </c>
      <c r="G42" s="307">
        <f t="shared" si="19"/>
        <v>0</v>
      </c>
      <c r="H42" s="271">
        <f t="shared" si="19"/>
        <v>0</v>
      </c>
      <c r="I42" s="271">
        <f t="shared" si="19"/>
        <v>0</v>
      </c>
      <c r="J42" s="271">
        <f t="shared" si="19"/>
        <v>0</v>
      </c>
      <c r="K42" s="271">
        <f t="shared" si="19"/>
        <v>0</v>
      </c>
      <c r="L42" s="272">
        <f t="shared" si="19"/>
        <v>0</v>
      </c>
      <c r="M42" s="271">
        <f t="shared" si="19"/>
        <v>0</v>
      </c>
      <c r="N42" s="271">
        <f t="shared" si="19"/>
        <v>0</v>
      </c>
      <c r="O42" s="307">
        <f t="shared" si="19"/>
        <v>0</v>
      </c>
      <c r="P42" s="271">
        <f t="shared" si="18"/>
        <v>0</v>
      </c>
      <c r="Q42" s="273">
        <f t="shared" si="18"/>
        <v>0</v>
      </c>
      <c r="R42" s="100"/>
      <c r="S42" s="2"/>
      <c r="T42" s="2"/>
      <c r="U42" s="2"/>
    </row>
    <row r="43" spans="2:21" ht="15.75" customHeight="1" x14ac:dyDescent="0.25">
      <c r="B43" s="269" t="s">
        <v>24</v>
      </c>
      <c r="C43" s="270" t="e">
        <f t="shared" ref="C43" si="20">AVERAGE(C5:C40)</f>
        <v>#DIV/0!</v>
      </c>
      <c r="D43" s="271" t="e">
        <f t="shared" ref="D43:O43" si="21">AVERAGE(D5:D40)</f>
        <v>#DIV/0!</v>
      </c>
      <c r="E43" s="271" t="e">
        <f t="shared" si="21"/>
        <v>#DIV/0!</v>
      </c>
      <c r="F43" s="271" t="e">
        <f t="shared" si="21"/>
        <v>#DIV/0!</v>
      </c>
      <c r="G43" s="307" t="e">
        <f t="shared" si="21"/>
        <v>#DIV/0!</v>
      </c>
      <c r="H43" s="271" t="e">
        <f t="shared" si="21"/>
        <v>#DIV/0!</v>
      </c>
      <c r="I43" s="271" t="e">
        <f t="shared" si="21"/>
        <v>#DIV/0!</v>
      </c>
      <c r="J43" s="271" t="e">
        <f t="shared" si="21"/>
        <v>#DIV/0!</v>
      </c>
      <c r="K43" s="271" t="e">
        <f t="shared" si="21"/>
        <v>#DIV/0!</v>
      </c>
      <c r="L43" s="272" t="e">
        <f t="shared" si="21"/>
        <v>#DIV/0!</v>
      </c>
      <c r="M43" s="271" t="e">
        <f t="shared" si="21"/>
        <v>#DIV/0!</v>
      </c>
      <c r="N43" s="271" t="e">
        <f t="shared" si="21"/>
        <v>#DIV/0!</v>
      </c>
      <c r="O43" s="307" t="e">
        <f t="shared" si="21"/>
        <v>#DIV/0!</v>
      </c>
      <c r="P43" s="271" t="e">
        <f>AVERAGEIF(P5:P40,"&lt;&gt;0")</f>
        <v>#DIV/0!</v>
      </c>
      <c r="Q43" s="273" t="e">
        <f>AVERAGEIF(Q5:Q40,"&lt;&gt;0")</f>
        <v>#DIV/0!</v>
      </c>
      <c r="R43" s="100"/>
      <c r="S43" s="2"/>
      <c r="T43" s="2"/>
      <c r="U43" s="2"/>
    </row>
    <row r="44" spans="2:21" ht="15.75" customHeight="1" thickBot="1" x14ac:dyDescent="0.3">
      <c r="B44" s="274" t="s">
        <v>25</v>
      </c>
      <c r="C44" s="275" t="e">
        <f t="shared" ref="C44:Q44" si="22">MEDIAN(C5:C40)</f>
        <v>#NUM!</v>
      </c>
      <c r="D44" s="276" t="e">
        <f t="shared" ref="D44:O44" si="23">MEDIAN(D5:D40)</f>
        <v>#NUM!</v>
      </c>
      <c r="E44" s="276" t="e">
        <f t="shared" si="23"/>
        <v>#NUM!</v>
      </c>
      <c r="F44" s="276" t="e">
        <f t="shared" si="23"/>
        <v>#NUM!</v>
      </c>
      <c r="G44" s="308" t="e">
        <f t="shared" si="23"/>
        <v>#NUM!</v>
      </c>
      <c r="H44" s="276" t="e">
        <f t="shared" si="23"/>
        <v>#NUM!</v>
      </c>
      <c r="I44" s="276" t="e">
        <f t="shared" si="23"/>
        <v>#NUM!</v>
      </c>
      <c r="J44" s="276" t="e">
        <f t="shared" si="23"/>
        <v>#NUM!</v>
      </c>
      <c r="K44" s="276" t="e">
        <f t="shared" si="23"/>
        <v>#NUM!</v>
      </c>
      <c r="L44" s="277" t="e">
        <f t="shared" si="23"/>
        <v>#NUM!</v>
      </c>
      <c r="M44" s="276" t="e">
        <f t="shared" si="23"/>
        <v>#NUM!</v>
      </c>
      <c r="N44" s="276" t="e">
        <f t="shared" si="23"/>
        <v>#NUM!</v>
      </c>
      <c r="O44" s="308" t="e">
        <f t="shared" si="23"/>
        <v>#NUM!</v>
      </c>
      <c r="P44" s="278">
        <f t="shared" si="22"/>
        <v>0</v>
      </c>
      <c r="Q44" s="279">
        <f t="shared" si="22"/>
        <v>0</v>
      </c>
      <c r="R44" s="106"/>
      <c r="S44" s="2"/>
      <c r="T44" s="2"/>
      <c r="U44" s="2"/>
    </row>
  </sheetData>
  <mergeCells count="5">
    <mergeCell ref="P2:R2"/>
    <mergeCell ref="T3:U3"/>
    <mergeCell ref="C2:G2"/>
    <mergeCell ref="H2:K2"/>
    <mergeCell ref="L2:O2"/>
  </mergeCells>
  <printOptions gridLines="1"/>
  <pageMargins left="0.7" right="0.7" top="0.75" bottom="0.75" header="0.51180555555555496" footer="0.51180555555555496"/>
  <pageSetup paperSize="9" firstPageNumber="0" fitToWidth="0" fitToHeight="0" orientation="portrait" horizontalDpi="300" verticalDpi="300" r:id="rId1"/>
  <ignoredErrors>
    <ignoredError sqref="C44 C41:C42" formulaRange="1"/>
  </ignoredError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rgb="FFED7D31"/>
  </sheetPr>
  <dimension ref="B1:Y44"/>
  <sheetViews>
    <sheetView zoomScale="80" zoomScaleNormal="80" workbookViewId="0">
      <selection activeCell="E11" sqref="E11"/>
    </sheetView>
  </sheetViews>
  <sheetFormatPr defaultRowHeight="15" x14ac:dyDescent="0.25"/>
  <cols>
    <col min="1" max="1" width="1" customWidth="1"/>
    <col min="2" max="2" width="23.42578125" customWidth="1"/>
    <col min="3" max="12" width="5.7109375" customWidth="1"/>
    <col min="13" max="18" width="6.85546875" customWidth="1"/>
    <col min="19" max="19" width="6.7109375" customWidth="1"/>
    <col min="20" max="20" width="9.42578125" customWidth="1"/>
    <col min="21" max="21" width="9.7109375" customWidth="1"/>
    <col min="22" max="22" width="6.7109375" customWidth="1"/>
    <col min="23" max="23" width="2.140625" customWidth="1"/>
    <col min="24" max="24" width="6.28515625" customWidth="1"/>
    <col min="25" max="25" width="5.7109375" customWidth="1"/>
    <col min="26" max="1027" width="14.42578125" customWidth="1"/>
  </cols>
  <sheetData>
    <row r="1" spans="2:25" ht="6" customHeight="1" thickBot="1" x14ac:dyDescent="0.3"/>
    <row r="2" spans="2:25" ht="16.5" thickBot="1" x14ac:dyDescent="0.3">
      <c r="B2" s="69" t="s">
        <v>44</v>
      </c>
      <c r="C2" s="380" t="s">
        <v>30</v>
      </c>
      <c r="D2" s="374"/>
      <c r="E2" s="374"/>
      <c r="F2" s="374"/>
      <c r="G2" s="381"/>
      <c r="H2" s="382" t="s">
        <v>31</v>
      </c>
      <c r="I2" s="374"/>
      <c r="J2" s="374"/>
      <c r="K2" s="374"/>
      <c r="L2" s="381"/>
      <c r="M2" s="382" t="s">
        <v>63</v>
      </c>
      <c r="N2" s="374"/>
      <c r="O2" s="374"/>
      <c r="P2" s="374"/>
      <c r="Q2" s="374"/>
      <c r="R2" s="383"/>
      <c r="S2" s="234" t="s">
        <v>18</v>
      </c>
      <c r="T2" s="373" t="s">
        <v>9</v>
      </c>
      <c r="U2" s="373"/>
      <c r="V2" s="373"/>
      <c r="W2" s="2"/>
      <c r="X2" s="2"/>
      <c r="Y2" s="2"/>
    </row>
    <row r="3" spans="2:25" ht="16.5" thickBot="1" x14ac:dyDescent="0.3">
      <c r="B3" s="16" t="s">
        <v>32</v>
      </c>
      <c r="C3" s="58">
        <v>1</v>
      </c>
      <c r="D3" s="17">
        <v>2</v>
      </c>
      <c r="E3" s="17">
        <v>3</v>
      </c>
      <c r="F3" s="17">
        <v>4</v>
      </c>
      <c r="G3" s="303">
        <v>5</v>
      </c>
      <c r="H3" s="244">
        <v>1</v>
      </c>
      <c r="I3" s="17">
        <v>2</v>
      </c>
      <c r="J3" s="17">
        <v>3</v>
      </c>
      <c r="K3" s="17">
        <v>4</v>
      </c>
      <c r="L3" s="303">
        <v>5</v>
      </c>
      <c r="M3" s="280">
        <v>6</v>
      </c>
      <c r="N3" s="17">
        <v>7</v>
      </c>
      <c r="O3" s="17">
        <v>8</v>
      </c>
      <c r="P3" s="17">
        <v>9</v>
      </c>
      <c r="Q3" s="17">
        <v>10</v>
      </c>
      <c r="R3" s="17">
        <v>11</v>
      </c>
      <c r="S3" s="281" t="s">
        <v>18</v>
      </c>
      <c r="T3" s="71" t="s">
        <v>11</v>
      </c>
      <c r="U3" s="71" t="s">
        <v>12</v>
      </c>
      <c r="V3" s="20" t="s">
        <v>13</v>
      </c>
      <c r="W3" s="2"/>
      <c r="X3" s="363" t="s">
        <v>14</v>
      </c>
      <c r="Y3" s="363"/>
    </row>
    <row r="4" spans="2:25" ht="16.5" thickBot="1" x14ac:dyDescent="0.3">
      <c r="B4" s="16" t="s">
        <v>15</v>
      </c>
      <c r="C4" s="315">
        <v>2</v>
      </c>
      <c r="D4" s="72">
        <v>2</v>
      </c>
      <c r="E4" s="72">
        <v>2</v>
      </c>
      <c r="F4" s="72">
        <v>2</v>
      </c>
      <c r="G4" s="304">
        <v>2</v>
      </c>
      <c r="H4" s="245">
        <v>5</v>
      </c>
      <c r="I4" s="72">
        <v>5</v>
      </c>
      <c r="J4" s="72">
        <v>10</v>
      </c>
      <c r="K4" s="72">
        <v>5</v>
      </c>
      <c r="L4" s="304">
        <v>10</v>
      </c>
      <c r="M4" s="282">
        <v>10</v>
      </c>
      <c r="N4" s="73">
        <v>10</v>
      </c>
      <c r="O4" s="73">
        <v>5</v>
      </c>
      <c r="P4" s="73">
        <v>10</v>
      </c>
      <c r="Q4" s="73">
        <v>10</v>
      </c>
      <c r="R4" s="73">
        <v>10</v>
      </c>
      <c r="S4" s="283">
        <v>10</v>
      </c>
      <c r="T4" s="76">
        <f>SUM(C4:R4)</f>
        <v>100</v>
      </c>
      <c r="U4" s="76"/>
      <c r="V4" s="77"/>
      <c r="W4" s="2"/>
      <c r="X4" s="78" t="s">
        <v>9</v>
      </c>
      <c r="Y4" s="79" t="s">
        <v>16</v>
      </c>
    </row>
    <row r="5" spans="2:25" ht="15.75" x14ac:dyDescent="0.25">
      <c r="B5" s="128" t="str">
        <f>I!$B3</f>
        <v>student 1</v>
      </c>
      <c r="C5" s="316"/>
      <c r="D5" s="149"/>
      <c r="E5" s="149"/>
      <c r="F5" s="149"/>
      <c r="G5" s="317"/>
      <c r="H5" s="321"/>
      <c r="I5" s="149"/>
      <c r="J5" s="149"/>
      <c r="K5" s="149"/>
      <c r="L5" s="317"/>
      <c r="M5" s="151"/>
      <c r="N5" s="149"/>
      <c r="O5" s="149"/>
      <c r="P5" s="149"/>
      <c r="Q5" s="149"/>
      <c r="R5" s="149"/>
      <c r="S5" s="235"/>
      <c r="T5" s="149">
        <f t="shared" ref="T5:T40" si="0">SUM(C5:S5)/SUM($C$4:$R$4)*$T$4</f>
        <v>0</v>
      </c>
      <c r="U5" s="188">
        <f t="shared" ref="U5" si="1">T5/$T$4</f>
        <v>0</v>
      </c>
      <c r="V5" s="133" t="str">
        <f t="shared" ref="V5" si="2">IF(U5&gt;=0.9,"A",IF(U5&gt;=0.8,"B",IF(U5&gt;=0.7,"C",IF(U5&gt;=0.6,"D","F"))))</f>
        <v>F</v>
      </c>
      <c r="W5" s="2"/>
      <c r="X5" s="85" t="s">
        <v>17</v>
      </c>
      <c r="Y5" s="86">
        <f>COUNTIF($V$5:$V$40,$X5)</f>
        <v>0</v>
      </c>
    </row>
    <row r="6" spans="2:25" ht="15.75" x14ac:dyDescent="0.25">
      <c r="B6" s="128" t="str">
        <f>I!$B4</f>
        <v>student 2</v>
      </c>
      <c r="C6" s="316"/>
      <c r="D6" s="149"/>
      <c r="E6" s="149"/>
      <c r="F6" s="149"/>
      <c r="G6" s="317"/>
      <c r="H6" s="321"/>
      <c r="I6" s="149"/>
      <c r="J6" s="149"/>
      <c r="K6" s="149"/>
      <c r="L6" s="317"/>
      <c r="M6" s="151"/>
      <c r="N6" s="149"/>
      <c r="O6" s="149"/>
      <c r="P6" s="149"/>
      <c r="Q6" s="149"/>
      <c r="R6" s="149"/>
      <c r="S6" s="235"/>
      <c r="T6" s="149">
        <f t="shared" si="0"/>
        <v>0</v>
      </c>
      <c r="U6" s="188">
        <f t="shared" ref="U6:U40" si="3">T6/$T$4</f>
        <v>0</v>
      </c>
      <c r="V6" s="133" t="str">
        <f t="shared" ref="V6:V40" si="4">IF(U6&gt;=0.9,"A",IF(U6&gt;=0.8,"B",IF(U6&gt;=0.7,"C",IF(U6&gt;=0.6,"D","F"))))</f>
        <v>F</v>
      </c>
      <c r="W6" s="2"/>
      <c r="X6" s="87" t="s">
        <v>18</v>
      </c>
      <c r="Y6" s="88">
        <f>COUNTIF($V$5:$V$40,$X6)</f>
        <v>0</v>
      </c>
    </row>
    <row r="7" spans="2:25" ht="15.75" x14ac:dyDescent="0.25">
      <c r="B7" s="128" t="str">
        <f>I!$B5</f>
        <v>student 3</v>
      </c>
      <c r="C7" s="316"/>
      <c r="D7" s="149"/>
      <c r="E7" s="149"/>
      <c r="F7" s="149"/>
      <c r="G7" s="317"/>
      <c r="H7" s="321"/>
      <c r="I7" s="149"/>
      <c r="J7" s="149"/>
      <c r="K7" s="149"/>
      <c r="L7" s="317"/>
      <c r="M7" s="151"/>
      <c r="N7" s="149"/>
      <c r="O7" s="149"/>
      <c r="P7" s="149"/>
      <c r="Q7" s="149"/>
      <c r="R7" s="149"/>
      <c r="S7" s="235"/>
      <c r="T7" s="149">
        <f t="shared" si="0"/>
        <v>0</v>
      </c>
      <c r="U7" s="188">
        <f t="shared" si="3"/>
        <v>0</v>
      </c>
      <c r="V7" s="133" t="str">
        <f t="shared" si="4"/>
        <v>F</v>
      </c>
      <c r="W7" s="2"/>
      <c r="X7" s="87" t="s">
        <v>19</v>
      </c>
      <c r="Y7" s="88">
        <f>COUNTIF($V$5:$V$40,$X7)</f>
        <v>0</v>
      </c>
    </row>
    <row r="8" spans="2:25" ht="15.75" x14ac:dyDescent="0.25">
      <c r="B8" s="128" t="str">
        <f>I!$B6</f>
        <v>student 4</v>
      </c>
      <c r="C8" s="316"/>
      <c r="D8" s="149"/>
      <c r="E8" s="149"/>
      <c r="F8" s="149"/>
      <c r="G8" s="317"/>
      <c r="H8" s="321"/>
      <c r="I8" s="149"/>
      <c r="J8" s="149"/>
      <c r="K8" s="149"/>
      <c r="L8" s="317"/>
      <c r="M8" s="151"/>
      <c r="N8" s="149"/>
      <c r="O8" s="149"/>
      <c r="P8" s="149"/>
      <c r="Q8" s="149"/>
      <c r="R8" s="149"/>
      <c r="S8" s="235"/>
      <c r="T8" s="149">
        <f t="shared" si="0"/>
        <v>0</v>
      </c>
      <c r="U8" s="188">
        <f t="shared" si="3"/>
        <v>0</v>
      </c>
      <c r="V8" s="133" t="str">
        <f t="shared" si="4"/>
        <v>F</v>
      </c>
      <c r="W8" s="2"/>
      <c r="X8" s="87" t="s">
        <v>20</v>
      </c>
      <c r="Y8" s="88">
        <f>COUNTIF($V$5:$V$40,$X8)</f>
        <v>0</v>
      </c>
    </row>
    <row r="9" spans="2:25" ht="16.5" thickBot="1" x14ac:dyDescent="0.3">
      <c r="B9" s="128" t="str">
        <f>I!$B7</f>
        <v>student 5</v>
      </c>
      <c r="C9" s="316"/>
      <c r="D9" s="149"/>
      <c r="E9" s="149"/>
      <c r="F9" s="149"/>
      <c r="G9" s="317"/>
      <c r="H9" s="321"/>
      <c r="I9" s="149"/>
      <c r="J9" s="149"/>
      <c r="K9" s="149"/>
      <c r="L9" s="317"/>
      <c r="M9" s="151"/>
      <c r="N9" s="149"/>
      <c r="O9" s="149"/>
      <c r="P9" s="149"/>
      <c r="Q9" s="149"/>
      <c r="R9" s="149"/>
      <c r="S9" s="235"/>
      <c r="T9" s="149">
        <f t="shared" si="0"/>
        <v>0</v>
      </c>
      <c r="U9" s="188">
        <f t="shared" si="3"/>
        <v>0</v>
      </c>
      <c r="V9" s="133" t="str">
        <f t="shared" si="4"/>
        <v>F</v>
      </c>
      <c r="W9" s="2"/>
      <c r="X9" s="89" t="s">
        <v>4</v>
      </c>
      <c r="Y9" s="90">
        <f>COUNTIF($V$5:$V$40,$X9)</f>
        <v>36</v>
      </c>
    </row>
    <row r="10" spans="2:25" ht="16.5" thickBot="1" x14ac:dyDescent="0.3">
      <c r="B10" s="128" t="str">
        <f>I!$B8</f>
        <v>student 6</v>
      </c>
      <c r="C10" s="316"/>
      <c r="D10" s="149"/>
      <c r="E10" s="149"/>
      <c r="F10" s="149"/>
      <c r="G10" s="317"/>
      <c r="H10" s="321"/>
      <c r="I10" s="149"/>
      <c r="J10" s="149"/>
      <c r="K10" s="149"/>
      <c r="L10" s="317"/>
      <c r="M10" s="151"/>
      <c r="N10" s="149"/>
      <c r="O10" s="149"/>
      <c r="P10" s="149"/>
      <c r="Q10" s="149"/>
      <c r="R10" s="149"/>
      <c r="S10" s="235"/>
      <c r="T10" s="149">
        <f t="shared" si="0"/>
        <v>0</v>
      </c>
      <c r="U10" s="188">
        <f t="shared" si="3"/>
        <v>0</v>
      </c>
      <c r="V10" s="133" t="str">
        <f t="shared" si="4"/>
        <v>F</v>
      </c>
      <c r="W10" s="2"/>
      <c r="X10" s="91" t="s">
        <v>21</v>
      </c>
      <c r="Y10" s="92">
        <f>SUM(Y5:Y9)</f>
        <v>36</v>
      </c>
    </row>
    <row r="11" spans="2:25" ht="15.75" x14ac:dyDescent="0.25">
      <c r="B11" s="128" t="str">
        <f>I!$B9</f>
        <v>student 7</v>
      </c>
      <c r="C11" s="316"/>
      <c r="D11" s="149"/>
      <c r="E11" s="149"/>
      <c r="F11" s="149"/>
      <c r="G11" s="317"/>
      <c r="H11" s="321"/>
      <c r="I11" s="149"/>
      <c r="J11" s="149"/>
      <c r="K11" s="149"/>
      <c r="L11" s="317"/>
      <c r="M11" s="151"/>
      <c r="N11" s="149"/>
      <c r="O11" s="149"/>
      <c r="P11" s="149"/>
      <c r="Q11" s="149"/>
      <c r="R11" s="149"/>
      <c r="S11" s="235"/>
      <c r="T11" s="149">
        <f t="shared" si="0"/>
        <v>0</v>
      </c>
      <c r="U11" s="188">
        <f t="shared" si="3"/>
        <v>0</v>
      </c>
      <c r="V11" s="133" t="str">
        <f t="shared" si="4"/>
        <v>F</v>
      </c>
      <c r="W11" s="2"/>
      <c r="X11" s="2"/>
      <c r="Y11" s="2"/>
    </row>
    <row r="12" spans="2:25" ht="15.75" x14ac:dyDescent="0.25">
      <c r="B12" s="128" t="str">
        <f>I!$B10</f>
        <v>student 8</v>
      </c>
      <c r="C12" s="316"/>
      <c r="D12" s="149"/>
      <c r="E12" s="149"/>
      <c r="F12" s="149"/>
      <c r="G12" s="317"/>
      <c r="H12" s="321"/>
      <c r="I12" s="149"/>
      <c r="J12" s="149"/>
      <c r="K12" s="149"/>
      <c r="L12" s="317"/>
      <c r="M12" s="151"/>
      <c r="N12" s="149"/>
      <c r="O12" s="149"/>
      <c r="P12" s="149"/>
      <c r="Q12" s="149"/>
      <c r="R12" s="149"/>
      <c r="S12" s="235"/>
      <c r="T12" s="149">
        <f t="shared" si="0"/>
        <v>0</v>
      </c>
      <c r="U12" s="188">
        <f t="shared" si="3"/>
        <v>0</v>
      </c>
      <c r="V12" s="133" t="str">
        <f t="shared" si="4"/>
        <v>F</v>
      </c>
      <c r="W12" s="2"/>
      <c r="X12" s="2"/>
      <c r="Y12" s="2"/>
    </row>
    <row r="13" spans="2:25" ht="15.75" x14ac:dyDescent="0.25">
      <c r="B13" s="128" t="str">
        <f>I!$B11</f>
        <v>student 9</v>
      </c>
      <c r="C13" s="316"/>
      <c r="D13" s="149"/>
      <c r="E13" s="149"/>
      <c r="F13" s="149"/>
      <c r="G13" s="317"/>
      <c r="H13" s="321"/>
      <c r="I13" s="149"/>
      <c r="J13" s="149"/>
      <c r="K13" s="149"/>
      <c r="L13" s="317"/>
      <c r="M13" s="151"/>
      <c r="N13" s="149"/>
      <c r="O13" s="149"/>
      <c r="P13" s="149"/>
      <c r="Q13" s="149"/>
      <c r="R13" s="149"/>
      <c r="S13" s="235"/>
      <c r="T13" s="149">
        <f t="shared" si="0"/>
        <v>0</v>
      </c>
      <c r="U13" s="188">
        <f t="shared" si="3"/>
        <v>0</v>
      </c>
      <c r="V13" s="133" t="str">
        <f t="shared" si="4"/>
        <v>F</v>
      </c>
      <c r="W13" s="2"/>
      <c r="X13" s="2"/>
      <c r="Y13" s="2"/>
    </row>
    <row r="14" spans="2:25" ht="15.75" x14ac:dyDescent="0.25">
      <c r="B14" s="128" t="str">
        <f>I!$B12</f>
        <v>student 10</v>
      </c>
      <c r="C14" s="316"/>
      <c r="D14" s="149"/>
      <c r="E14" s="149"/>
      <c r="F14" s="149"/>
      <c r="G14" s="317"/>
      <c r="H14" s="321"/>
      <c r="I14" s="149"/>
      <c r="J14" s="149"/>
      <c r="K14" s="149"/>
      <c r="L14" s="317"/>
      <c r="M14" s="151"/>
      <c r="N14" s="149"/>
      <c r="O14" s="149"/>
      <c r="P14" s="149"/>
      <c r="Q14" s="149"/>
      <c r="R14" s="149"/>
      <c r="S14" s="235"/>
      <c r="T14" s="149">
        <f t="shared" si="0"/>
        <v>0</v>
      </c>
      <c r="U14" s="188">
        <f t="shared" si="3"/>
        <v>0</v>
      </c>
      <c r="V14" s="133" t="str">
        <f t="shared" si="4"/>
        <v>F</v>
      </c>
      <c r="W14" s="2"/>
      <c r="X14" s="2"/>
      <c r="Y14" s="2"/>
    </row>
    <row r="15" spans="2:25" ht="15.75" x14ac:dyDescent="0.25">
      <c r="B15" s="128" t="str">
        <f>I!$B13</f>
        <v>student 11</v>
      </c>
      <c r="C15" s="316"/>
      <c r="D15" s="149"/>
      <c r="E15" s="149"/>
      <c r="F15" s="149"/>
      <c r="G15" s="317"/>
      <c r="H15" s="321"/>
      <c r="I15" s="149"/>
      <c r="J15" s="149"/>
      <c r="K15" s="149"/>
      <c r="L15" s="317"/>
      <c r="M15" s="151"/>
      <c r="N15" s="149"/>
      <c r="O15" s="149"/>
      <c r="P15" s="149"/>
      <c r="Q15" s="149"/>
      <c r="R15" s="149"/>
      <c r="S15" s="235"/>
      <c r="T15" s="149">
        <f t="shared" si="0"/>
        <v>0</v>
      </c>
      <c r="U15" s="188">
        <f t="shared" si="3"/>
        <v>0</v>
      </c>
      <c r="V15" s="133" t="str">
        <f t="shared" si="4"/>
        <v>F</v>
      </c>
      <c r="W15" s="2"/>
      <c r="X15" s="2"/>
      <c r="Y15" s="2"/>
    </row>
    <row r="16" spans="2:25" ht="15.75" x14ac:dyDescent="0.25">
      <c r="B16" s="128" t="str">
        <f>I!$B14</f>
        <v>student 12</v>
      </c>
      <c r="C16" s="316"/>
      <c r="D16" s="149"/>
      <c r="E16" s="149"/>
      <c r="F16" s="149"/>
      <c r="G16" s="317"/>
      <c r="H16" s="321"/>
      <c r="I16" s="149"/>
      <c r="J16" s="149"/>
      <c r="K16" s="149"/>
      <c r="L16" s="317"/>
      <c r="M16" s="151"/>
      <c r="N16" s="149"/>
      <c r="O16" s="149"/>
      <c r="P16" s="149"/>
      <c r="Q16" s="149"/>
      <c r="R16" s="149"/>
      <c r="S16" s="235"/>
      <c r="T16" s="149">
        <f t="shared" si="0"/>
        <v>0</v>
      </c>
      <c r="U16" s="188">
        <f t="shared" si="3"/>
        <v>0</v>
      </c>
      <c r="V16" s="133" t="str">
        <f t="shared" si="4"/>
        <v>F</v>
      </c>
      <c r="W16" s="2"/>
      <c r="X16" s="2"/>
      <c r="Y16" s="2"/>
    </row>
    <row r="17" spans="2:25" ht="15.75" x14ac:dyDescent="0.25">
      <c r="B17" s="128" t="str">
        <f>I!$B15</f>
        <v>student 13</v>
      </c>
      <c r="C17" s="316"/>
      <c r="D17" s="149"/>
      <c r="E17" s="149"/>
      <c r="F17" s="149"/>
      <c r="G17" s="317"/>
      <c r="H17" s="321"/>
      <c r="I17" s="149"/>
      <c r="J17" s="149"/>
      <c r="K17" s="149"/>
      <c r="L17" s="317"/>
      <c r="M17" s="151"/>
      <c r="N17" s="149"/>
      <c r="O17" s="149"/>
      <c r="P17" s="149"/>
      <c r="Q17" s="149"/>
      <c r="R17" s="149"/>
      <c r="S17" s="235"/>
      <c r="T17" s="149">
        <f t="shared" si="0"/>
        <v>0</v>
      </c>
      <c r="U17" s="188">
        <f t="shared" si="3"/>
        <v>0</v>
      </c>
      <c r="V17" s="133" t="str">
        <f t="shared" si="4"/>
        <v>F</v>
      </c>
      <c r="W17" s="2"/>
      <c r="X17" s="2"/>
      <c r="Y17" s="2"/>
    </row>
    <row r="18" spans="2:25" ht="15.75" x14ac:dyDescent="0.25">
      <c r="B18" s="128" t="str">
        <f>I!$B16</f>
        <v>student 14</v>
      </c>
      <c r="C18" s="316"/>
      <c r="D18" s="149"/>
      <c r="E18" s="149"/>
      <c r="F18" s="149"/>
      <c r="G18" s="317"/>
      <c r="H18" s="321"/>
      <c r="I18" s="149"/>
      <c r="J18" s="149"/>
      <c r="K18" s="149"/>
      <c r="L18" s="317"/>
      <c r="M18" s="151"/>
      <c r="N18" s="149"/>
      <c r="O18" s="149"/>
      <c r="P18" s="149"/>
      <c r="Q18" s="149"/>
      <c r="R18" s="149"/>
      <c r="S18" s="235"/>
      <c r="T18" s="149">
        <f t="shared" si="0"/>
        <v>0</v>
      </c>
      <c r="U18" s="188">
        <f t="shared" si="3"/>
        <v>0</v>
      </c>
      <c r="V18" s="133" t="str">
        <f t="shared" si="4"/>
        <v>F</v>
      </c>
      <c r="W18" s="2"/>
      <c r="X18" s="2"/>
      <c r="Y18" s="2"/>
    </row>
    <row r="19" spans="2:25" ht="15.75" x14ac:dyDescent="0.25">
      <c r="B19" s="128" t="str">
        <f>I!$B17</f>
        <v>student 15</v>
      </c>
      <c r="C19" s="316"/>
      <c r="D19" s="149"/>
      <c r="E19" s="149"/>
      <c r="F19" s="149"/>
      <c r="G19" s="317"/>
      <c r="H19" s="321"/>
      <c r="I19" s="149"/>
      <c r="J19" s="149"/>
      <c r="K19" s="149"/>
      <c r="L19" s="317"/>
      <c r="M19" s="151"/>
      <c r="N19" s="149"/>
      <c r="O19" s="149"/>
      <c r="P19" s="149"/>
      <c r="Q19" s="149"/>
      <c r="R19" s="149"/>
      <c r="S19" s="235"/>
      <c r="T19" s="149">
        <f t="shared" si="0"/>
        <v>0</v>
      </c>
      <c r="U19" s="188">
        <f t="shared" si="3"/>
        <v>0</v>
      </c>
      <c r="V19" s="133" t="str">
        <f t="shared" si="4"/>
        <v>F</v>
      </c>
      <c r="W19" s="2"/>
      <c r="X19" s="2"/>
      <c r="Y19" s="2"/>
    </row>
    <row r="20" spans="2:25" ht="15.75" x14ac:dyDescent="0.25">
      <c r="B20" s="128" t="str">
        <f>I!$B18</f>
        <v>student 16</v>
      </c>
      <c r="C20" s="316"/>
      <c r="D20" s="149"/>
      <c r="E20" s="149"/>
      <c r="F20" s="149"/>
      <c r="G20" s="317"/>
      <c r="H20" s="321"/>
      <c r="I20" s="149"/>
      <c r="J20" s="149"/>
      <c r="K20" s="149"/>
      <c r="L20" s="317"/>
      <c r="M20" s="151"/>
      <c r="N20" s="149"/>
      <c r="O20" s="149"/>
      <c r="P20" s="149"/>
      <c r="Q20" s="149"/>
      <c r="R20" s="149"/>
      <c r="S20" s="235"/>
      <c r="T20" s="149">
        <f t="shared" si="0"/>
        <v>0</v>
      </c>
      <c r="U20" s="188">
        <f t="shared" si="3"/>
        <v>0</v>
      </c>
      <c r="V20" s="133" t="str">
        <f t="shared" si="4"/>
        <v>F</v>
      </c>
      <c r="W20" s="2"/>
      <c r="X20" s="2"/>
      <c r="Y20" s="2"/>
    </row>
    <row r="21" spans="2:25" ht="15.75" x14ac:dyDescent="0.25">
      <c r="B21" s="128" t="str">
        <f>I!$B19</f>
        <v>student 17</v>
      </c>
      <c r="C21" s="316"/>
      <c r="D21" s="149"/>
      <c r="E21" s="149"/>
      <c r="F21" s="149"/>
      <c r="G21" s="317"/>
      <c r="H21" s="321"/>
      <c r="I21" s="149"/>
      <c r="J21" s="149"/>
      <c r="K21" s="149"/>
      <c r="L21" s="317"/>
      <c r="M21" s="151"/>
      <c r="N21" s="149"/>
      <c r="O21" s="149"/>
      <c r="P21" s="149"/>
      <c r="Q21" s="149"/>
      <c r="R21" s="149"/>
      <c r="S21" s="235"/>
      <c r="T21" s="149">
        <f t="shared" si="0"/>
        <v>0</v>
      </c>
      <c r="U21" s="188">
        <f t="shared" si="3"/>
        <v>0</v>
      </c>
      <c r="V21" s="133" t="str">
        <f t="shared" si="4"/>
        <v>F</v>
      </c>
      <c r="W21" s="2"/>
      <c r="X21" s="2"/>
      <c r="Y21" s="2"/>
    </row>
    <row r="22" spans="2:25" ht="15.75" x14ac:dyDescent="0.25">
      <c r="B22" s="128" t="str">
        <f>I!$B20</f>
        <v>student 18</v>
      </c>
      <c r="C22" s="316"/>
      <c r="D22" s="149"/>
      <c r="E22" s="149"/>
      <c r="F22" s="149"/>
      <c r="G22" s="317"/>
      <c r="H22" s="321"/>
      <c r="I22" s="149"/>
      <c r="J22" s="149"/>
      <c r="K22" s="149"/>
      <c r="L22" s="317"/>
      <c r="M22" s="151"/>
      <c r="N22" s="149"/>
      <c r="O22" s="149"/>
      <c r="P22" s="149"/>
      <c r="Q22" s="149"/>
      <c r="R22" s="149"/>
      <c r="S22" s="235"/>
      <c r="T22" s="149">
        <f t="shared" si="0"/>
        <v>0</v>
      </c>
      <c r="U22" s="188">
        <f t="shared" si="3"/>
        <v>0</v>
      </c>
      <c r="V22" s="133" t="str">
        <f t="shared" si="4"/>
        <v>F</v>
      </c>
      <c r="W22" s="2"/>
      <c r="X22" s="2"/>
      <c r="Y22" s="2"/>
    </row>
    <row r="23" spans="2:25" ht="15.75" x14ac:dyDescent="0.25">
      <c r="B23" s="128" t="str">
        <f>I!$B21</f>
        <v>student 19</v>
      </c>
      <c r="C23" s="316"/>
      <c r="D23" s="149"/>
      <c r="E23" s="149"/>
      <c r="F23" s="149"/>
      <c r="G23" s="317"/>
      <c r="H23" s="321"/>
      <c r="I23" s="149"/>
      <c r="J23" s="149"/>
      <c r="K23" s="149"/>
      <c r="L23" s="317"/>
      <c r="M23" s="151"/>
      <c r="N23" s="149"/>
      <c r="O23" s="149"/>
      <c r="P23" s="149"/>
      <c r="Q23" s="149"/>
      <c r="R23" s="149"/>
      <c r="S23" s="235"/>
      <c r="T23" s="149">
        <f t="shared" si="0"/>
        <v>0</v>
      </c>
      <c r="U23" s="188">
        <f t="shared" si="3"/>
        <v>0</v>
      </c>
      <c r="V23" s="133" t="str">
        <f t="shared" si="4"/>
        <v>F</v>
      </c>
      <c r="W23" s="2"/>
      <c r="X23" s="2"/>
      <c r="Y23" s="2"/>
    </row>
    <row r="24" spans="2:25" ht="15.75" x14ac:dyDescent="0.25">
      <c r="B24" s="128" t="str">
        <f>I!$B22</f>
        <v>student 20</v>
      </c>
      <c r="C24" s="316"/>
      <c r="D24" s="149"/>
      <c r="E24" s="149"/>
      <c r="F24" s="149"/>
      <c r="G24" s="317"/>
      <c r="H24" s="321"/>
      <c r="I24" s="149"/>
      <c r="J24" s="149"/>
      <c r="K24" s="149"/>
      <c r="L24" s="317"/>
      <c r="M24" s="151"/>
      <c r="N24" s="149"/>
      <c r="O24" s="149"/>
      <c r="P24" s="149"/>
      <c r="Q24" s="149"/>
      <c r="R24" s="149"/>
      <c r="S24" s="235"/>
      <c r="T24" s="149">
        <f t="shared" si="0"/>
        <v>0</v>
      </c>
      <c r="U24" s="188">
        <f t="shared" si="3"/>
        <v>0</v>
      </c>
      <c r="V24" s="133" t="str">
        <f t="shared" si="4"/>
        <v>F</v>
      </c>
      <c r="W24" s="2"/>
      <c r="X24" s="2"/>
      <c r="Y24" s="2"/>
    </row>
    <row r="25" spans="2:25" ht="15.75" x14ac:dyDescent="0.25">
      <c r="B25" s="128" t="str">
        <f>I!$B23</f>
        <v>student 21</v>
      </c>
      <c r="C25" s="316"/>
      <c r="D25" s="149"/>
      <c r="E25" s="149"/>
      <c r="F25" s="149"/>
      <c r="G25" s="317"/>
      <c r="H25" s="321"/>
      <c r="I25" s="149"/>
      <c r="J25" s="149"/>
      <c r="K25" s="149"/>
      <c r="L25" s="317"/>
      <c r="M25" s="151"/>
      <c r="N25" s="149"/>
      <c r="O25" s="149"/>
      <c r="P25" s="149"/>
      <c r="Q25" s="149"/>
      <c r="R25" s="149"/>
      <c r="S25" s="235"/>
      <c r="T25" s="149">
        <f t="shared" si="0"/>
        <v>0</v>
      </c>
      <c r="U25" s="188">
        <f t="shared" si="3"/>
        <v>0</v>
      </c>
      <c r="V25" s="133" t="str">
        <f t="shared" si="4"/>
        <v>F</v>
      </c>
      <c r="W25" s="2"/>
      <c r="X25" s="2"/>
      <c r="Y25" s="2"/>
    </row>
    <row r="26" spans="2:25" ht="15.75" x14ac:dyDescent="0.25">
      <c r="B26" s="128" t="str">
        <f>I!$B24</f>
        <v>student 22</v>
      </c>
      <c r="C26" s="316"/>
      <c r="D26" s="149"/>
      <c r="E26" s="149"/>
      <c r="F26" s="149"/>
      <c r="G26" s="317"/>
      <c r="H26" s="321"/>
      <c r="I26" s="149"/>
      <c r="J26" s="149"/>
      <c r="K26" s="149"/>
      <c r="L26" s="317"/>
      <c r="M26" s="151"/>
      <c r="N26" s="149"/>
      <c r="O26" s="149"/>
      <c r="P26" s="149"/>
      <c r="Q26" s="149"/>
      <c r="R26" s="149"/>
      <c r="S26" s="235"/>
      <c r="T26" s="149">
        <f t="shared" si="0"/>
        <v>0</v>
      </c>
      <c r="U26" s="188">
        <f t="shared" si="3"/>
        <v>0</v>
      </c>
      <c r="V26" s="133" t="str">
        <f t="shared" si="4"/>
        <v>F</v>
      </c>
      <c r="W26" s="2"/>
      <c r="X26" s="2"/>
      <c r="Y26" s="2"/>
    </row>
    <row r="27" spans="2:25" ht="15.75" x14ac:dyDescent="0.25">
      <c r="B27" s="128" t="str">
        <f>I!$B25</f>
        <v>student 23</v>
      </c>
      <c r="C27" s="316"/>
      <c r="D27" s="149"/>
      <c r="E27" s="149"/>
      <c r="F27" s="149"/>
      <c r="G27" s="317"/>
      <c r="H27" s="321"/>
      <c r="I27" s="149"/>
      <c r="J27" s="149"/>
      <c r="K27" s="149"/>
      <c r="L27" s="317"/>
      <c r="M27" s="151"/>
      <c r="N27" s="149"/>
      <c r="O27" s="149"/>
      <c r="P27" s="149"/>
      <c r="Q27" s="149"/>
      <c r="R27" s="149"/>
      <c r="S27" s="235"/>
      <c r="T27" s="149">
        <f t="shared" si="0"/>
        <v>0</v>
      </c>
      <c r="U27" s="188">
        <f t="shared" si="3"/>
        <v>0</v>
      </c>
      <c r="V27" s="133" t="str">
        <f t="shared" si="4"/>
        <v>F</v>
      </c>
      <c r="W27" s="2"/>
      <c r="X27" s="2"/>
      <c r="Y27" s="2"/>
    </row>
    <row r="28" spans="2:25" ht="15.75" x14ac:dyDescent="0.25">
      <c r="B28" s="128" t="str">
        <f>I!$B26</f>
        <v>student 24</v>
      </c>
      <c r="C28" s="316"/>
      <c r="D28" s="149"/>
      <c r="E28" s="149"/>
      <c r="F28" s="149"/>
      <c r="G28" s="317"/>
      <c r="H28" s="321"/>
      <c r="I28" s="149"/>
      <c r="J28" s="149"/>
      <c r="K28" s="149"/>
      <c r="L28" s="317"/>
      <c r="M28" s="151"/>
      <c r="N28" s="149"/>
      <c r="O28" s="149"/>
      <c r="P28" s="149"/>
      <c r="Q28" s="149"/>
      <c r="R28" s="149"/>
      <c r="S28" s="235"/>
      <c r="T28" s="149">
        <f t="shared" si="0"/>
        <v>0</v>
      </c>
      <c r="U28" s="188">
        <f t="shared" si="3"/>
        <v>0</v>
      </c>
      <c r="V28" s="133" t="str">
        <f t="shared" si="4"/>
        <v>F</v>
      </c>
      <c r="W28" s="2"/>
      <c r="X28" s="2"/>
      <c r="Y28" s="2"/>
    </row>
    <row r="29" spans="2:25" ht="15.75" x14ac:dyDescent="0.25">
      <c r="B29" s="128" t="str">
        <f>I!$B27</f>
        <v>student 25</v>
      </c>
      <c r="C29" s="316"/>
      <c r="D29" s="149"/>
      <c r="E29" s="149"/>
      <c r="F29" s="149"/>
      <c r="G29" s="317"/>
      <c r="H29" s="321"/>
      <c r="I29" s="149"/>
      <c r="J29" s="149"/>
      <c r="K29" s="149"/>
      <c r="L29" s="317"/>
      <c r="M29" s="151"/>
      <c r="N29" s="149"/>
      <c r="O29" s="149"/>
      <c r="P29" s="149"/>
      <c r="Q29" s="149"/>
      <c r="R29" s="149"/>
      <c r="S29" s="235"/>
      <c r="T29" s="149">
        <f t="shared" si="0"/>
        <v>0</v>
      </c>
      <c r="U29" s="188">
        <f t="shared" si="3"/>
        <v>0</v>
      </c>
      <c r="V29" s="133" t="str">
        <f t="shared" si="4"/>
        <v>F</v>
      </c>
      <c r="W29" s="2"/>
      <c r="X29" s="2"/>
      <c r="Y29" s="2"/>
    </row>
    <row r="30" spans="2:25" ht="15.75" x14ac:dyDescent="0.25">
      <c r="B30" s="128" t="str">
        <f>I!$B28</f>
        <v>student 26</v>
      </c>
      <c r="C30" s="316"/>
      <c r="D30" s="149"/>
      <c r="E30" s="149"/>
      <c r="F30" s="149"/>
      <c r="G30" s="317"/>
      <c r="H30" s="321"/>
      <c r="I30" s="149"/>
      <c r="J30" s="149"/>
      <c r="K30" s="149"/>
      <c r="L30" s="317"/>
      <c r="M30" s="151"/>
      <c r="N30" s="149"/>
      <c r="O30" s="149"/>
      <c r="P30" s="149"/>
      <c r="Q30" s="149"/>
      <c r="R30" s="149"/>
      <c r="S30" s="235"/>
      <c r="T30" s="149">
        <f t="shared" si="0"/>
        <v>0</v>
      </c>
      <c r="U30" s="188">
        <f t="shared" si="3"/>
        <v>0</v>
      </c>
      <c r="V30" s="133" t="str">
        <f t="shared" si="4"/>
        <v>F</v>
      </c>
      <c r="W30" s="2"/>
      <c r="X30" s="2"/>
      <c r="Y30" s="2"/>
    </row>
    <row r="31" spans="2:25" ht="15.75" x14ac:dyDescent="0.25">
      <c r="B31" s="128" t="str">
        <f>I!$B29</f>
        <v>student 27</v>
      </c>
      <c r="C31" s="316"/>
      <c r="D31" s="149"/>
      <c r="E31" s="149"/>
      <c r="F31" s="149"/>
      <c r="G31" s="317"/>
      <c r="H31" s="321"/>
      <c r="I31" s="149"/>
      <c r="J31" s="149"/>
      <c r="K31" s="149"/>
      <c r="L31" s="317"/>
      <c r="M31" s="151"/>
      <c r="N31" s="149"/>
      <c r="O31" s="149"/>
      <c r="P31" s="149"/>
      <c r="Q31" s="149"/>
      <c r="R31" s="149"/>
      <c r="S31" s="235"/>
      <c r="T31" s="149">
        <f t="shared" si="0"/>
        <v>0</v>
      </c>
      <c r="U31" s="188">
        <f t="shared" si="3"/>
        <v>0</v>
      </c>
      <c r="V31" s="133" t="str">
        <f t="shared" si="4"/>
        <v>F</v>
      </c>
      <c r="W31" s="2"/>
      <c r="X31" s="2"/>
      <c r="Y31" s="2"/>
    </row>
    <row r="32" spans="2:25" ht="15.75" x14ac:dyDescent="0.25">
      <c r="B32" s="128" t="str">
        <f>I!$B30</f>
        <v>student 28</v>
      </c>
      <c r="C32" s="316"/>
      <c r="D32" s="149"/>
      <c r="E32" s="149"/>
      <c r="F32" s="149"/>
      <c r="G32" s="317"/>
      <c r="H32" s="321"/>
      <c r="I32" s="149"/>
      <c r="J32" s="149"/>
      <c r="K32" s="149"/>
      <c r="L32" s="317"/>
      <c r="M32" s="151"/>
      <c r="N32" s="149"/>
      <c r="O32" s="149"/>
      <c r="P32" s="149"/>
      <c r="Q32" s="149"/>
      <c r="R32" s="149"/>
      <c r="S32" s="235"/>
      <c r="T32" s="149">
        <f t="shared" si="0"/>
        <v>0</v>
      </c>
      <c r="U32" s="188">
        <f t="shared" si="3"/>
        <v>0</v>
      </c>
      <c r="V32" s="133" t="str">
        <f t="shared" si="4"/>
        <v>F</v>
      </c>
      <c r="W32" s="2"/>
      <c r="X32" s="2"/>
      <c r="Y32" s="2"/>
    </row>
    <row r="33" spans="2:25" ht="15.75" x14ac:dyDescent="0.25">
      <c r="B33" s="128" t="str">
        <f>I!$B31</f>
        <v>student 29</v>
      </c>
      <c r="C33" s="316"/>
      <c r="D33" s="149"/>
      <c r="E33" s="149"/>
      <c r="F33" s="149"/>
      <c r="G33" s="317"/>
      <c r="H33" s="321"/>
      <c r="I33" s="149"/>
      <c r="J33" s="149"/>
      <c r="K33" s="149"/>
      <c r="L33" s="317"/>
      <c r="M33" s="151"/>
      <c r="N33" s="149"/>
      <c r="O33" s="149"/>
      <c r="P33" s="149"/>
      <c r="Q33" s="149"/>
      <c r="R33" s="149"/>
      <c r="S33" s="235"/>
      <c r="T33" s="149">
        <f t="shared" si="0"/>
        <v>0</v>
      </c>
      <c r="U33" s="188">
        <f t="shared" si="3"/>
        <v>0</v>
      </c>
      <c r="V33" s="133" t="str">
        <f t="shared" si="4"/>
        <v>F</v>
      </c>
      <c r="W33" s="2"/>
      <c r="X33" s="2"/>
      <c r="Y33" s="2"/>
    </row>
    <row r="34" spans="2:25" ht="15.75" x14ac:dyDescent="0.25">
      <c r="B34" s="128" t="str">
        <f>I!$B32</f>
        <v>student 30</v>
      </c>
      <c r="C34" s="316"/>
      <c r="D34" s="149"/>
      <c r="E34" s="149"/>
      <c r="F34" s="149"/>
      <c r="G34" s="317"/>
      <c r="H34" s="321"/>
      <c r="I34" s="149"/>
      <c r="J34" s="149"/>
      <c r="K34" s="149"/>
      <c r="L34" s="317"/>
      <c r="M34" s="151"/>
      <c r="N34" s="149"/>
      <c r="O34" s="149"/>
      <c r="P34" s="149"/>
      <c r="Q34" s="149"/>
      <c r="R34" s="149"/>
      <c r="S34" s="235"/>
      <c r="T34" s="149">
        <f t="shared" si="0"/>
        <v>0</v>
      </c>
      <c r="U34" s="188">
        <f t="shared" si="3"/>
        <v>0</v>
      </c>
      <c r="V34" s="133" t="str">
        <f t="shared" si="4"/>
        <v>F</v>
      </c>
      <c r="W34" s="2"/>
      <c r="X34" s="2"/>
      <c r="Y34" s="2"/>
    </row>
    <row r="35" spans="2:25" ht="15.75" x14ac:dyDescent="0.25">
      <c r="B35" s="128" t="str">
        <f>I!$B33</f>
        <v>student 31</v>
      </c>
      <c r="C35" s="316"/>
      <c r="D35" s="149"/>
      <c r="E35" s="149"/>
      <c r="F35" s="149"/>
      <c r="G35" s="317"/>
      <c r="H35" s="321"/>
      <c r="I35" s="149"/>
      <c r="J35" s="149"/>
      <c r="K35" s="149"/>
      <c r="L35" s="317"/>
      <c r="M35" s="151"/>
      <c r="N35" s="149"/>
      <c r="O35" s="149"/>
      <c r="P35" s="149"/>
      <c r="Q35" s="149"/>
      <c r="R35" s="149"/>
      <c r="S35" s="235"/>
      <c r="T35" s="149">
        <f t="shared" si="0"/>
        <v>0</v>
      </c>
      <c r="U35" s="188">
        <f t="shared" si="3"/>
        <v>0</v>
      </c>
      <c r="V35" s="133" t="str">
        <f t="shared" si="4"/>
        <v>F</v>
      </c>
      <c r="W35" s="2"/>
      <c r="X35" s="2"/>
      <c r="Y35" s="2"/>
    </row>
    <row r="36" spans="2:25" ht="15.75" x14ac:dyDescent="0.25">
      <c r="B36" s="128" t="str">
        <f>I!$B34</f>
        <v>student 32</v>
      </c>
      <c r="C36" s="316"/>
      <c r="D36" s="149"/>
      <c r="E36" s="149"/>
      <c r="F36" s="149"/>
      <c r="G36" s="317"/>
      <c r="H36" s="321"/>
      <c r="I36" s="149"/>
      <c r="J36" s="149"/>
      <c r="K36" s="149"/>
      <c r="L36" s="317"/>
      <c r="M36" s="151"/>
      <c r="N36" s="149"/>
      <c r="O36" s="149"/>
      <c r="P36" s="149"/>
      <c r="Q36" s="149"/>
      <c r="R36" s="149"/>
      <c r="S36" s="235"/>
      <c r="T36" s="149">
        <f t="shared" si="0"/>
        <v>0</v>
      </c>
      <c r="U36" s="188">
        <f t="shared" si="3"/>
        <v>0</v>
      </c>
      <c r="V36" s="133" t="str">
        <f t="shared" si="4"/>
        <v>F</v>
      </c>
      <c r="W36" s="2"/>
      <c r="X36" s="2"/>
      <c r="Y36" s="2"/>
    </row>
    <row r="37" spans="2:25" ht="15.75" x14ac:dyDescent="0.25">
      <c r="B37" s="128" t="str">
        <f>I!$B35</f>
        <v>student 33</v>
      </c>
      <c r="C37" s="316"/>
      <c r="D37" s="149"/>
      <c r="E37" s="149"/>
      <c r="F37" s="149"/>
      <c r="G37" s="317"/>
      <c r="H37" s="321"/>
      <c r="I37" s="149"/>
      <c r="J37" s="149"/>
      <c r="K37" s="149"/>
      <c r="L37" s="317"/>
      <c r="M37" s="151"/>
      <c r="N37" s="149"/>
      <c r="O37" s="149"/>
      <c r="P37" s="149"/>
      <c r="Q37" s="149"/>
      <c r="R37" s="149"/>
      <c r="S37" s="235"/>
      <c r="T37" s="149">
        <f t="shared" si="0"/>
        <v>0</v>
      </c>
      <c r="U37" s="188">
        <f t="shared" si="3"/>
        <v>0</v>
      </c>
      <c r="V37" s="133" t="str">
        <f t="shared" si="4"/>
        <v>F</v>
      </c>
      <c r="W37" s="2"/>
      <c r="X37" s="2"/>
      <c r="Y37" s="2"/>
    </row>
    <row r="38" spans="2:25" ht="15.75" x14ac:dyDescent="0.25">
      <c r="B38" s="128" t="str">
        <f>I!$B36</f>
        <v>student 34</v>
      </c>
      <c r="C38" s="316"/>
      <c r="D38" s="149"/>
      <c r="E38" s="149"/>
      <c r="F38" s="149"/>
      <c r="G38" s="317"/>
      <c r="H38" s="321"/>
      <c r="I38" s="149"/>
      <c r="J38" s="149"/>
      <c r="K38" s="149"/>
      <c r="L38" s="317"/>
      <c r="M38" s="151"/>
      <c r="N38" s="149"/>
      <c r="O38" s="149"/>
      <c r="P38" s="149"/>
      <c r="Q38" s="149"/>
      <c r="R38" s="149"/>
      <c r="S38" s="235"/>
      <c r="T38" s="149">
        <f t="shared" si="0"/>
        <v>0</v>
      </c>
      <c r="U38" s="188">
        <f t="shared" si="3"/>
        <v>0</v>
      </c>
      <c r="V38" s="133" t="str">
        <f t="shared" si="4"/>
        <v>F</v>
      </c>
      <c r="W38" s="2"/>
      <c r="X38" s="2"/>
      <c r="Y38" s="2"/>
    </row>
    <row r="39" spans="2:25" ht="15.75" x14ac:dyDescent="0.25">
      <c r="B39" s="128" t="str">
        <f>I!$B37</f>
        <v>student 35</v>
      </c>
      <c r="C39" s="316"/>
      <c r="D39" s="149"/>
      <c r="E39" s="149"/>
      <c r="F39" s="149"/>
      <c r="G39" s="317"/>
      <c r="H39" s="321"/>
      <c r="I39" s="149"/>
      <c r="J39" s="149"/>
      <c r="K39" s="149"/>
      <c r="L39" s="317"/>
      <c r="M39" s="151"/>
      <c r="N39" s="149"/>
      <c r="O39" s="149"/>
      <c r="P39" s="149"/>
      <c r="Q39" s="149"/>
      <c r="R39" s="149"/>
      <c r="S39" s="235"/>
      <c r="T39" s="149">
        <f t="shared" si="0"/>
        <v>0</v>
      </c>
      <c r="U39" s="188">
        <f t="shared" si="3"/>
        <v>0</v>
      </c>
      <c r="V39" s="133" t="str">
        <f t="shared" si="4"/>
        <v>F</v>
      </c>
      <c r="W39" s="2"/>
      <c r="X39" s="2"/>
      <c r="Y39" s="2"/>
    </row>
    <row r="40" spans="2:25" ht="16.5" thickBot="1" x14ac:dyDescent="0.3">
      <c r="B40" s="128" t="str">
        <f>I!$B38</f>
        <v>student 36</v>
      </c>
      <c r="C40" s="316"/>
      <c r="D40" s="149"/>
      <c r="E40" s="149"/>
      <c r="F40" s="149"/>
      <c r="G40" s="317"/>
      <c r="H40" s="321"/>
      <c r="I40" s="149"/>
      <c r="J40" s="149"/>
      <c r="K40" s="149"/>
      <c r="L40" s="317"/>
      <c r="M40" s="151"/>
      <c r="N40" s="149"/>
      <c r="O40" s="149"/>
      <c r="P40" s="149"/>
      <c r="Q40" s="149"/>
      <c r="R40" s="149"/>
      <c r="S40" s="235"/>
      <c r="T40" s="149">
        <f t="shared" si="0"/>
        <v>0</v>
      </c>
      <c r="U40" s="188">
        <f t="shared" si="3"/>
        <v>0</v>
      </c>
      <c r="V40" s="133" t="str">
        <f t="shared" si="4"/>
        <v>F</v>
      </c>
      <c r="W40" s="2"/>
      <c r="X40" s="2"/>
      <c r="Y40" s="2"/>
    </row>
    <row r="41" spans="2:25" ht="15.75" customHeight="1" x14ac:dyDescent="0.25">
      <c r="B41" s="93" t="s">
        <v>22</v>
      </c>
      <c r="C41" s="95">
        <f t="shared" ref="C41:U41" si="5">MIN(C$5:C$40)</f>
        <v>0</v>
      </c>
      <c r="D41" s="94">
        <f t="shared" si="5"/>
        <v>0</v>
      </c>
      <c r="E41" s="94">
        <f t="shared" si="5"/>
        <v>0</v>
      </c>
      <c r="F41" s="94">
        <f t="shared" si="5"/>
        <v>0</v>
      </c>
      <c r="G41" s="318">
        <f t="shared" si="5"/>
        <v>0</v>
      </c>
      <c r="H41" s="322">
        <f t="shared" si="5"/>
        <v>0</v>
      </c>
      <c r="I41" s="94">
        <f t="shared" si="5"/>
        <v>0</v>
      </c>
      <c r="J41" s="94">
        <f t="shared" si="5"/>
        <v>0</v>
      </c>
      <c r="K41" s="94">
        <f t="shared" si="5"/>
        <v>0</v>
      </c>
      <c r="L41" s="318">
        <f t="shared" si="5"/>
        <v>0</v>
      </c>
      <c r="M41" s="94">
        <f t="shared" si="5"/>
        <v>0</v>
      </c>
      <c r="N41" s="94">
        <f t="shared" si="5"/>
        <v>0</v>
      </c>
      <c r="O41" s="94">
        <f t="shared" si="5"/>
        <v>0</v>
      </c>
      <c r="P41" s="94">
        <f t="shared" si="5"/>
        <v>0</v>
      </c>
      <c r="Q41" s="94">
        <f t="shared" si="5"/>
        <v>0</v>
      </c>
      <c r="R41" s="94">
        <f t="shared" si="5"/>
        <v>0</v>
      </c>
      <c r="S41" s="126">
        <f t="shared" si="5"/>
        <v>0</v>
      </c>
      <c r="T41" s="94">
        <f t="shared" si="5"/>
        <v>0</v>
      </c>
      <c r="U41" s="97">
        <f t="shared" si="5"/>
        <v>0</v>
      </c>
      <c r="V41" s="98"/>
      <c r="W41" s="2"/>
      <c r="X41" s="2"/>
      <c r="Y41" s="2"/>
    </row>
    <row r="42" spans="2:25" ht="15.75" customHeight="1" x14ac:dyDescent="0.25">
      <c r="B42" s="99" t="s">
        <v>23</v>
      </c>
      <c r="C42" s="81">
        <f t="shared" ref="C42:U42" si="6">MAX(C$5:C$40)</f>
        <v>0</v>
      </c>
      <c r="D42" s="80">
        <f t="shared" si="6"/>
        <v>0</v>
      </c>
      <c r="E42" s="80">
        <f t="shared" si="6"/>
        <v>0</v>
      </c>
      <c r="F42" s="80">
        <f t="shared" si="6"/>
        <v>0</v>
      </c>
      <c r="G42" s="319">
        <f t="shared" si="6"/>
        <v>0</v>
      </c>
      <c r="H42" s="323">
        <f t="shared" si="6"/>
        <v>0</v>
      </c>
      <c r="I42" s="80">
        <f t="shared" si="6"/>
        <v>0</v>
      </c>
      <c r="J42" s="80">
        <f t="shared" si="6"/>
        <v>0</v>
      </c>
      <c r="K42" s="80">
        <f t="shared" si="6"/>
        <v>0</v>
      </c>
      <c r="L42" s="319">
        <f t="shared" si="6"/>
        <v>0</v>
      </c>
      <c r="M42" s="80">
        <f t="shared" si="6"/>
        <v>0</v>
      </c>
      <c r="N42" s="80">
        <f t="shared" si="6"/>
        <v>0</v>
      </c>
      <c r="O42" s="80">
        <f t="shared" si="6"/>
        <v>0</v>
      </c>
      <c r="P42" s="80">
        <f t="shared" si="6"/>
        <v>0</v>
      </c>
      <c r="Q42" s="80">
        <f t="shared" si="6"/>
        <v>0</v>
      </c>
      <c r="R42" s="80">
        <f t="shared" si="6"/>
        <v>0</v>
      </c>
      <c r="S42" s="125">
        <f t="shared" si="6"/>
        <v>0</v>
      </c>
      <c r="T42" s="80">
        <f t="shared" si="6"/>
        <v>0</v>
      </c>
      <c r="U42" s="83">
        <f t="shared" si="6"/>
        <v>0</v>
      </c>
      <c r="V42" s="100"/>
      <c r="W42" s="2"/>
      <c r="X42" s="2"/>
      <c r="Y42" s="2"/>
    </row>
    <row r="43" spans="2:25" ht="15.75" customHeight="1" x14ac:dyDescent="0.25">
      <c r="B43" s="99" t="s">
        <v>24</v>
      </c>
      <c r="C43" s="81" t="e">
        <f t="shared" ref="C43:U43" si="7">AVERAGEIF(C$5:C$40,"&lt;&gt;0")</f>
        <v>#DIV/0!</v>
      </c>
      <c r="D43" s="80" t="e">
        <f t="shared" si="7"/>
        <v>#DIV/0!</v>
      </c>
      <c r="E43" s="80" t="e">
        <f t="shared" si="7"/>
        <v>#DIV/0!</v>
      </c>
      <c r="F43" s="80" t="e">
        <f t="shared" si="7"/>
        <v>#DIV/0!</v>
      </c>
      <c r="G43" s="319" t="e">
        <f t="shared" si="7"/>
        <v>#DIV/0!</v>
      </c>
      <c r="H43" s="323" t="e">
        <f t="shared" si="7"/>
        <v>#DIV/0!</v>
      </c>
      <c r="I43" s="80" t="e">
        <f t="shared" si="7"/>
        <v>#DIV/0!</v>
      </c>
      <c r="J43" s="80" t="e">
        <f t="shared" si="7"/>
        <v>#DIV/0!</v>
      </c>
      <c r="K43" s="80" t="e">
        <f t="shared" si="7"/>
        <v>#DIV/0!</v>
      </c>
      <c r="L43" s="319" t="e">
        <f t="shared" si="7"/>
        <v>#DIV/0!</v>
      </c>
      <c r="M43" s="80" t="e">
        <f t="shared" si="7"/>
        <v>#DIV/0!</v>
      </c>
      <c r="N43" s="80" t="e">
        <f t="shared" si="7"/>
        <v>#DIV/0!</v>
      </c>
      <c r="O43" s="80" t="e">
        <f t="shared" si="7"/>
        <v>#DIV/0!</v>
      </c>
      <c r="P43" s="80" t="e">
        <f t="shared" si="7"/>
        <v>#DIV/0!</v>
      </c>
      <c r="Q43" s="80" t="e">
        <f t="shared" si="7"/>
        <v>#DIV/0!</v>
      </c>
      <c r="R43" s="80" t="e">
        <f t="shared" si="7"/>
        <v>#DIV/0!</v>
      </c>
      <c r="S43" s="125" t="e">
        <f t="shared" si="7"/>
        <v>#DIV/0!</v>
      </c>
      <c r="T43" s="80" t="e">
        <f t="shared" si="7"/>
        <v>#DIV/0!</v>
      </c>
      <c r="U43" s="83" t="e">
        <f t="shared" si="7"/>
        <v>#DIV/0!</v>
      </c>
      <c r="V43" s="100"/>
      <c r="W43" s="2"/>
      <c r="X43" s="2"/>
      <c r="Y43" s="2"/>
    </row>
    <row r="44" spans="2:25" ht="15.75" customHeight="1" thickBot="1" x14ac:dyDescent="0.3">
      <c r="B44" s="101" t="s">
        <v>25</v>
      </c>
      <c r="C44" s="103" t="e">
        <f t="shared" ref="C44:U44" si="8">MEDIAN(C$5:C$40)</f>
        <v>#NUM!</v>
      </c>
      <c r="D44" s="102" t="e">
        <f t="shared" si="8"/>
        <v>#NUM!</v>
      </c>
      <c r="E44" s="102" t="e">
        <f t="shared" si="8"/>
        <v>#NUM!</v>
      </c>
      <c r="F44" s="102" t="e">
        <f t="shared" si="8"/>
        <v>#NUM!</v>
      </c>
      <c r="G44" s="320" t="e">
        <f t="shared" si="8"/>
        <v>#NUM!</v>
      </c>
      <c r="H44" s="324" t="e">
        <f t="shared" si="8"/>
        <v>#NUM!</v>
      </c>
      <c r="I44" s="102" t="e">
        <f t="shared" si="8"/>
        <v>#NUM!</v>
      </c>
      <c r="J44" s="102" t="e">
        <f t="shared" si="8"/>
        <v>#NUM!</v>
      </c>
      <c r="K44" s="102" t="e">
        <f t="shared" si="8"/>
        <v>#NUM!</v>
      </c>
      <c r="L44" s="320" t="e">
        <f t="shared" si="8"/>
        <v>#NUM!</v>
      </c>
      <c r="M44" s="102" t="e">
        <f t="shared" si="8"/>
        <v>#NUM!</v>
      </c>
      <c r="N44" s="102" t="e">
        <f t="shared" si="8"/>
        <v>#NUM!</v>
      </c>
      <c r="O44" s="102" t="e">
        <f t="shared" si="8"/>
        <v>#NUM!</v>
      </c>
      <c r="P44" s="102" t="e">
        <f t="shared" si="8"/>
        <v>#NUM!</v>
      </c>
      <c r="Q44" s="102" t="e">
        <f t="shared" si="8"/>
        <v>#NUM!</v>
      </c>
      <c r="R44" s="102" t="e">
        <f t="shared" si="8"/>
        <v>#NUM!</v>
      </c>
      <c r="S44" s="127" t="e">
        <f t="shared" si="8"/>
        <v>#NUM!</v>
      </c>
      <c r="T44" s="102">
        <f t="shared" si="8"/>
        <v>0</v>
      </c>
      <c r="U44" s="105">
        <f t="shared" si="8"/>
        <v>0</v>
      </c>
      <c r="V44" s="106"/>
      <c r="W44" s="2"/>
      <c r="X44" s="2"/>
      <c r="Y44" s="2"/>
    </row>
  </sheetData>
  <mergeCells count="5">
    <mergeCell ref="T2:V2"/>
    <mergeCell ref="X3:Y3"/>
    <mergeCell ref="C2:G2"/>
    <mergeCell ref="H2:L2"/>
    <mergeCell ref="M2:R2"/>
  </mergeCells>
  <printOptions gridLines="1"/>
  <pageMargins left="0.7" right="0.7" top="0.75" bottom="0.75" header="0.51180555555555496" footer="0.51180555555555496"/>
  <pageSetup paperSize="9" firstPageNumber="0" fitToWidth="0" fitToHeight="0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indexed="5"/>
  </sheetPr>
  <dimension ref="B1:V44"/>
  <sheetViews>
    <sheetView tabSelected="1" zoomScale="90" zoomScaleNormal="90" workbookViewId="0">
      <selection activeCell="G14" sqref="G14"/>
    </sheetView>
  </sheetViews>
  <sheetFormatPr defaultRowHeight="15" x14ac:dyDescent="0.25"/>
  <cols>
    <col min="1" max="1" width="1.42578125" customWidth="1"/>
    <col min="2" max="2" width="19.7109375" bestFit="1" customWidth="1"/>
    <col min="3" max="11" width="7.7109375" customWidth="1"/>
    <col min="12" max="12" width="6.85546875" bestFit="1" customWidth="1"/>
    <col min="13" max="13" width="8.5703125" bestFit="1" customWidth="1"/>
    <col min="14" max="14" width="7.42578125" bestFit="1" customWidth="1"/>
    <col min="15" max="15" width="8.140625" bestFit="1" customWidth="1"/>
    <col min="16" max="16" width="9.5703125" bestFit="1" customWidth="1"/>
    <col min="17" max="17" width="6" bestFit="1" customWidth="1"/>
    <col min="18" max="19" width="5.85546875" customWidth="1"/>
    <col min="20" max="20" width="6.28515625" customWidth="1"/>
    <col min="21" max="21" width="6.42578125" customWidth="1"/>
    <col min="22" max="22" width="11.140625" customWidth="1"/>
    <col min="23" max="1007" width="14.42578125" customWidth="1"/>
  </cols>
  <sheetData>
    <row r="1" spans="2:22" ht="5.25" customHeight="1" thickBot="1" x14ac:dyDescent="0.3"/>
    <row r="2" spans="2:22" ht="16.5" thickBot="1" x14ac:dyDescent="0.3">
      <c r="B2" s="108">
        <v>111</v>
      </c>
      <c r="C2" s="385" t="s">
        <v>47</v>
      </c>
      <c r="D2" s="385"/>
      <c r="E2" s="385"/>
      <c r="F2" s="385"/>
      <c r="G2" s="385"/>
      <c r="H2" s="386" t="s">
        <v>46</v>
      </c>
      <c r="I2" s="386"/>
      <c r="J2" s="386"/>
      <c r="K2" s="386"/>
      <c r="L2" s="387" t="s">
        <v>32</v>
      </c>
      <c r="M2" s="387"/>
      <c r="N2" s="109" t="s">
        <v>33</v>
      </c>
      <c r="O2" s="388" t="s">
        <v>9</v>
      </c>
      <c r="P2" s="388"/>
      <c r="Q2" s="388"/>
      <c r="R2" s="2"/>
      <c r="S2" s="2"/>
      <c r="T2" s="2"/>
      <c r="U2" s="2"/>
      <c r="V2" s="2"/>
    </row>
    <row r="3" spans="2:22" ht="16.5" thickBot="1" x14ac:dyDescent="0.3">
      <c r="B3" s="110" t="s">
        <v>16</v>
      </c>
      <c r="C3" s="291">
        <v>1</v>
      </c>
      <c r="D3" s="111">
        <v>2</v>
      </c>
      <c r="E3" s="111">
        <v>3</v>
      </c>
      <c r="F3" s="111">
        <v>4</v>
      </c>
      <c r="G3" s="111">
        <v>5</v>
      </c>
      <c r="H3" s="292">
        <v>1</v>
      </c>
      <c r="I3" s="293">
        <v>2</v>
      </c>
      <c r="J3" s="293">
        <v>3</v>
      </c>
      <c r="K3" s="293">
        <v>4</v>
      </c>
      <c r="L3" s="334" t="s">
        <v>34</v>
      </c>
      <c r="M3" s="335" t="s">
        <v>35</v>
      </c>
      <c r="N3" s="112" t="s">
        <v>33</v>
      </c>
      <c r="O3" s="131" t="s">
        <v>11</v>
      </c>
      <c r="P3" s="131" t="s">
        <v>12</v>
      </c>
      <c r="Q3" s="132" t="s">
        <v>13</v>
      </c>
      <c r="R3" s="2"/>
      <c r="S3" s="2"/>
      <c r="T3" s="384" t="s">
        <v>14</v>
      </c>
      <c r="U3" s="384"/>
      <c r="V3" s="384"/>
    </row>
    <row r="4" spans="2:22" ht="16.5" thickBot="1" x14ac:dyDescent="0.3">
      <c r="B4" s="284" t="s">
        <v>36</v>
      </c>
      <c r="C4" s="285">
        <f>'A1'!F4</f>
        <v>60</v>
      </c>
      <c r="D4" s="285">
        <f>'A2'!F4</f>
        <v>60</v>
      </c>
      <c r="E4" s="285">
        <f>'A3'!I4</f>
        <v>60</v>
      </c>
      <c r="F4" s="285">
        <f>'A4'!N4</f>
        <v>60</v>
      </c>
      <c r="G4" s="285">
        <f>'A5'!I4</f>
        <v>60</v>
      </c>
      <c r="H4" s="294">
        <f>'L1'!I4</f>
        <v>30</v>
      </c>
      <c r="I4" s="295">
        <f>'L2'!I4</f>
        <v>30</v>
      </c>
      <c r="J4" s="295">
        <f>'L3'!I4</f>
        <v>30</v>
      </c>
      <c r="K4" s="295">
        <f>'L4'!I4</f>
        <v>30</v>
      </c>
      <c r="L4" s="336">
        <f>'E1'!P4</f>
        <v>100</v>
      </c>
      <c r="M4" s="337">
        <f>'E2'!T4</f>
        <v>100</v>
      </c>
      <c r="N4" s="286">
        <f>O4*0.005</f>
        <v>5.0000000000000001E-3</v>
      </c>
      <c r="O4" s="287">
        <v>1</v>
      </c>
      <c r="P4" s="287"/>
      <c r="Q4" s="288"/>
      <c r="R4" s="2"/>
      <c r="S4" s="2"/>
      <c r="T4" s="169" t="s">
        <v>9</v>
      </c>
      <c r="U4" s="170" t="s">
        <v>16</v>
      </c>
      <c r="V4" s="171" t="s">
        <v>37</v>
      </c>
    </row>
    <row r="5" spans="2:22" ht="15.75" x14ac:dyDescent="0.25">
      <c r="B5" s="422" t="str">
        <f>I!$B3</f>
        <v>student 1</v>
      </c>
      <c r="C5" s="423"/>
      <c r="D5" s="423"/>
      <c r="E5" s="423"/>
      <c r="F5" s="423"/>
      <c r="G5" s="423"/>
      <c r="H5" s="424"/>
      <c r="I5" s="425"/>
      <c r="J5" s="425"/>
      <c r="K5" s="425"/>
      <c r="L5" s="426"/>
      <c r="M5" s="427"/>
      <c r="N5" s="428"/>
      <c r="O5" s="391">
        <f>SUMPRODUCT($C$4:$N$4,$C5:$N5)</f>
        <v>0</v>
      </c>
      <c r="P5" s="429">
        <f t="shared" ref="P5" si="0">O5/$O$4</f>
        <v>0</v>
      </c>
      <c r="Q5" s="430" t="str">
        <f t="shared" ref="Q5" si="1">IF(P5&gt;=0.9,"A",IF(P5&gt;=0.8,"B",IF(P5&gt;=0.7,"C",IF(P5&gt;=0.6,"D","F"))))</f>
        <v>F</v>
      </c>
      <c r="R5" s="289"/>
      <c r="S5" s="201"/>
      <c r="T5" s="173" t="s">
        <v>17</v>
      </c>
      <c r="U5" s="174">
        <f>COUNTIF(Q$5:Q$40,$T5)</f>
        <v>0</v>
      </c>
      <c r="V5" s="175">
        <f t="shared" ref="V5:V9" si="2">U5/$U$10</f>
        <v>0</v>
      </c>
    </row>
    <row r="6" spans="2:22" ht="15.75" x14ac:dyDescent="0.25">
      <c r="B6" s="431" t="str">
        <f>I!$B4</f>
        <v>student 2</v>
      </c>
      <c r="C6" s="432"/>
      <c r="D6" s="432"/>
      <c r="E6" s="432"/>
      <c r="F6" s="432"/>
      <c r="G6" s="432"/>
      <c r="H6" s="433"/>
      <c r="I6" s="434"/>
      <c r="J6" s="434"/>
      <c r="K6" s="434"/>
      <c r="L6" s="435"/>
      <c r="M6" s="436"/>
      <c r="N6" s="437"/>
      <c r="O6" s="438">
        <f t="shared" ref="O6:O40" si="3">SUMPRODUCT($C$4:$N$4,$C6:$N6)</f>
        <v>0</v>
      </c>
      <c r="P6" s="439">
        <f t="shared" ref="P6:P40" si="4">O6/$O$4</f>
        <v>0</v>
      </c>
      <c r="Q6" s="440" t="str">
        <f t="shared" ref="Q6:Q40" si="5">IF(P6&gt;=0.9,"A",IF(P6&gt;=0.8,"B",IF(P6&gt;=0.7,"C",IF(P6&gt;=0.6,"D","F"))))</f>
        <v>F</v>
      </c>
      <c r="R6" s="289"/>
      <c r="S6" s="189"/>
      <c r="T6" s="176" t="s">
        <v>18</v>
      </c>
      <c r="U6" s="113">
        <f>COUNTIF(Q$5:Q$40,$T6)</f>
        <v>0</v>
      </c>
      <c r="V6" s="177">
        <f t="shared" si="2"/>
        <v>0</v>
      </c>
    </row>
    <row r="7" spans="2:22" ht="15.75" x14ac:dyDescent="0.25">
      <c r="B7" s="431" t="str">
        <f>I!$B5</f>
        <v>student 3</v>
      </c>
      <c r="C7" s="432"/>
      <c r="D7" s="432"/>
      <c r="E7" s="432"/>
      <c r="F7" s="432"/>
      <c r="G7" s="432"/>
      <c r="H7" s="433"/>
      <c r="I7" s="434"/>
      <c r="J7" s="434"/>
      <c r="K7" s="434"/>
      <c r="L7" s="435"/>
      <c r="M7" s="436"/>
      <c r="N7" s="437"/>
      <c r="O7" s="438">
        <f t="shared" si="3"/>
        <v>0</v>
      </c>
      <c r="P7" s="439">
        <f t="shared" si="4"/>
        <v>0</v>
      </c>
      <c r="Q7" s="440" t="str">
        <f t="shared" si="5"/>
        <v>F</v>
      </c>
      <c r="R7" s="289"/>
      <c r="S7" s="201"/>
      <c r="T7" s="176" t="s">
        <v>19</v>
      </c>
      <c r="U7" s="113">
        <f>COUNTIF(Q$5:Q$40,$T7)</f>
        <v>0</v>
      </c>
      <c r="V7" s="177">
        <f t="shared" si="2"/>
        <v>0</v>
      </c>
    </row>
    <row r="8" spans="2:22" ht="15.75" x14ac:dyDescent="0.25">
      <c r="B8" s="431" t="str">
        <f>I!$B6</f>
        <v>student 4</v>
      </c>
      <c r="C8" s="432"/>
      <c r="D8" s="432"/>
      <c r="E8" s="432"/>
      <c r="F8" s="432"/>
      <c r="G8" s="432"/>
      <c r="H8" s="433"/>
      <c r="I8" s="434"/>
      <c r="J8" s="434"/>
      <c r="K8" s="434"/>
      <c r="L8" s="435"/>
      <c r="M8" s="436"/>
      <c r="N8" s="437"/>
      <c r="O8" s="438">
        <f t="shared" si="3"/>
        <v>0</v>
      </c>
      <c r="P8" s="439">
        <f t="shared" si="4"/>
        <v>0</v>
      </c>
      <c r="Q8" s="440" t="str">
        <f t="shared" si="5"/>
        <v>F</v>
      </c>
      <c r="R8" s="289"/>
      <c r="S8" s="189"/>
      <c r="T8" s="176" t="s">
        <v>20</v>
      </c>
      <c r="U8" s="113">
        <f>COUNTIF(Q$5:Q$40,$T8)</f>
        <v>0</v>
      </c>
      <c r="V8" s="177">
        <f t="shared" si="2"/>
        <v>0</v>
      </c>
    </row>
    <row r="9" spans="2:22" ht="16.5" thickBot="1" x14ac:dyDescent="0.3">
      <c r="B9" s="431" t="str">
        <f>I!$B7</f>
        <v>student 5</v>
      </c>
      <c r="C9" s="432"/>
      <c r="D9" s="432"/>
      <c r="E9" s="432"/>
      <c r="F9" s="432"/>
      <c r="G9" s="432"/>
      <c r="H9" s="433"/>
      <c r="I9" s="434"/>
      <c r="J9" s="434"/>
      <c r="K9" s="434"/>
      <c r="L9" s="435"/>
      <c r="M9" s="436"/>
      <c r="N9" s="437"/>
      <c r="O9" s="438">
        <f t="shared" si="3"/>
        <v>0</v>
      </c>
      <c r="P9" s="439">
        <f t="shared" si="4"/>
        <v>0</v>
      </c>
      <c r="Q9" s="440" t="str">
        <f t="shared" si="5"/>
        <v>F</v>
      </c>
      <c r="R9" s="289"/>
      <c r="S9" s="189"/>
      <c r="T9" s="178" t="s">
        <v>4</v>
      </c>
      <c r="U9" s="179">
        <f>COUNTIF(Q$5:Q$40,$T9)-COUNTA(I!D3:D38)</f>
        <v>36</v>
      </c>
      <c r="V9" s="180">
        <f t="shared" si="2"/>
        <v>1</v>
      </c>
    </row>
    <row r="10" spans="2:22" ht="16.5" thickBot="1" x14ac:dyDescent="0.3">
      <c r="B10" s="431" t="str">
        <f>I!$B8</f>
        <v>student 6</v>
      </c>
      <c r="C10" s="432"/>
      <c r="D10" s="432"/>
      <c r="E10" s="432"/>
      <c r="F10" s="432"/>
      <c r="G10" s="432"/>
      <c r="H10" s="433"/>
      <c r="I10" s="434"/>
      <c r="J10" s="434"/>
      <c r="K10" s="434"/>
      <c r="L10" s="435"/>
      <c r="M10" s="436"/>
      <c r="N10" s="437"/>
      <c r="O10" s="438">
        <f t="shared" si="3"/>
        <v>0</v>
      </c>
      <c r="P10" s="439">
        <f t="shared" si="4"/>
        <v>0</v>
      </c>
      <c r="Q10" s="440" t="str">
        <f t="shared" si="5"/>
        <v>F</v>
      </c>
      <c r="R10" s="289"/>
      <c r="S10" s="189"/>
      <c r="T10" s="91" t="s">
        <v>21</v>
      </c>
      <c r="U10" s="114">
        <f>SUM(U5:U9)</f>
        <v>36</v>
      </c>
      <c r="V10" s="172">
        <f>SUM(V5:V9)</f>
        <v>1</v>
      </c>
    </row>
    <row r="11" spans="2:22" ht="15.75" x14ac:dyDescent="0.25">
      <c r="B11" s="431" t="str">
        <f>I!$B9</f>
        <v>student 7</v>
      </c>
      <c r="C11" s="432"/>
      <c r="D11" s="432"/>
      <c r="E11" s="432"/>
      <c r="F11" s="432"/>
      <c r="G11" s="432"/>
      <c r="H11" s="433"/>
      <c r="I11" s="434"/>
      <c r="J11" s="434"/>
      <c r="K11" s="434"/>
      <c r="L11" s="435"/>
      <c r="M11" s="436"/>
      <c r="N11" s="437"/>
      <c r="O11" s="438">
        <f t="shared" si="3"/>
        <v>0</v>
      </c>
      <c r="P11" s="439">
        <f t="shared" si="4"/>
        <v>0</v>
      </c>
      <c r="Q11" s="440" t="str">
        <f t="shared" si="5"/>
        <v>F</v>
      </c>
      <c r="R11" s="289"/>
      <c r="S11" s="189"/>
      <c r="T11" s="2"/>
      <c r="U11" s="2"/>
      <c r="V11" s="2"/>
    </row>
    <row r="12" spans="2:22" ht="15.75" x14ac:dyDescent="0.25">
      <c r="B12" s="431" t="str">
        <f>I!$B10</f>
        <v>student 8</v>
      </c>
      <c r="C12" s="432"/>
      <c r="D12" s="432"/>
      <c r="E12" s="432"/>
      <c r="F12" s="432"/>
      <c r="G12" s="432"/>
      <c r="H12" s="433"/>
      <c r="I12" s="434"/>
      <c r="J12" s="434"/>
      <c r="K12" s="434"/>
      <c r="L12" s="435"/>
      <c r="M12" s="436"/>
      <c r="N12" s="437"/>
      <c r="O12" s="438">
        <f t="shared" si="3"/>
        <v>0</v>
      </c>
      <c r="P12" s="439">
        <f t="shared" si="4"/>
        <v>0</v>
      </c>
      <c r="Q12" s="440" t="str">
        <f t="shared" si="5"/>
        <v>F</v>
      </c>
      <c r="R12" s="289"/>
      <c r="S12" s="189"/>
      <c r="T12" s="2"/>
      <c r="U12" s="2"/>
      <c r="V12" s="2"/>
    </row>
    <row r="13" spans="2:22" ht="15.75" x14ac:dyDescent="0.25">
      <c r="B13" s="431" t="str">
        <f>I!$B11</f>
        <v>student 9</v>
      </c>
      <c r="C13" s="432"/>
      <c r="D13" s="432"/>
      <c r="E13" s="432"/>
      <c r="F13" s="432"/>
      <c r="G13" s="432"/>
      <c r="H13" s="433"/>
      <c r="I13" s="434"/>
      <c r="J13" s="434"/>
      <c r="K13" s="434"/>
      <c r="L13" s="435"/>
      <c r="M13" s="436"/>
      <c r="N13" s="437"/>
      <c r="O13" s="438">
        <f t="shared" si="3"/>
        <v>0</v>
      </c>
      <c r="P13" s="439">
        <f t="shared" si="4"/>
        <v>0</v>
      </c>
      <c r="Q13" s="440" t="str">
        <f t="shared" si="5"/>
        <v>F</v>
      </c>
      <c r="R13" s="289"/>
      <c r="S13" s="189"/>
      <c r="T13" s="2"/>
      <c r="U13" s="2"/>
      <c r="V13" s="2"/>
    </row>
    <row r="14" spans="2:22" ht="15.75" x14ac:dyDescent="0.25">
      <c r="B14" s="431" t="str">
        <f>I!$B12</f>
        <v>student 10</v>
      </c>
      <c r="C14" s="432"/>
      <c r="D14" s="432"/>
      <c r="E14" s="432"/>
      <c r="F14" s="432"/>
      <c r="G14" s="432"/>
      <c r="H14" s="433"/>
      <c r="I14" s="434"/>
      <c r="J14" s="434"/>
      <c r="K14" s="434"/>
      <c r="L14" s="435"/>
      <c r="M14" s="436"/>
      <c r="N14" s="437"/>
      <c r="O14" s="438">
        <f t="shared" si="3"/>
        <v>0</v>
      </c>
      <c r="P14" s="439">
        <f t="shared" si="4"/>
        <v>0</v>
      </c>
      <c r="Q14" s="440" t="str">
        <f t="shared" si="5"/>
        <v>F</v>
      </c>
      <c r="R14" s="289"/>
      <c r="S14" s="189"/>
      <c r="T14" s="2"/>
      <c r="U14" s="2"/>
      <c r="V14" s="2"/>
    </row>
    <row r="15" spans="2:22" ht="15.75" x14ac:dyDescent="0.25">
      <c r="B15" s="431" t="str">
        <f>I!$B13</f>
        <v>student 11</v>
      </c>
      <c r="C15" s="432"/>
      <c r="D15" s="432"/>
      <c r="E15" s="432"/>
      <c r="F15" s="432"/>
      <c r="G15" s="432"/>
      <c r="H15" s="433"/>
      <c r="I15" s="434"/>
      <c r="J15" s="434"/>
      <c r="K15" s="434"/>
      <c r="L15" s="435"/>
      <c r="M15" s="436"/>
      <c r="N15" s="437"/>
      <c r="O15" s="438">
        <f t="shared" si="3"/>
        <v>0</v>
      </c>
      <c r="P15" s="439">
        <f t="shared" si="4"/>
        <v>0</v>
      </c>
      <c r="Q15" s="440" t="str">
        <f t="shared" si="5"/>
        <v>F</v>
      </c>
      <c r="R15" s="289"/>
      <c r="S15" s="189"/>
      <c r="T15" s="2"/>
      <c r="U15" s="2"/>
      <c r="V15" s="2"/>
    </row>
    <row r="16" spans="2:22" ht="15.75" x14ac:dyDescent="0.25">
      <c r="B16" s="431" t="str">
        <f>I!$B14</f>
        <v>student 12</v>
      </c>
      <c r="C16" s="432"/>
      <c r="D16" s="432"/>
      <c r="E16" s="432"/>
      <c r="F16" s="432"/>
      <c r="G16" s="432"/>
      <c r="H16" s="433"/>
      <c r="I16" s="434"/>
      <c r="J16" s="434"/>
      <c r="K16" s="434"/>
      <c r="L16" s="435"/>
      <c r="M16" s="436"/>
      <c r="N16" s="437"/>
      <c r="O16" s="438">
        <f t="shared" si="3"/>
        <v>0</v>
      </c>
      <c r="P16" s="439">
        <f t="shared" si="4"/>
        <v>0</v>
      </c>
      <c r="Q16" s="440" t="str">
        <f t="shared" si="5"/>
        <v>F</v>
      </c>
      <c r="R16" s="289"/>
      <c r="S16" s="189"/>
      <c r="T16" s="2"/>
      <c r="U16" s="2"/>
      <c r="V16" s="2"/>
    </row>
    <row r="17" spans="2:22" ht="15.75" x14ac:dyDescent="0.25">
      <c r="B17" s="431" t="str">
        <f>I!$B15</f>
        <v>student 13</v>
      </c>
      <c r="C17" s="432"/>
      <c r="D17" s="432"/>
      <c r="E17" s="432"/>
      <c r="F17" s="432"/>
      <c r="G17" s="432"/>
      <c r="H17" s="433"/>
      <c r="I17" s="434"/>
      <c r="J17" s="434"/>
      <c r="K17" s="434"/>
      <c r="L17" s="435"/>
      <c r="M17" s="436"/>
      <c r="N17" s="437"/>
      <c r="O17" s="438">
        <f t="shared" si="3"/>
        <v>0</v>
      </c>
      <c r="P17" s="439">
        <f t="shared" si="4"/>
        <v>0</v>
      </c>
      <c r="Q17" s="440" t="str">
        <f t="shared" si="5"/>
        <v>F</v>
      </c>
      <c r="R17" s="289"/>
      <c r="S17" s="189"/>
      <c r="T17" s="2"/>
      <c r="U17" s="2"/>
      <c r="V17" s="2"/>
    </row>
    <row r="18" spans="2:22" ht="15.75" x14ac:dyDescent="0.25">
      <c r="B18" s="431" t="str">
        <f>I!$B16</f>
        <v>student 14</v>
      </c>
      <c r="C18" s="432"/>
      <c r="D18" s="432"/>
      <c r="E18" s="432"/>
      <c r="F18" s="432"/>
      <c r="G18" s="432"/>
      <c r="H18" s="433"/>
      <c r="I18" s="434"/>
      <c r="J18" s="434"/>
      <c r="K18" s="434"/>
      <c r="L18" s="435"/>
      <c r="M18" s="436"/>
      <c r="N18" s="437"/>
      <c r="O18" s="438">
        <f t="shared" si="3"/>
        <v>0</v>
      </c>
      <c r="P18" s="439">
        <f t="shared" si="4"/>
        <v>0</v>
      </c>
      <c r="Q18" s="440" t="str">
        <f t="shared" si="5"/>
        <v>F</v>
      </c>
      <c r="R18" s="289"/>
      <c r="S18" s="189"/>
      <c r="T18" s="2"/>
      <c r="U18" s="2"/>
      <c r="V18" s="2"/>
    </row>
    <row r="19" spans="2:22" ht="15.75" x14ac:dyDescent="0.25">
      <c r="B19" s="431" t="str">
        <f>I!$B17</f>
        <v>student 15</v>
      </c>
      <c r="C19" s="432"/>
      <c r="D19" s="432"/>
      <c r="E19" s="432"/>
      <c r="F19" s="432"/>
      <c r="G19" s="432"/>
      <c r="H19" s="433"/>
      <c r="I19" s="434"/>
      <c r="J19" s="434"/>
      <c r="K19" s="434"/>
      <c r="L19" s="435"/>
      <c r="M19" s="436"/>
      <c r="N19" s="437"/>
      <c r="O19" s="438">
        <f t="shared" si="3"/>
        <v>0</v>
      </c>
      <c r="P19" s="439">
        <f t="shared" si="4"/>
        <v>0</v>
      </c>
      <c r="Q19" s="440" t="str">
        <f t="shared" si="5"/>
        <v>F</v>
      </c>
      <c r="R19" s="289"/>
      <c r="S19" s="201"/>
      <c r="T19" s="2"/>
      <c r="U19" s="2"/>
      <c r="V19" s="2"/>
    </row>
    <row r="20" spans="2:22" ht="15.75" x14ac:dyDescent="0.25">
      <c r="B20" s="431" t="str">
        <f>I!$B18</f>
        <v>student 16</v>
      </c>
      <c r="C20" s="432"/>
      <c r="D20" s="432"/>
      <c r="E20" s="432"/>
      <c r="F20" s="432"/>
      <c r="G20" s="432"/>
      <c r="H20" s="433"/>
      <c r="I20" s="434"/>
      <c r="J20" s="434"/>
      <c r="K20" s="434"/>
      <c r="L20" s="435"/>
      <c r="M20" s="436"/>
      <c r="N20" s="437"/>
      <c r="O20" s="438">
        <f t="shared" si="3"/>
        <v>0</v>
      </c>
      <c r="P20" s="439">
        <f t="shared" si="4"/>
        <v>0</v>
      </c>
      <c r="Q20" s="440" t="str">
        <f t="shared" si="5"/>
        <v>F</v>
      </c>
      <c r="R20" s="289"/>
      <c r="S20" s="201"/>
      <c r="T20" s="2"/>
      <c r="U20" s="2"/>
      <c r="V20" s="2"/>
    </row>
    <row r="21" spans="2:22" ht="15.75" x14ac:dyDescent="0.25">
      <c r="B21" s="431" t="str">
        <f>I!$B19</f>
        <v>student 17</v>
      </c>
      <c r="C21" s="432"/>
      <c r="D21" s="432"/>
      <c r="E21" s="432"/>
      <c r="F21" s="432"/>
      <c r="G21" s="432"/>
      <c r="H21" s="433"/>
      <c r="I21" s="434"/>
      <c r="J21" s="434"/>
      <c r="K21" s="434"/>
      <c r="L21" s="435"/>
      <c r="M21" s="436"/>
      <c r="N21" s="437"/>
      <c r="O21" s="438">
        <f t="shared" si="3"/>
        <v>0</v>
      </c>
      <c r="P21" s="439">
        <f t="shared" si="4"/>
        <v>0</v>
      </c>
      <c r="Q21" s="440" t="str">
        <f t="shared" si="5"/>
        <v>F</v>
      </c>
      <c r="R21" s="289"/>
      <c r="S21" s="201"/>
      <c r="T21" s="2"/>
      <c r="U21" s="2"/>
      <c r="V21" s="2"/>
    </row>
    <row r="22" spans="2:22" ht="15.75" x14ac:dyDescent="0.25">
      <c r="B22" s="431" t="str">
        <f>I!$B20</f>
        <v>student 18</v>
      </c>
      <c r="C22" s="432"/>
      <c r="D22" s="432"/>
      <c r="E22" s="432"/>
      <c r="F22" s="432"/>
      <c r="G22" s="432"/>
      <c r="H22" s="433"/>
      <c r="I22" s="434"/>
      <c r="J22" s="434"/>
      <c r="K22" s="434"/>
      <c r="L22" s="435"/>
      <c r="M22" s="436"/>
      <c r="N22" s="437"/>
      <c r="O22" s="438">
        <f t="shared" si="3"/>
        <v>0</v>
      </c>
      <c r="P22" s="439">
        <f t="shared" si="4"/>
        <v>0</v>
      </c>
      <c r="Q22" s="440" t="str">
        <f t="shared" si="5"/>
        <v>F</v>
      </c>
      <c r="R22" s="289"/>
      <c r="S22" s="201"/>
      <c r="T22" s="2"/>
      <c r="U22" s="2"/>
      <c r="V22" s="2"/>
    </row>
    <row r="23" spans="2:22" ht="15.75" x14ac:dyDescent="0.25">
      <c r="B23" s="431" t="str">
        <f>I!$B21</f>
        <v>student 19</v>
      </c>
      <c r="C23" s="432"/>
      <c r="D23" s="432"/>
      <c r="E23" s="432"/>
      <c r="F23" s="432"/>
      <c r="G23" s="432"/>
      <c r="H23" s="433"/>
      <c r="I23" s="434"/>
      <c r="J23" s="434"/>
      <c r="K23" s="434"/>
      <c r="L23" s="435"/>
      <c r="M23" s="436"/>
      <c r="N23" s="437"/>
      <c r="O23" s="438">
        <f t="shared" si="3"/>
        <v>0</v>
      </c>
      <c r="P23" s="439">
        <f t="shared" si="4"/>
        <v>0</v>
      </c>
      <c r="Q23" s="440" t="str">
        <f t="shared" si="5"/>
        <v>F</v>
      </c>
      <c r="R23" s="289"/>
      <c r="S23" s="201"/>
      <c r="T23" s="2"/>
      <c r="U23" s="2"/>
      <c r="V23" s="2"/>
    </row>
    <row r="24" spans="2:22" ht="15.75" x14ac:dyDescent="0.25">
      <c r="B24" s="431" t="str">
        <f>I!$B22</f>
        <v>student 20</v>
      </c>
      <c r="C24" s="432"/>
      <c r="D24" s="432"/>
      <c r="E24" s="432"/>
      <c r="F24" s="432"/>
      <c r="G24" s="432"/>
      <c r="H24" s="433"/>
      <c r="I24" s="434"/>
      <c r="J24" s="434"/>
      <c r="K24" s="434"/>
      <c r="L24" s="435"/>
      <c r="M24" s="436"/>
      <c r="N24" s="437"/>
      <c r="O24" s="438">
        <f t="shared" si="3"/>
        <v>0</v>
      </c>
      <c r="P24" s="439">
        <f t="shared" si="4"/>
        <v>0</v>
      </c>
      <c r="Q24" s="440" t="str">
        <f t="shared" si="5"/>
        <v>F</v>
      </c>
      <c r="R24" s="289"/>
      <c r="S24" s="189"/>
      <c r="T24" s="2"/>
      <c r="U24" s="2"/>
      <c r="V24" s="2"/>
    </row>
    <row r="25" spans="2:22" ht="15.75" x14ac:dyDescent="0.25">
      <c r="B25" s="431" t="str">
        <f>I!$B23</f>
        <v>student 21</v>
      </c>
      <c r="C25" s="432"/>
      <c r="D25" s="432"/>
      <c r="E25" s="432"/>
      <c r="F25" s="432"/>
      <c r="G25" s="432"/>
      <c r="H25" s="433"/>
      <c r="I25" s="434"/>
      <c r="J25" s="434"/>
      <c r="K25" s="434"/>
      <c r="L25" s="435"/>
      <c r="M25" s="436"/>
      <c r="N25" s="437"/>
      <c r="O25" s="438">
        <f t="shared" si="3"/>
        <v>0</v>
      </c>
      <c r="P25" s="439">
        <f t="shared" si="4"/>
        <v>0</v>
      </c>
      <c r="Q25" s="440" t="str">
        <f t="shared" si="5"/>
        <v>F</v>
      </c>
      <c r="R25" s="289"/>
      <c r="S25" s="189"/>
      <c r="T25" s="2"/>
      <c r="U25" s="2"/>
      <c r="V25" s="2"/>
    </row>
    <row r="26" spans="2:22" ht="15.75" x14ac:dyDescent="0.25">
      <c r="B26" s="431" t="str">
        <f>I!$B24</f>
        <v>student 22</v>
      </c>
      <c r="C26" s="432"/>
      <c r="D26" s="432"/>
      <c r="E26" s="432"/>
      <c r="F26" s="432"/>
      <c r="G26" s="432"/>
      <c r="H26" s="433"/>
      <c r="I26" s="434"/>
      <c r="J26" s="434"/>
      <c r="K26" s="434"/>
      <c r="L26" s="435"/>
      <c r="M26" s="436"/>
      <c r="N26" s="437"/>
      <c r="O26" s="438">
        <f t="shared" si="3"/>
        <v>0</v>
      </c>
      <c r="P26" s="439">
        <f t="shared" si="4"/>
        <v>0</v>
      </c>
      <c r="Q26" s="440" t="str">
        <f t="shared" si="5"/>
        <v>F</v>
      </c>
      <c r="R26" s="289"/>
      <c r="S26" s="189"/>
      <c r="T26" s="2"/>
      <c r="U26" s="2"/>
      <c r="V26" s="2"/>
    </row>
    <row r="27" spans="2:22" ht="15.75" x14ac:dyDescent="0.25">
      <c r="B27" s="431" t="str">
        <f>I!$B25</f>
        <v>student 23</v>
      </c>
      <c r="C27" s="432"/>
      <c r="D27" s="432"/>
      <c r="E27" s="432"/>
      <c r="F27" s="432"/>
      <c r="G27" s="432"/>
      <c r="H27" s="433"/>
      <c r="I27" s="434"/>
      <c r="J27" s="434"/>
      <c r="K27" s="434"/>
      <c r="L27" s="435"/>
      <c r="M27" s="436"/>
      <c r="N27" s="437"/>
      <c r="O27" s="438">
        <f t="shared" si="3"/>
        <v>0</v>
      </c>
      <c r="P27" s="439">
        <f t="shared" si="4"/>
        <v>0</v>
      </c>
      <c r="Q27" s="440" t="str">
        <f t="shared" si="5"/>
        <v>F</v>
      </c>
      <c r="R27" s="289"/>
      <c r="S27" s="189"/>
      <c r="T27" s="2"/>
      <c r="U27" s="2"/>
      <c r="V27" s="2"/>
    </row>
    <row r="28" spans="2:22" ht="15.75" x14ac:dyDescent="0.25">
      <c r="B28" s="431" t="str">
        <f>I!$B26</f>
        <v>student 24</v>
      </c>
      <c r="C28" s="432"/>
      <c r="D28" s="432"/>
      <c r="E28" s="432"/>
      <c r="F28" s="432"/>
      <c r="G28" s="432"/>
      <c r="H28" s="433"/>
      <c r="I28" s="434"/>
      <c r="J28" s="434"/>
      <c r="K28" s="434"/>
      <c r="L28" s="435"/>
      <c r="M28" s="436"/>
      <c r="N28" s="437"/>
      <c r="O28" s="438">
        <f t="shared" si="3"/>
        <v>0</v>
      </c>
      <c r="P28" s="439">
        <f t="shared" si="4"/>
        <v>0</v>
      </c>
      <c r="Q28" s="440" t="str">
        <f t="shared" si="5"/>
        <v>F</v>
      </c>
      <c r="R28" s="289"/>
      <c r="S28" s="189"/>
      <c r="T28" s="2"/>
      <c r="U28" s="2"/>
      <c r="V28" s="2"/>
    </row>
    <row r="29" spans="2:22" ht="15.75" x14ac:dyDescent="0.25">
      <c r="B29" s="431" t="str">
        <f>I!$B27</f>
        <v>student 25</v>
      </c>
      <c r="C29" s="432"/>
      <c r="D29" s="432"/>
      <c r="E29" s="432"/>
      <c r="F29" s="432"/>
      <c r="G29" s="432"/>
      <c r="H29" s="433"/>
      <c r="I29" s="434"/>
      <c r="J29" s="434"/>
      <c r="K29" s="434"/>
      <c r="L29" s="435"/>
      <c r="M29" s="436"/>
      <c r="N29" s="437"/>
      <c r="O29" s="438">
        <f t="shared" si="3"/>
        <v>0</v>
      </c>
      <c r="P29" s="439">
        <f t="shared" si="4"/>
        <v>0</v>
      </c>
      <c r="Q29" s="440" t="str">
        <f t="shared" si="5"/>
        <v>F</v>
      </c>
      <c r="R29" s="289"/>
      <c r="S29" s="189"/>
      <c r="T29" s="2"/>
      <c r="U29" s="2"/>
      <c r="V29" s="2"/>
    </row>
    <row r="30" spans="2:22" ht="15.75" x14ac:dyDescent="0.25">
      <c r="B30" s="431" t="str">
        <f>I!$B28</f>
        <v>student 26</v>
      </c>
      <c r="C30" s="432"/>
      <c r="D30" s="432"/>
      <c r="E30" s="432"/>
      <c r="F30" s="432"/>
      <c r="G30" s="432"/>
      <c r="H30" s="433"/>
      <c r="I30" s="434"/>
      <c r="J30" s="434"/>
      <c r="K30" s="434"/>
      <c r="L30" s="435"/>
      <c r="M30" s="436"/>
      <c r="N30" s="437"/>
      <c r="O30" s="438">
        <f t="shared" si="3"/>
        <v>0</v>
      </c>
      <c r="P30" s="439">
        <f t="shared" si="4"/>
        <v>0</v>
      </c>
      <c r="Q30" s="440" t="str">
        <f t="shared" si="5"/>
        <v>F</v>
      </c>
      <c r="R30" s="289"/>
      <c r="S30" s="189"/>
      <c r="T30" s="2"/>
      <c r="U30" s="2"/>
      <c r="V30" s="2"/>
    </row>
    <row r="31" spans="2:22" ht="15.75" x14ac:dyDescent="0.25">
      <c r="B31" s="431" t="str">
        <f>I!$B29</f>
        <v>student 27</v>
      </c>
      <c r="C31" s="432"/>
      <c r="D31" s="432"/>
      <c r="E31" s="432"/>
      <c r="F31" s="432"/>
      <c r="G31" s="432"/>
      <c r="H31" s="433"/>
      <c r="I31" s="434"/>
      <c r="J31" s="434"/>
      <c r="K31" s="434"/>
      <c r="L31" s="435"/>
      <c r="M31" s="436"/>
      <c r="N31" s="437"/>
      <c r="O31" s="438">
        <f t="shared" si="3"/>
        <v>0</v>
      </c>
      <c r="P31" s="439">
        <f t="shared" si="4"/>
        <v>0</v>
      </c>
      <c r="Q31" s="440" t="str">
        <f t="shared" si="5"/>
        <v>F</v>
      </c>
      <c r="R31" s="289"/>
      <c r="S31" s="189"/>
      <c r="T31" s="2"/>
      <c r="U31" s="2"/>
      <c r="V31" s="2"/>
    </row>
    <row r="32" spans="2:22" ht="15.75" x14ac:dyDescent="0.25">
      <c r="B32" s="431" t="str">
        <f>I!$B30</f>
        <v>student 28</v>
      </c>
      <c r="C32" s="432"/>
      <c r="D32" s="432"/>
      <c r="E32" s="432"/>
      <c r="F32" s="432"/>
      <c r="G32" s="432"/>
      <c r="H32" s="433"/>
      <c r="I32" s="434"/>
      <c r="J32" s="434"/>
      <c r="K32" s="434"/>
      <c r="L32" s="435"/>
      <c r="M32" s="436"/>
      <c r="N32" s="437"/>
      <c r="O32" s="438">
        <f t="shared" si="3"/>
        <v>0</v>
      </c>
      <c r="P32" s="439">
        <f t="shared" si="4"/>
        <v>0</v>
      </c>
      <c r="Q32" s="440" t="str">
        <f t="shared" si="5"/>
        <v>F</v>
      </c>
      <c r="R32" s="289"/>
      <c r="S32" s="201"/>
      <c r="T32" s="2"/>
      <c r="U32" s="2"/>
      <c r="V32" s="2"/>
    </row>
    <row r="33" spans="2:22" ht="15.75" x14ac:dyDescent="0.25">
      <c r="B33" s="431" t="str">
        <f>I!$B31</f>
        <v>student 29</v>
      </c>
      <c r="C33" s="432"/>
      <c r="D33" s="432"/>
      <c r="E33" s="432"/>
      <c r="F33" s="432"/>
      <c r="G33" s="432"/>
      <c r="H33" s="433"/>
      <c r="I33" s="434"/>
      <c r="J33" s="434"/>
      <c r="K33" s="434"/>
      <c r="L33" s="435"/>
      <c r="M33" s="436"/>
      <c r="N33" s="437"/>
      <c r="O33" s="438">
        <f t="shared" si="3"/>
        <v>0</v>
      </c>
      <c r="P33" s="439">
        <f t="shared" si="4"/>
        <v>0</v>
      </c>
      <c r="Q33" s="440" t="str">
        <f t="shared" si="5"/>
        <v>F</v>
      </c>
      <c r="R33" s="289"/>
      <c r="S33" s="189"/>
      <c r="T33" s="2"/>
      <c r="U33" s="2"/>
      <c r="V33" s="2"/>
    </row>
    <row r="34" spans="2:22" ht="15.75" x14ac:dyDescent="0.25">
      <c r="B34" s="431" t="str">
        <f>I!$B32</f>
        <v>student 30</v>
      </c>
      <c r="C34" s="432"/>
      <c r="D34" s="432"/>
      <c r="E34" s="432"/>
      <c r="F34" s="432"/>
      <c r="G34" s="432"/>
      <c r="H34" s="433"/>
      <c r="I34" s="434"/>
      <c r="J34" s="434"/>
      <c r="K34" s="434"/>
      <c r="L34" s="435"/>
      <c r="M34" s="436"/>
      <c r="N34" s="437"/>
      <c r="O34" s="438">
        <f t="shared" si="3"/>
        <v>0</v>
      </c>
      <c r="P34" s="439">
        <f t="shared" si="4"/>
        <v>0</v>
      </c>
      <c r="Q34" s="440" t="str">
        <f t="shared" si="5"/>
        <v>F</v>
      </c>
      <c r="R34" s="289"/>
      <c r="S34" s="189"/>
      <c r="T34" s="2"/>
      <c r="U34" s="2"/>
      <c r="V34" s="2"/>
    </row>
    <row r="35" spans="2:22" ht="15.75" x14ac:dyDescent="0.25">
      <c r="B35" s="431" t="str">
        <f>I!$B33</f>
        <v>student 31</v>
      </c>
      <c r="C35" s="432"/>
      <c r="D35" s="432"/>
      <c r="E35" s="432"/>
      <c r="F35" s="432"/>
      <c r="G35" s="432"/>
      <c r="H35" s="433"/>
      <c r="I35" s="434"/>
      <c r="J35" s="434"/>
      <c r="K35" s="434"/>
      <c r="L35" s="435"/>
      <c r="M35" s="436"/>
      <c r="N35" s="437"/>
      <c r="O35" s="438">
        <f t="shared" si="3"/>
        <v>0</v>
      </c>
      <c r="P35" s="439">
        <f t="shared" si="4"/>
        <v>0</v>
      </c>
      <c r="Q35" s="440" t="str">
        <f t="shared" si="5"/>
        <v>F</v>
      </c>
      <c r="R35" s="289"/>
      <c r="S35" s="189"/>
      <c r="T35" s="2"/>
      <c r="U35" s="2"/>
      <c r="V35" s="2"/>
    </row>
    <row r="36" spans="2:22" ht="15.75" x14ac:dyDescent="0.25">
      <c r="B36" s="431" t="str">
        <f>I!$B34</f>
        <v>student 32</v>
      </c>
      <c r="C36" s="432"/>
      <c r="D36" s="432"/>
      <c r="E36" s="432"/>
      <c r="F36" s="432"/>
      <c r="G36" s="432"/>
      <c r="H36" s="433"/>
      <c r="I36" s="434"/>
      <c r="J36" s="434"/>
      <c r="K36" s="434"/>
      <c r="L36" s="435"/>
      <c r="M36" s="436"/>
      <c r="N36" s="437"/>
      <c r="O36" s="438">
        <f t="shared" si="3"/>
        <v>0</v>
      </c>
      <c r="P36" s="439">
        <f t="shared" si="4"/>
        <v>0</v>
      </c>
      <c r="Q36" s="440" t="str">
        <f t="shared" si="5"/>
        <v>F</v>
      </c>
      <c r="R36" s="289"/>
      <c r="S36" s="189"/>
      <c r="T36" s="2"/>
      <c r="U36" s="2"/>
      <c r="V36" s="2"/>
    </row>
    <row r="37" spans="2:22" ht="15.75" x14ac:dyDescent="0.25">
      <c r="B37" s="431" t="str">
        <f>I!$B35</f>
        <v>student 33</v>
      </c>
      <c r="C37" s="432"/>
      <c r="D37" s="432"/>
      <c r="E37" s="432"/>
      <c r="F37" s="432"/>
      <c r="G37" s="432"/>
      <c r="H37" s="433"/>
      <c r="I37" s="434"/>
      <c r="J37" s="434"/>
      <c r="K37" s="434"/>
      <c r="L37" s="435"/>
      <c r="M37" s="436"/>
      <c r="N37" s="437"/>
      <c r="O37" s="438">
        <f t="shared" si="3"/>
        <v>0</v>
      </c>
      <c r="P37" s="439">
        <f t="shared" si="4"/>
        <v>0</v>
      </c>
      <c r="Q37" s="440" t="str">
        <f t="shared" si="5"/>
        <v>F</v>
      </c>
      <c r="R37" s="289"/>
      <c r="S37" s="189"/>
      <c r="T37" s="2"/>
      <c r="U37" s="2"/>
      <c r="V37" s="2"/>
    </row>
    <row r="38" spans="2:22" ht="15.75" x14ac:dyDescent="0.25">
      <c r="B38" s="431" t="str">
        <f>I!$B36</f>
        <v>student 34</v>
      </c>
      <c r="C38" s="432"/>
      <c r="D38" s="432"/>
      <c r="E38" s="432"/>
      <c r="F38" s="432"/>
      <c r="G38" s="432"/>
      <c r="H38" s="433"/>
      <c r="I38" s="434"/>
      <c r="J38" s="434"/>
      <c r="K38" s="434"/>
      <c r="L38" s="435"/>
      <c r="M38" s="436"/>
      <c r="N38" s="437"/>
      <c r="O38" s="438">
        <f t="shared" si="3"/>
        <v>0</v>
      </c>
      <c r="P38" s="439">
        <f t="shared" si="4"/>
        <v>0</v>
      </c>
      <c r="Q38" s="440" t="str">
        <f t="shared" si="5"/>
        <v>F</v>
      </c>
      <c r="R38" s="289"/>
      <c r="S38" s="189"/>
      <c r="T38" s="2"/>
      <c r="U38" s="2"/>
      <c r="V38" s="2"/>
    </row>
    <row r="39" spans="2:22" ht="15.75" x14ac:dyDescent="0.25">
      <c r="B39" s="431" t="str">
        <f>I!$B37</f>
        <v>student 35</v>
      </c>
      <c r="C39" s="432"/>
      <c r="D39" s="432"/>
      <c r="E39" s="432"/>
      <c r="F39" s="432"/>
      <c r="G39" s="432"/>
      <c r="H39" s="433"/>
      <c r="I39" s="434"/>
      <c r="J39" s="434"/>
      <c r="K39" s="434"/>
      <c r="L39" s="435"/>
      <c r="M39" s="436"/>
      <c r="N39" s="437"/>
      <c r="O39" s="438">
        <f t="shared" si="3"/>
        <v>0</v>
      </c>
      <c r="P39" s="439">
        <f t="shared" si="4"/>
        <v>0</v>
      </c>
      <c r="Q39" s="440" t="str">
        <f t="shared" si="5"/>
        <v>F</v>
      </c>
      <c r="R39" s="289"/>
      <c r="S39" s="189"/>
      <c r="T39" s="2"/>
      <c r="U39" s="2"/>
      <c r="V39" s="2"/>
    </row>
    <row r="40" spans="2:22" ht="16.5" thickBot="1" x14ac:dyDescent="0.3">
      <c r="B40" s="441" t="str">
        <f>I!$B38</f>
        <v>student 36</v>
      </c>
      <c r="C40" s="442"/>
      <c r="D40" s="442"/>
      <c r="E40" s="442"/>
      <c r="F40" s="442"/>
      <c r="G40" s="442"/>
      <c r="H40" s="443"/>
      <c r="I40" s="444"/>
      <c r="J40" s="444"/>
      <c r="K40" s="444"/>
      <c r="L40" s="445"/>
      <c r="M40" s="446"/>
      <c r="N40" s="447"/>
      <c r="O40" s="448">
        <f t="shared" si="3"/>
        <v>0</v>
      </c>
      <c r="P40" s="449">
        <f t="shared" si="4"/>
        <v>0</v>
      </c>
      <c r="Q40" s="450" t="str">
        <f t="shared" si="5"/>
        <v>F</v>
      </c>
      <c r="R40" s="289"/>
      <c r="S40" s="189"/>
      <c r="T40" s="2"/>
      <c r="U40" s="2"/>
      <c r="V40" s="2"/>
    </row>
    <row r="41" spans="2:22" ht="15.75" customHeight="1" x14ac:dyDescent="0.25">
      <c r="B41" s="99" t="s">
        <v>22</v>
      </c>
      <c r="C41" s="129">
        <f>MIN(C$5:C$40)</f>
        <v>0</v>
      </c>
      <c r="D41" s="129">
        <f t="shared" ref="D41:N41" si="6">MIN(D$5:D$40)</f>
        <v>0</v>
      </c>
      <c r="E41" s="129">
        <f t="shared" si="6"/>
        <v>0</v>
      </c>
      <c r="F41" s="129">
        <f t="shared" si="6"/>
        <v>0</v>
      </c>
      <c r="G41" s="129">
        <f t="shared" si="6"/>
        <v>0</v>
      </c>
      <c r="H41" s="296">
        <f t="shared" si="6"/>
        <v>0</v>
      </c>
      <c r="I41" s="297">
        <f t="shared" si="6"/>
        <v>0</v>
      </c>
      <c r="J41" s="297">
        <f t="shared" si="6"/>
        <v>0</v>
      </c>
      <c r="K41" s="297">
        <f t="shared" si="6"/>
        <v>0</v>
      </c>
      <c r="L41" s="338">
        <f t="shared" si="6"/>
        <v>0</v>
      </c>
      <c r="M41" s="339">
        <f t="shared" si="6"/>
        <v>0</v>
      </c>
      <c r="N41" s="115">
        <f t="shared" si="6"/>
        <v>0</v>
      </c>
      <c r="O41" s="135">
        <f t="shared" ref="O41:P41" si="7">MIN(O$5:O$40)</f>
        <v>0</v>
      </c>
      <c r="P41" s="136">
        <f t="shared" si="7"/>
        <v>0</v>
      </c>
      <c r="Q41" s="137"/>
      <c r="R41" s="6"/>
      <c r="S41" s="6"/>
    </row>
    <row r="42" spans="2:22" ht="15.75" customHeight="1" x14ac:dyDescent="0.25">
      <c r="B42" s="99" t="s">
        <v>23</v>
      </c>
      <c r="C42" s="129">
        <f>MAX(C$5:C$40)</f>
        <v>0</v>
      </c>
      <c r="D42" s="129">
        <f t="shared" ref="D42:N42" si="8">MAX(D$5:D$40)</f>
        <v>0</v>
      </c>
      <c r="E42" s="129">
        <f t="shared" si="8"/>
        <v>0</v>
      </c>
      <c r="F42" s="129">
        <f t="shared" si="8"/>
        <v>0</v>
      </c>
      <c r="G42" s="129">
        <f t="shared" si="8"/>
        <v>0</v>
      </c>
      <c r="H42" s="296">
        <f t="shared" si="8"/>
        <v>0</v>
      </c>
      <c r="I42" s="297">
        <f t="shared" si="8"/>
        <v>0</v>
      </c>
      <c r="J42" s="297">
        <f t="shared" si="8"/>
        <v>0</v>
      </c>
      <c r="K42" s="297">
        <f t="shared" si="8"/>
        <v>0</v>
      </c>
      <c r="L42" s="338">
        <f t="shared" si="8"/>
        <v>0</v>
      </c>
      <c r="M42" s="339">
        <f t="shared" si="8"/>
        <v>0</v>
      </c>
      <c r="N42" s="115">
        <f t="shared" si="8"/>
        <v>0</v>
      </c>
      <c r="O42" s="135">
        <f t="shared" ref="O42:P42" si="9">MAX(O$5:O$40)</f>
        <v>0</v>
      </c>
      <c r="P42" s="136">
        <f t="shared" si="9"/>
        <v>0</v>
      </c>
      <c r="Q42" s="137"/>
      <c r="R42" s="6"/>
      <c r="S42" s="6"/>
    </row>
    <row r="43" spans="2:22" ht="15.75" customHeight="1" x14ac:dyDescent="0.25">
      <c r="B43" s="99" t="s">
        <v>24</v>
      </c>
      <c r="C43" s="129" t="e">
        <f>AVERAGEIF(C$5:C$40,"&lt;&gt;0")</f>
        <v>#DIV/0!</v>
      </c>
      <c r="D43" s="129" t="e">
        <f t="shared" ref="D43:N43" si="10">AVERAGEIF(D$5:D$40,"&lt;&gt;0")</f>
        <v>#DIV/0!</v>
      </c>
      <c r="E43" s="129" t="e">
        <f t="shared" si="10"/>
        <v>#DIV/0!</v>
      </c>
      <c r="F43" s="129" t="e">
        <f t="shared" si="10"/>
        <v>#DIV/0!</v>
      </c>
      <c r="G43" s="129" t="e">
        <f t="shared" si="10"/>
        <v>#DIV/0!</v>
      </c>
      <c r="H43" s="296" t="e">
        <f t="shared" si="10"/>
        <v>#DIV/0!</v>
      </c>
      <c r="I43" s="297" t="e">
        <f t="shared" si="10"/>
        <v>#DIV/0!</v>
      </c>
      <c r="J43" s="297" t="e">
        <f t="shared" si="10"/>
        <v>#DIV/0!</v>
      </c>
      <c r="K43" s="297" t="e">
        <f t="shared" si="10"/>
        <v>#DIV/0!</v>
      </c>
      <c r="L43" s="338" t="e">
        <f t="shared" si="10"/>
        <v>#DIV/0!</v>
      </c>
      <c r="M43" s="339" t="e">
        <f t="shared" si="10"/>
        <v>#DIV/0!</v>
      </c>
      <c r="N43" s="115" t="e">
        <f t="shared" si="10"/>
        <v>#DIV/0!</v>
      </c>
      <c r="O43" s="135" t="e">
        <f t="shared" ref="O43:P43" si="11">AVERAGEIF(O$5:O$40,"&lt;&gt;0")</f>
        <v>#DIV/0!</v>
      </c>
      <c r="P43" s="136" t="e">
        <f t="shared" si="11"/>
        <v>#DIV/0!</v>
      </c>
      <c r="Q43" s="137"/>
      <c r="R43" s="6"/>
      <c r="S43" s="6"/>
    </row>
    <row r="44" spans="2:22" ht="15.75" customHeight="1" thickBot="1" x14ac:dyDescent="0.3">
      <c r="B44" s="101" t="s">
        <v>25</v>
      </c>
      <c r="C44" s="130" t="e">
        <f>MEDIAN(C$5:C$40)</f>
        <v>#NUM!</v>
      </c>
      <c r="D44" s="130" t="e">
        <f t="shared" ref="D44:N44" si="12">MEDIAN(D$5:D$40)</f>
        <v>#NUM!</v>
      </c>
      <c r="E44" s="130" t="e">
        <f t="shared" si="12"/>
        <v>#NUM!</v>
      </c>
      <c r="F44" s="130" t="e">
        <f t="shared" si="12"/>
        <v>#NUM!</v>
      </c>
      <c r="G44" s="130" t="e">
        <f t="shared" si="12"/>
        <v>#NUM!</v>
      </c>
      <c r="H44" s="298" t="e">
        <f t="shared" si="12"/>
        <v>#NUM!</v>
      </c>
      <c r="I44" s="299" t="e">
        <f t="shared" si="12"/>
        <v>#NUM!</v>
      </c>
      <c r="J44" s="299" t="e">
        <f t="shared" si="12"/>
        <v>#NUM!</v>
      </c>
      <c r="K44" s="299" t="e">
        <f t="shared" si="12"/>
        <v>#NUM!</v>
      </c>
      <c r="L44" s="340" t="e">
        <f t="shared" si="12"/>
        <v>#NUM!</v>
      </c>
      <c r="M44" s="341" t="e">
        <f t="shared" si="12"/>
        <v>#NUM!</v>
      </c>
      <c r="N44" s="116" t="e">
        <f t="shared" si="12"/>
        <v>#NUM!</v>
      </c>
      <c r="O44" s="138">
        <f t="shared" ref="O44:P44" si="13">MEDIAN(O$5:O$40)</f>
        <v>0</v>
      </c>
      <c r="P44" s="139">
        <f t="shared" si="13"/>
        <v>0</v>
      </c>
      <c r="Q44" s="140"/>
    </row>
  </sheetData>
  <mergeCells count="5">
    <mergeCell ref="T3:V3"/>
    <mergeCell ref="C2:G2"/>
    <mergeCell ref="H2:K2"/>
    <mergeCell ref="L2:M2"/>
    <mergeCell ref="O2:Q2"/>
  </mergeCells>
  <printOptions gridLines="1"/>
  <pageMargins left="0.7" right="0.7" top="0.75" bottom="0.75" header="0.51180555555555496" footer="0.51180555555555496"/>
  <pageSetup paperSize="9" firstPageNumber="0" fitToWidth="0" fitToHeight="0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757070"/>
  </sheetPr>
  <dimension ref="A1:AG39"/>
  <sheetViews>
    <sheetView zoomScale="80" zoomScaleNormal="80" workbookViewId="0">
      <selection activeCell="F13" sqref="F13"/>
    </sheetView>
  </sheetViews>
  <sheetFormatPr defaultRowHeight="15" x14ac:dyDescent="0.25"/>
  <cols>
    <col min="1" max="1" width="26.7109375" customWidth="1"/>
    <col min="2" max="31" width="3.42578125" customWidth="1"/>
    <col min="32" max="32" width="11.28515625" bestFit="1" customWidth="1"/>
    <col min="33" max="33" width="7.28515625" customWidth="1"/>
    <col min="34" max="1025" width="14.42578125" customWidth="1"/>
  </cols>
  <sheetData>
    <row r="1" spans="1:33" ht="17.25" customHeight="1" x14ac:dyDescent="0.3">
      <c r="A1" s="7"/>
      <c r="B1" s="357" t="s">
        <v>41</v>
      </c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7" t="s">
        <v>42</v>
      </c>
      <c r="N1" s="358"/>
      <c r="O1" s="358"/>
      <c r="P1" s="358"/>
      <c r="Q1" s="358"/>
      <c r="R1" s="358"/>
      <c r="S1" s="358"/>
      <c r="T1" s="358"/>
      <c r="U1" s="358"/>
      <c r="V1" s="358"/>
      <c r="W1" s="358"/>
      <c r="X1" s="358"/>
      <c r="Y1" s="359"/>
      <c r="Z1" s="358" t="s">
        <v>43</v>
      </c>
      <c r="AA1" s="358"/>
      <c r="AB1" s="358"/>
      <c r="AC1" s="358"/>
      <c r="AD1" s="358"/>
      <c r="AE1" s="359"/>
      <c r="AF1" s="8"/>
      <c r="AG1" s="9"/>
    </row>
    <row r="2" spans="1:33" ht="17.25" x14ac:dyDescent="0.3">
      <c r="A2" s="10"/>
      <c r="B2" s="249" t="s">
        <v>4</v>
      </c>
      <c r="C2" s="250" t="s">
        <v>39</v>
      </c>
      <c r="D2" s="250" t="s">
        <v>38</v>
      </c>
      <c r="E2" s="251" t="s">
        <v>4</v>
      </c>
      <c r="F2" s="250" t="s">
        <v>39</v>
      </c>
      <c r="G2" s="250" t="s">
        <v>38</v>
      </c>
      <c r="H2" s="251" t="s">
        <v>4</v>
      </c>
      <c r="I2" s="250" t="s">
        <v>39</v>
      </c>
      <c r="J2" s="250" t="s">
        <v>38</v>
      </c>
      <c r="K2" s="251" t="s">
        <v>4</v>
      </c>
      <c r="L2" s="250" t="s">
        <v>39</v>
      </c>
      <c r="M2" s="249" t="s">
        <v>38</v>
      </c>
      <c r="N2" s="251" t="s">
        <v>4</v>
      </c>
      <c r="O2" s="250" t="s">
        <v>39</v>
      </c>
      <c r="P2" s="250" t="s">
        <v>38</v>
      </c>
      <c r="Q2" s="251" t="s">
        <v>4</v>
      </c>
      <c r="R2" s="250" t="s">
        <v>39</v>
      </c>
      <c r="S2" s="250" t="s">
        <v>38</v>
      </c>
      <c r="T2" s="251" t="s">
        <v>4</v>
      </c>
      <c r="U2" s="250" t="s">
        <v>39</v>
      </c>
      <c r="V2" s="250" t="s">
        <v>38</v>
      </c>
      <c r="W2" s="255" t="s">
        <v>4</v>
      </c>
      <c r="X2" s="250" t="s">
        <v>39</v>
      </c>
      <c r="Y2" s="252" t="s">
        <v>38</v>
      </c>
      <c r="Z2" s="251" t="s">
        <v>4</v>
      </c>
      <c r="AA2" s="250" t="s">
        <v>39</v>
      </c>
      <c r="AB2" s="250" t="s">
        <v>38</v>
      </c>
      <c r="AC2" s="251" t="s">
        <v>4</v>
      </c>
      <c r="AD2" s="250" t="s">
        <v>39</v>
      </c>
      <c r="AE2" s="252" t="s">
        <v>38</v>
      </c>
      <c r="AF2" s="11"/>
      <c r="AG2" s="12"/>
    </row>
    <row r="3" spans="1:33" ht="18" thickBot="1" x14ac:dyDescent="0.35">
      <c r="A3" s="6" t="s">
        <v>5</v>
      </c>
      <c r="B3" s="249">
        <v>6</v>
      </c>
      <c r="C3" s="250">
        <v>9</v>
      </c>
      <c r="D3" s="250">
        <v>11</v>
      </c>
      <c r="E3" s="250">
        <v>13</v>
      </c>
      <c r="F3" s="250">
        <v>16</v>
      </c>
      <c r="G3" s="250">
        <v>18</v>
      </c>
      <c r="H3" s="250">
        <v>20</v>
      </c>
      <c r="I3" s="250">
        <v>23</v>
      </c>
      <c r="J3" s="250">
        <v>25</v>
      </c>
      <c r="K3" s="250">
        <v>27</v>
      </c>
      <c r="L3" s="250">
        <v>30</v>
      </c>
      <c r="M3" s="249">
        <v>2</v>
      </c>
      <c r="N3" s="250">
        <v>4</v>
      </c>
      <c r="O3" s="250">
        <v>7</v>
      </c>
      <c r="P3" s="250">
        <v>9</v>
      </c>
      <c r="Q3" s="250">
        <v>11</v>
      </c>
      <c r="R3" s="250">
        <v>14</v>
      </c>
      <c r="S3" s="250">
        <v>16</v>
      </c>
      <c r="T3" s="250">
        <v>18</v>
      </c>
      <c r="U3" s="250">
        <v>21</v>
      </c>
      <c r="V3" s="250">
        <v>23</v>
      </c>
      <c r="W3" s="253">
        <v>25</v>
      </c>
      <c r="X3" s="250">
        <v>28</v>
      </c>
      <c r="Y3" s="252">
        <v>30</v>
      </c>
      <c r="Z3" s="250">
        <v>1</v>
      </c>
      <c r="AA3" s="250">
        <v>4</v>
      </c>
      <c r="AB3" s="250">
        <v>6</v>
      </c>
      <c r="AC3" s="250">
        <v>8</v>
      </c>
      <c r="AD3" s="250">
        <v>11</v>
      </c>
      <c r="AE3" s="252">
        <v>13</v>
      </c>
      <c r="AF3" s="13" t="s">
        <v>6</v>
      </c>
      <c r="AG3" s="14" t="s">
        <v>7</v>
      </c>
    </row>
    <row r="4" spans="1:33" ht="15.75" x14ac:dyDescent="0.25">
      <c r="A4" s="199" t="str">
        <f>I!$B3</f>
        <v>student 1</v>
      </c>
      <c r="B4" s="246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6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117"/>
      <c r="Z4" s="247"/>
      <c r="AA4" s="247"/>
      <c r="AB4" s="247"/>
      <c r="AC4" s="247"/>
      <c r="AD4" s="247"/>
      <c r="AE4" s="117"/>
      <c r="AF4" s="257">
        <f>ROUND(COUNTA($B4:$AE4)/(COUNTBLANK($B4:$AE4)+COUNTA($B4:$AE4)),2)</f>
        <v>0</v>
      </c>
      <c r="AG4" s="117">
        <f>COUNTBLANK($B4:$AE4)</f>
        <v>30</v>
      </c>
    </row>
    <row r="5" spans="1:33" ht="15.75" x14ac:dyDescent="0.25">
      <c r="A5" s="200" t="str">
        <f>I!$B4</f>
        <v>student 2</v>
      </c>
      <c r="B5" s="248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48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118"/>
      <c r="Z5" s="254"/>
      <c r="AA5" s="254"/>
      <c r="AB5" s="254"/>
      <c r="AC5" s="254"/>
      <c r="AD5" s="254"/>
      <c r="AE5" s="118"/>
      <c r="AF5" s="256">
        <f t="shared" ref="AF5:AF39" si="0">ROUND(COUNTA($B5:$AE5)/(COUNTBLANK($B5:$AE5)+COUNTA($B5:$AE5)),2)</f>
        <v>0</v>
      </c>
      <c r="AG5" s="118">
        <f t="shared" ref="AG5:AG39" si="1">COUNTBLANK($B5:$AE5)</f>
        <v>30</v>
      </c>
    </row>
    <row r="6" spans="1:33" ht="15.75" x14ac:dyDescent="0.25">
      <c r="A6" s="200" t="str">
        <f>I!$B5</f>
        <v>student 3</v>
      </c>
      <c r="B6" s="248"/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48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118"/>
      <c r="Z6" s="254"/>
      <c r="AA6" s="254"/>
      <c r="AB6" s="254"/>
      <c r="AC6" s="254"/>
      <c r="AD6" s="254"/>
      <c r="AE6" s="118"/>
      <c r="AF6" s="256">
        <f t="shared" si="0"/>
        <v>0</v>
      </c>
      <c r="AG6" s="118">
        <f t="shared" si="1"/>
        <v>30</v>
      </c>
    </row>
    <row r="7" spans="1:33" ht="15.75" x14ac:dyDescent="0.25">
      <c r="A7" s="200" t="str">
        <f>I!$B6</f>
        <v>student 4</v>
      </c>
      <c r="B7" s="248"/>
      <c r="C7" s="254"/>
      <c r="D7" s="254"/>
      <c r="E7" s="254"/>
      <c r="F7" s="254"/>
      <c r="G7" s="254"/>
      <c r="H7" s="254"/>
      <c r="I7" s="254"/>
      <c r="J7" s="254"/>
      <c r="K7" s="254"/>
      <c r="L7" s="254"/>
      <c r="M7" s="248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118"/>
      <c r="Z7" s="254"/>
      <c r="AA7" s="254"/>
      <c r="AB7" s="254"/>
      <c r="AC7" s="254"/>
      <c r="AD7" s="254"/>
      <c r="AE7" s="118"/>
      <c r="AF7" s="256">
        <f t="shared" si="0"/>
        <v>0</v>
      </c>
      <c r="AG7" s="118">
        <f t="shared" si="1"/>
        <v>30</v>
      </c>
    </row>
    <row r="8" spans="1:33" ht="15.75" x14ac:dyDescent="0.25">
      <c r="A8" s="200" t="str">
        <f>I!$B7</f>
        <v>student 5</v>
      </c>
      <c r="B8" s="248"/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48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118"/>
      <c r="Z8" s="254"/>
      <c r="AA8" s="254"/>
      <c r="AB8" s="254"/>
      <c r="AC8" s="254"/>
      <c r="AD8" s="254"/>
      <c r="AE8" s="118"/>
      <c r="AF8" s="256">
        <f t="shared" si="0"/>
        <v>0</v>
      </c>
      <c r="AG8" s="118">
        <f t="shared" si="1"/>
        <v>30</v>
      </c>
    </row>
    <row r="9" spans="1:33" ht="15.75" x14ac:dyDescent="0.25">
      <c r="A9" s="200" t="str">
        <f>I!$B8</f>
        <v>student 6</v>
      </c>
      <c r="B9" s="248"/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48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118"/>
      <c r="Z9" s="254"/>
      <c r="AA9" s="254"/>
      <c r="AB9" s="254"/>
      <c r="AC9" s="254"/>
      <c r="AD9" s="254"/>
      <c r="AE9" s="118"/>
      <c r="AF9" s="256">
        <f t="shared" si="0"/>
        <v>0</v>
      </c>
      <c r="AG9" s="118">
        <f t="shared" si="1"/>
        <v>30</v>
      </c>
    </row>
    <row r="10" spans="1:33" ht="15.75" x14ac:dyDescent="0.25">
      <c r="A10" s="200" t="str">
        <f>I!$B9</f>
        <v>student 7</v>
      </c>
      <c r="B10" s="248"/>
      <c r="C10" s="254"/>
      <c r="D10" s="254"/>
      <c r="E10" s="254"/>
      <c r="F10" s="254"/>
      <c r="G10" s="254"/>
      <c r="H10" s="254"/>
      <c r="I10" s="254"/>
      <c r="J10" s="254"/>
      <c r="K10" s="254"/>
      <c r="L10" s="254"/>
      <c r="M10" s="248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118"/>
      <c r="Z10" s="254"/>
      <c r="AA10" s="254"/>
      <c r="AB10" s="254"/>
      <c r="AC10" s="254"/>
      <c r="AD10" s="254"/>
      <c r="AE10" s="118"/>
      <c r="AF10" s="256">
        <f t="shared" si="0"/>
        <v>0</v>
      </c>
      <c r="AG10" s="118">
        <f t="shared" si="1"/>
        <v>30</v>
      </c>
    </row>
    <row r="11" spans="1:33" ht="15.75" x14ac:dyDescent="0.25">
      <c r="A11" s="200" t="str">
        <f>I!$B10</f>
        <v>student 8</v>
      </c>
      <c r="B11" s="248"/>
      <c r="C11" s="254"/>
      <c r="D11" s="254"/>
      <c r="E11" s="254"/>
      <c r="F11" s="254"/>
      <c r="G11" s="254"/>
      <c r="H11" s="254"/>
      <c r="I11" s="254"/>
      <c r="J11" s="254"/>
      <c r="K11" s="254"/>
      <c r="L11" s="254"/>
      <c r="M11" s="248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118"/>
      <c r="Z11" s="254"/>
      <c r="AA11" s="254"/>
      <c r="AB11" s="254"/>
      <c r="AC11" s="254"/>
      <c r="AD11" s="254"/>
      <c r="AE11" s="118"/>
      <c r="AF11" s="256">
        <f t="shared" si="0"/>
        <v>0</v>
      </c>
      <c r="AG11" s="118">
        <f t="shared" si="1"/>
        <v>30</v>
      </c>
    </row>
    <row r="12" spans="1:33" ht="15.75" x14ac:dyDescent="0.25">
      <c r="A12" s="200" t="str">
        <f>I!$B11</f>
        <v>student 9</v>
      </c>
      <c r="B12" s="248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48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118"/>
      <c r="Z12" s="254"/>
      <c r="AA12" s="254"/>
      <c r="AB12" s="254"/>
      <c r="AC12" s="254"/>
      <c r="AD12" s="254"/>
      <c r="AE12" s="118"/>
      <c r="AF12" s="256">
        <f t="shared" si="0"/>
        <v>0</v>
      </c>
      <c r="AG12" s="118">
        <f t="shared" si="1"/>
        <v>30</v>
      </c>
    </row>
    <row r="13" spans="1:33" ht="15.75" x14ac:dyDescent="0.25">
      <c r="A13" s="200" t="str">
        <f>I!$B12</f>
        <v>student 10</v>
      </c>
      <c r="B13" s="248"/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48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118"/>
      <c r="Z13" s="254"/>
      <c r="AA13" s="254"/>
      <c r="AB13" s="254"/>
      <c r="AC13" s="254"/>
      <c r="AD13" s="254"/>
      <c r="AE13" s="118"/>
      <c r="AF13" s="256">
        <f t="shared" si="0"/>
        <v>0</v>
      </c>
      <c r="AG13" s="118">
        <f t="shared" si="1"/>
        <v>30</v>
      </c>
    </row>
    <row r="14" spans="1:33" ht="15.75" x14ac:dyDescent="0.25">
      <c r="A14" s="200" t="str">
        <f>I!$B13</f>
        <v>student 11</v>
      </c>
      <c r="B14" s="248"/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48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118"/>
      <c r="Z14" s="254"/>
      <c r="AA14" s="254"/>
      <c r="AB14" s="254"/>
      <c r="AC14" s="254"/>
      <c r="AD14" s="254"/>
      <c r="AE14" s="118"/>
      <c r="AF14" s="256">
        <f t="shared" si="0"/>
        <v>0</v>
      </c>
      <c r="AG14" s="118">
        <f t="shared" si="1"/>
        <v>30</v>
      </c>
    </row>
    <row r="15" spans="1:33" ht="15.75" x14ac:dyDescent="0.25">
      <c r="A15" s="200" t="str">
        <f>I!$B14</f>
        <v>student 12</v>
      </c>
      <c r="B15" s="248"/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48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118"/>
      <c r="Z15" s="254"/>
      <c r="AA15" s="254"/>
      <c r="AB15" s="254"/>
      <c r="AC15" s="254"/>
      <c r="AD15" s="254"/>
      <c r="AE15" s="118"/>
      <c r="AF15" s="256">
        <f t="shared" si="0"/>
        <v>0</v>
      </c>
      <c r="AG15" s="118">
        <f t="shared" si="1"/>
        <v>30</v>
      </c>
    </row>
    <row r="16" spans="1:33" ht="15.75" x14ac:dyDescent="0.25">
      <c r="A16" s="200" t="str">
        <f>I!$B15</f>
        <v>student 13</v>
      </c>
      <c r="B16" s="248"/>
      <c r="C16" s="254"/>
      <c r="D16" s="254"/>
      <c r="E16" s="254"/>
      <c r="F16" s="254"/>
      <c r="G16" s="254"/>
      <c r="H16" s="254"/>
      <c r="I16" s="254"/>
      <c r="J16" s="254"/>
      <c r="K16" s="254"/>
      <c r="L16" s="254"/>
      <c r="M16" s="248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118"/>
      <c r="Z16" s="254"/>
      <c r="AA16" s="254"/>
      <c r="AB16" s="254"/>
      <c r="AC16" s="254"/>
      <c r="AD16" s="254"/>
      <c r="AE16" s="118"/>
      <c r="AF16" s="256">
        <f t="shared" si="0"/>
        <v>0</v>
      </c>
      <c r="AG16" s="118">
        <f t="shared" si="1"/>
        <v>30</v>
      </c>
    </row>
    <row r="17" spans="1:33" ht="15.75" x14ac:dyDescent="0.25">
      <c r="A17" s="200" t="str">
        <f>I!$B16</f>
        <v>student 14</v>
      </c>
      <c r="B17" s="248"/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48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118"/>
      <c r="Z17" s="254"/>
      <c r="AA17" s="254"/>
      <c r="AB17" s="254"/>
      <c r="AC17" s="254"/>
      <c r="AD17" s="254"/>
      <c r="AE17" s="118"/>
      <c r="AF17" s="256">
        <f t="shared" si="0"/>
        <v>0</v>
      </c>
      <c r="AG17" s="118">
        <f t="shared" si="1"/>
        <v>30</v>
      </c>
    </row>
    <row r="18" spans="1:33" ht="15.75" x14ac:dyDescent="0.25">
      <c r="A18" s="200" t="str">
        <f>I!$B17</f>
        <v>student 15</v>
      </c>
      <c r="B18" s="248"/>
      <c r="C18" s="254"/>
      <c r="D18" s="254"/>
      <c r="E18" s="254"/>
      <c r="F18" s="254"/>
      <c r="G18" s="254"/>
      <c r="H18" s="254"/>
      <c r="I18" s="254"/>
      <c r="J18" s="254"/>
      <c r="K18" s="254"/>
      <c r="L18" s="254"/>
      <c r="M18" s="248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118"/>
      <c r="Z18" s="254"/>
      <c r="AA18" s="254"/>
      <c r="AB18" s="254"/>
      <c r="AC18" s="254"/>
      <c r="AD18" s="254"/>
      <c r="AE18" s="118"/>
      <c r="AF18" s="256">
        <f t="shared" si="0"/>
        <v>0</v>
      </c>
      <c r="AG18" s="118">
        <f t="shared" si="1"/>
        <v>30</v>
      </c>
    </row>
    <row r="19" spans="1:33" ht="15.75" x14ac:dyDescent="0.25">
      <c r="A19" s="200" t="str">
        <f>I!$B18</f>
        <v>student 16</v>
      </c>
      <c r="B19" s="248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48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118"/>
      <c r="Z19" s="254"/>
      <c r="AA19" s="254"/>
      <c r="AB19" s="254"/>
      <c r="AC19" s="254"/>
      <c r="AD19" s="254"/>
      <c r="AE19" s="118"/>
      <c r="AF19" s="256">
        <f t="shared" si="0"/>
        <v>0</v>
      </c>
      <c r="AG19" s="118">
        <f t="shared" si="1"/>
        <v>30</v>
      </c>
    </row>
    <row r="20" spans="1:33" ht="15.75" x14ac:dyDescent="0.25">
      <c r="A20" s="200" t="str">
        <f>I!$B19</f>
        <v>student 17</v>
      </c>
      <c r="B20" s="248"/>
      <c r="C20" s="254"/>
      <c r="D20" s="254"/>
      <c r="E20" s="254"/>
      <c r="F20" s="254"/>
      <c r="G20" s="254"/>
      <c r="H20" s="254"/>
      <c r="I20" s="254"/>
      <c r="J20" s="254"/>
      <c r="K20" s="254"/>
      <c r="L20" s="254"/>
      <c r="M20" s="248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118"/>
      <c r="Z20" s="254"/>
      <c r="AA20" s="254"/>
      <c r="AB20" s="254"/>
      <c r="AC20" s="254"/>
      <c r="AD20" s="254"/>
      <c r="AE20" s="118"/>
      <c r="AF20" s="256">
        <f t="shared" si="0"/>
        <v>0</v>
      </c>
      <c r="AG20" s="118">
        <f t="shared" si="1"/>
        <v>30</v>
      </c>
    </row>
    <row r="21" spans="1:33" ht="15.75" x14ac:dyDescent="0.25">
      <c r="A21" s="200" t="str">
        <f>I!$B20</f>
        <v>student 18</v>
      </c>
      <c r="B21" s="248"/>
      <c r="C21" s="254"/>
      <c r="D21" s="254"/>
      <c r="E21" s="254"/>
      <c r="F21" s="254"/>
      <c r="G21" s="254"/>
      <c r="H21" s="254"/>
      <c r="I21" s="254"/>
      <c r="J21" s="254"/>
      <c r="K21" s="254"/>
      <c r="L21" s="254"/>
      <c r="M21" s="248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118"/>
      <c r="Z21" s="254"/>
      <c r="AA21" s="254"/>
      <c r="AB21" s="254"/>
      <c r="AC21" s="254"/>
      <c r="AD21" s="254"/>
      <c r="AE21" s="118"/>
      <c r="AF21" s="256">
        <f t="shared" si="0"/>
        <v>0</v>
      </c>
      <c r="AG21" s="118">
        <f t="shared" si="1"/>
        <v>30</v>
      </c>
    </row>
    <row r="22" spans="1:33" ht="15.75" x14ac:dyDescent="0.25">
      <c r="A22" s="200" t="str">
        <f>I!$B21</f>
        <v>student 19</v>
      </c>
      <c r="B22" s="248"/>
      <c r="C22" s="254"/>
      <c r="D22" s="254"/>
      <c r="E22" s="254"/>
      <c r="F22" s="254"/>
      <c r="G22" s="254"/>
      <c r="H22" s="254"/>
      <c r="I22" s="254"/>
      <c r="J22" s="254"/>
      <c r="K22" s="254"/>
      <c r="L22" s="254"/>
      <c r="M22" s="248"/>
      <c r="N22" s="254"/>
      <c r="O22" s="254"/>
      <c r="P22" s="254"/>
      <c r="Q22" s="254"/>
      <c r="R22" s="254"/>
      <c r="S22" s="254"/>
      <c r="T22" s="254"/>
      <c r="U22" s="254"/>
      <c r="V22" s="254"/>
      <c r="W22" s="254"/>
      <c r="X22" s="254"/>
      <c r="Y22" s="118"/>
      <c r="Z22" s="254"/>
      <c r="AA22" s="254"/>
      <c r="AB22" s="254"/>
      <c r="AC22" s="254"/>
      <c r="AD22" s="254"/>
      <c r="AE22" s="118"/>
      <c r="AF22" s="256">
        <f t="shared" si="0"/>
        <v>0</v>
      </c>
      <c r="AG22" s="118">
        <f t="shared" si="1"/>
        <v>30</v>
      </c>
    </row>
    <row r="23" spans="1:33" ht="15.75" x14ac:dyDescent="0.25">
      <c r="A23" s="200" t="str">
        <f>I!$B22</f>
        <v>student 20</v>
      </c>
      <c r="B23" s="248"/>
      <c r="C23" s="254"/>
      <c r="D23" s="254"/>
      <c r="E23" s="254"/>
      <c r="F23" s="254"/>
      <c r="G23" s="254"/>
      <c r="H23" s="254"/>
      <c r="I23" s="254"/>
      <c r="J23" s="254"/>
      <c r="K23" s="254"/>
      <c r="L23" s="254"/>
      <c r="M23" s="248"/>
      <c r="N23" s="254"/>
      <c r="O23" s="254"/>
      <c r="P23" s="254"/>
      <c r="Q23" s="254"/>
      <c r="R23" s="254"/>
      <c r="S23" s="254"/>
      <c r="T23" s="254"/>
      <c r="U23" s="254"/>
      <c r="V23" s="254"/>
      <c r="W23" s="254"/>
      <c r="X23" s="254"/>
      <c r="Y23" s="118"/>
      <c r="Z23" s="254"/>
      <c r="AA23" s="254"/>
      <c r="AB23" s="254"/>
      <c r="AC23" s="254"/>
      <c r="AD23" s="254"/>
      <c r="AE23" s="118"/>
      <c r="AF23" s="256">
        <f t="shared" si="0"/>
        <v>0</v>
      </c>
      <c r="AG23" s="118">
        <f t="shared" si="1"/>
        <v>30</v>
      </c>
    </row>
    <row r="24" spans="1:33" ht="15.75" x14ac:dyDescent="0.25">
      <c r="A24" s="200" t="str">
        <f>I!$B23</f>
        <v>student 21</v>
      </c>
      <c r="B24" s="248"/>
      <c r="C24" s="254"/>
      <c r="D24" s="254"/>
      <c r="E24" s="254"/>
      <c r="F24" s="254"/>
      <c r="G24" s="254"/>
      <c r="H24" s="254"/>
      <c r="I24" s="254"/>
      <c r="J24" s="254"/>
      <c r="K24" s="254"/>
      <c r="L24" s="254"/>
      <c r="M24" s="248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118"/>
      <c r="Z24" s="254"/>
      <c r="AA24" s="254"/>
      <c r="AB24" s="254"/>
      <c r="AC24" s="254"/>
      <c r="AD24" s="254"/>
      <c r="AE24" s="118"/>
      <c r="AF24" s="256">
        <f t="shared" si="0"/>
        <v>0</v>
      </c>
      <c r="AG24" s="118">
        <f t="shared" si="1"/>
        <v>30</v>
      </c>
    </row>
    <row r="25" spans="1:33" ht="15.75" x14ac:dyDescent="0.25">
      <c r="A25" s="200" t="str">
        <f>I!$B24</f>
        <v>student 22</v>
      </c>
      <c r="B25" s="248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48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118"/>
      <c r="Z25" s="254"/>
      <c r="AA25" s="254"/>
      <c r="AB25" s="254"/>
      <c r="AC25" s="254"/>
      <c r="AD25" s="254"/>
      <c r="AE25" s="118"/>
      <c r="AF25" s="256">
        <f t="shared" si="0"/>
        <v>0</v>
      </c>
      <c r="AG25" s="118">
        <f t="shared" si="1"/>
        <v>30</v>
      </c>
    </row>
    <row r="26" spans="1:33" ht="15.75" x14ac:dyDescent="0.25">
      <c r="A26" s="200" t="str">
        <f>I!$B25</f>
        <v>student 23</v>
      </c>
      <c r="B26" s="248"/>
      <c r="C26" s="254"/>
      <c r="D26" s="254"/>
      <c r="E26" s="254"/>
      <c r="F26" s="254"/>
      <c r="G26" s="254"/>
      <c r="H26" s="254"/>
      <c r="I26" s="254"/>
      <c r="J26" s="254"/>
      <c r="K26" s="254"/>
      <c r="L26" s="254"/>
      <c r="M26" s="248"/>
      <c r="N26" s="254"/>
      <c r="O26" s="254"/>
      <c r="P26" s="254"/>
      <c r="Q26" s="254"/>
      <c r="R26" s="254"/>
      <c r="S26" s="254"/>
      <c r="T26" s="254"/>
      <c r="U26" s="254"/>
      <c r="V26" s="254"/>
      <c r="W26" s="254"/>
      <c r="X26" s="254"/>
      <c r="Y26" s="118"/>
      <c r="Z26" s="254"/>
      <c r="AA26" s="254"/>
      <c r="AB26" s="254"/>
      <c r="AC26" s="254"/>
      <c r="AD26" s="254"/>
      <c r="AE26" s="118"/>
      <c r="AF26" s="256">
        <f t="shared" si="0"/>
        <v>0</v>
      </c>
      <c r="AG26" s="118">
        <f t="shared" si="1"/>
        <v>30</v>
      </c>
    </row>
    <row r="27" spans="1:33" ht="15.75" x14ac:dyDescent="0.25">
      <c r="A27" s="200" t="str">
        <f>I!$B26</f>
        <v>student 24</v>
      </c>
      <c r="B27" s="248"/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48"/>
      <c r="N27" s="254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118"/>
      <c r="Z27" s="254"/>
      <c r="AA27" s="254"/>
      <c r="AB27" s="254"/>
      <c r="AC27" s="254"/>
      <c r="AD27" s="254"/>
      <c r="AE27" s="118"/>
      <c r="AF27" s="256">
        <f t="shared" si="0"/>
        <v>0</v>
      </c>
      <c r="AG27" s="118">
        <f t="shared" si="1"/>
        <v>30</v>
      </c>
    </row>
    <row r="28" spans="1:33" ht="15.75" x14ac:dyDescent="0.25">
      <c r="A28" s="200" t="str">
        <f>I!$B27</f>
        <v>student 25</v>
      </c>
      <c r="B28" s="248"/>
      <c r="C28" s="254"/>
      <c r="D28" s="254"/>
      <c r="E28" s="254"/>
      <c r="F28" s="254"/>
      <c r="G28" s="254"/>
      <c r="H28" s="254"/>
      <c r="I28" s="254"/>
      <c r="J28" s="254"/>
      <c r="K28" s="254"/>
      <c r="L28" s="254"/>
      <c r="M28" s="248"/>
      <c r="N28" s="254"/>
      <c r="O28" s="254"/>
      <c r="P28" s="254"/>
      <c r="Q28" s="254"/>
      <c r="R28" s="254"/>
      <c r="S28" s="254"/>
      <c r="T28" s="254"/>
      <c r="U28" s="254"/>
      <c r="V28" s="254"/>
      <c r="W28" s="254"/>
      <c r="X28" s="254"/>
      <c r="Y28" s="118"/>
      <c r="Z28" s="254"/>
      <c r="AA28" s="254"/>
      <c r="AB28" s="254"/>
      <c r="AC28" s="254"/>
      <c r="AD28" s="254"/>
      <c r="AE28" s="118"/>
      <c r="AF28" s="256">
        <f t="shared" si="0"/>
        <v>0</v>
      </c>
      <c r="AG28" s="118">
        <f t="shared" si="1"/>
        <v>30</v>
      </c>
    </row>
    <row r="29" spans="1:33" ht="15.75" x14ac:dyDescent="0.25">
      <c r="A29" s="200" t="str">
        <f>I!$B28</f>
        <v>student 26</v>
      </c>
      <c r="B29" s="248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48"/>
      <c r="N29" s="254"/>
      <c r="O29" s="254"/>
      <c r="P29" s="254"/>
      <c r="Q29" s="254"/>
      <c r="R29" s="254"/>
      <c r="S29" s="254"/>
      <c r="T29" s="254"/>
      <c r="U29" s="254"/>
      <c r="V29" s="254"/>
      <c r="W29" s="254"/>
      <c r="X29" s="254"/>
      <c r="Y29" s="118"/>
      <c r="Z29" s="254"/>
      <c r="AA29" s="254"/>
      <c r="AB29" s="254"/>
      <c r="AC29" s="254"/>
      <c r="AD29" s="254"/>
      <c r="AE29" s="118"/>
      <c r="AF29" s="256">
        <f t="shared" si="0"/>
        <v>0</v>
      </c>
      <c r="AG29" s="118">
        <f t="shared" si="1"/>
        <v>30</v>
      </c>
    </row>
    <row r="30" spans="1:33" ht="15.75" x14ac:dyDescent="0.25">
      <c r="A30" s="200" t="str">
        <f>I!$B29</f>
        <v>student 27</v>
      </c>
      <c r="B30" s="248"/>
      <c r="C30" s="254"/>
      <c r="D30" s="254"/>
      <c r="E30" s="254"/>
      <c r="F30" s="254"/>
      <c r="G30" s="254"/>
      <c r="H30" s="254"/>
      <c r="I30" s="254"/>
      <c r="J30" s="254"/>
      <c r="K30" s="254"/>
      <c r="L30" s="254"/>
      <c r="M30" s="248"/>
      <c r="N30" s="254"/>
      <c r="O30" s="254"/>
      <c r="P30" s="254"/>
      <c r="Q30" s="254"/>
      <c r="R30" s="254"/>
      <c r="S30" s="254"/>
      <c r="T30" s="254"/>
      <c r="U30" s="254"/>
      <c r="V30" s="254"/>
      <c r="W30" s="254"/>
      <c r="X30" s="254"/>
      <c r="Y30" s="118"/>
      <c r="Z30" s="254"/>
      <c r="AA30" s="254"/>
      <c r="AB30" s="254"/>
      <c r="AC30" s="254"/>
      <c r="AD30" s="254"/>
      <c r="AE30" s="118"/>
      <c r="AF30" s="256">
        <f t="shared" si="0"/>
        <v>0</v>
      </c>
      <c r="AG30" s="118">
        <f t="shared" si="1"/>
        <v>30</v>
      </c>
    </row>
    <row r="31" spans="1:33" ht="15.75" x14ac:dyDescent="0.25">
      <c r="A31" s="200" t="str">
        <f>I!$B30</f>
        <v>student 28</v>
      </c>
      <c r="B31" s="248"/>
      <c r="C31" s="254"/>
      <c r="D31" s="254"/>
      <c r="E31" s="254"/>
      <c r="F31" s="254"/>
      <c r="G31" s="254"/>
      <c r="H31" s="254"/>
      <c r="I31" s="254"/>
      <c r="J31" s="254"/>
      <c r="K31" s="254"/>
      <c r="L31" s="254"/>
      <c r="M31" s="248"/>
      <c r="N31" s="254"/>
      <c r="O31" s="254"/>
      <c r="P31" s="254"/>
      <c r="Q31" s="254"/>
      <c r="R31" s="254"/>
      <c r="S31" s="254"/>
      <c r="T31" s="254"/>
      <c r="U31" s="254"/>
      <c r="V31" s="254"/>
      <c r="W31" s="254"/>
      <c r="X31" s="254"/>
      <c r="Y31" s="118"/>
      <c r="Z31" s="254"/>
      <c r="AA31" s="254"/>
      <c r="AB31" s="254"/>
      <c r="AC31" s="254"/>
      <c r="AD31" s="254"/>
      <c r="AE31" s="118"/>
      <c r="AF31" s="256">
        <f t="shared" si="0"/>
        <v>0</v>
      </c>
      <c r="AG31" s="118">
        <f t="shared" si="1"/>
        <v>30</v>
      </c>
    </row>
    <row r="32" spans="1:33" ht="15.75" x14ac:dyDescent="0.25">
      <c r="A32" s="200" t="str">
        <f>I!$B31</f>
        <v>student 29</v>
      </c>
      <c r="B32" s="248"/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48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118"/>
      <c r="Z32" s="254"/>
      <c r="AA32" s="254"/>
      <c r="AB32" s="254"/>
      <c r="AC32" s="254"/>
      <c r="AD32" s="254"/>
      <c r="AE32" s="118"/>
      <c r="AF32" s="256">
        <f t="shared" si="0"/>
        <v>0</v>
      </c>
      <c r="AG32" s="118">
        <f t="shared" si="1"/>
        <v>30</v>
      </c>
    </row>
    <row r="33" spans="1:33" ht="15.75" x14ac:dyDescent="0.25">
      <c r="A33" s="200" t="str">
        <f>I!$B32</f>
        <v>student 30</v>
      </c>
      <c r="B33" s="248"/>
      <c r="C33" s="254"/>
      <c r="D33" s="254"/>
      <c r="E33" s="254"/>
      <c r="F33" s="254"/>
      <c r="G33" s="254"/>
      <c r="H33" s="254"/>
      <c r="I33" s="254"/>
      <c r="J33" s="254"/>
      <c r="K33" s="254"/>
      <c r="L33" s="254"/>
      <c r="M33" s="248"/>
      <c r="N33" s="254"/>
      <c r="O33" s="254"/>
      <c r="P33" s="254"/>
      <c r="Q33" s="254"/>
      <c r="R33" s="254"/>
      <c r="S33" s="254"/>
      <c r="T33" s="254"/>
      <c r="U33" s="254"/>
      <c r="V33" s="254"/>
      <c r="W33" s="254"/>
      <c r="X33" s="254"/>
      <c r="Y33" s="118"/>
      <c r="Z33" s="254"/>
      <c r="AA33" s="254"/>
      <c r="AB33" s="254"/>
      <c r="AC33" s="254"/>
      <c r="AD33" s="254"/>
      <c r="AE33" s="118"/>
      <c r="AF33" s="256">
        <f t="shared" si="0"/>
        <v>0</v>
      </c>
      <c r="AG33" s="118">
        <f t="shared" si="1"/>
        <v>30</v>
      </c>
    </row>
    <row r="34" spans="1:33" ht="15.75" x14ac:dyDescent="0.25">
      <c r="A34" s="200" t="str">
        <f>I!$B33</f>
        <v>student 31</v>
      </c>
      <c r="B34" s="248"/>
      <c r="C34" s="254"/>
      <c r="D34" s="254"/>
      <c r="E34" s="254"/>
      <c r="F34" s="254"/>
      <c r="G34" s="254"/>
      <c r="H34" s="254"/>
      <c r="I34" s="254"/>
      <c r="J34" s="254"/>
      <c r="K34" s="254"/>
      <c r="L34" s="254"/>
      <c r="M34" s="248"/>
      <c r="N34" s="254"/>
      <c r="O34" s="254"/>
      <c r="P34" s="254"/>
      <c r="Q34" s="254"/>
      <c r="R34" s="254"/>
      <c r="S34" s="254"/>
      <c r="T34" s="254"/>
      <c r="U34" s="254"/>
      <c r="V34" s="254"/>
      <c r="W34" s="254"/>
      <c r="X34" s="254"/>
      <c r="Y34" s="118"/>
      <c r="Z34" s="254"/>
      <c r="AA34" s="254"/>
      <c r="AB34" s="254"/>
      <c r="AC34" s="254"/>
      <c r="AD34" s="254"/>
      <c r="AE34" s="118"/>
      <c r="AF34" s="256">
        <f t="shared" si="0"/>
        <v>0</v>
      </c>
      <c r="AG34" s="118">
        <f t="shared" si="1"/>
        <v>30</v>
      </c>
    </row>
    <row r="35" spans="1:33" ht="15.75" x14ac:dyDescent="0.25">
      <c r="A35" s="200" t="str">
        <f>I!$B34</f>
        <v>student 32</v>
      </c>
      <c r="B35" s="248"/>
      <c r="C35" s="254"/>
      <c r="D35" s="254"/>
      <c r="E35" s="254"/>
      <c r="F35" s="254"/>
      <c r="G35" s="254"/>
      <c r="H35" s="254"/>
      <c r="I35" s="254"/>
      <c r="J35" s="254"/>
      <c r="K35" s="254"/>
      <c r="L35" s="254"/>
      <c r="M35" s="248"/>
      <c r="N35" s="254"/>
      <c r="O35" s="254"/>
      <c r="P35" s="254"/>
      <c r="Q35" s="254"/>
      <c r="R35" s="254"/>
      <c r="S35" s="254"/>
      <c r="T35" s="254"/>
      <c r="U35" s="254"/>
      <c r="V35" s="254"/>
      <c r="W35" s="254"/>
      <c r="X35" s="254"/>
      <c r="Y35" s="118"/>
      <c r="Z35" s="254"/>
      <c r="AA35" s="254"/>
      <c r="AB35" s="254"/>
      <c r="AC35" s="254"/>
      <c r="AD35" s="254"/>
      <c r="AE35" s="118"/>
      <c r="AF35" s="256">
        <f t="shared" si="0"/>
        <v>0</v>
      </c>
      <c r="AG35" s="118">
        <f t="shared" si="1"/>
        <v>30</v>
      </c>
    </row>
    <row r="36" spans="1:33" ht="15.75" x14ac:dyDescent="0.25">
      <c r="A36" s="200" t="str">
        <f>I!$B35</f>
        <v>student 33</v>
      </c>
      <c r="B36" s="248"/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48"/>
      <c r="N36" s="254"/>
      <c r="O36" s="254"/>
      <c r="P36" s="254"/>
      <c r="Q36" s="254"/>
      <c r="R36" s="254"/>
      <c r="S36" s="254"/>
      <c r="T36" s="254"/>
      <c r="U36" s="254"/>
      <c r="V36" s="254"/>
      <c r="W36" s="254"/>
      <c r="X36" s="254"/>
      <c r="Y36" s="118"/>
      <c r="Z36" s="254"/>
      <c r="AA36" s="254"/>
      <c r="AB36" s="254"/>
      <c r="AC36" s="254"/>
      <c r="AD36" s="254"/>
      <c r="AE36" s="118"/>
      <c r="AF36" s="256">
        <f t="shared" si="0"/>
        <v>0</v>
      </c>
      <c r="AG36" s="118">
        <f t="shared" si="1"/>
        <v>30</v>
      </c>
    </row>
    <row r="37" spans="1:33" ht="15.75" x14ac:dyDescent="0.25">
      <c r="A37" s="200" t="str">
        <f>I!$B36</f>
        <v>student 34</v>
      </c>
      <c r="B37" s="248"/>
      <c r="C37" s="254"/>
      <c r="D37" s="254"/>
      <c r="E37" s="254"/>
      <c r="F37" s="254"/>
      <c r="G37" s="254"/>
      <c r="H37" s="254"/>
      <c r="I37" s="254"/>
      <c r="J37" s="254"/>
      <c r="K37" s="254"/>
      <c r="L37" s="254"/>
      <c r="M37" s="248"/>
      <c r="N37" s="254"/>
      <c r="O37" s="254"/>
      <c r="P37" s="254"/>
      <c r="Q37" s="254"/>
      <c r="R37" s="254"/>
      <c r="S37" s="254"/>
      <c r="T37" s="254"/>
      <c r="U37" s="254"/>
      <c r="V37" s="254"/>
      <c r="W37" s="254"/>
      <c r="X37" s="254"/>
      <c r="Y37" s="118"/>
      <c r="Z37" s="254"/>
      <c r="AA37" s="254"/>
      <c r="AB37" s="254"/>
      <c r="AC37" s="254"/>
      <c r="AD37" s="254"/>
      <c r="AE37" s="118"/>
      <c r="AF37" s="256">
        <f t="shared" si="0"/>
        <v>0</v>
      </c>
      <c r="AG37" s="118">
        <f t="shared" si="1"/>
        <v>30</v>
      </c>
    </row>
    <row r="38" spans="1:33" ht="15.75" x14ac:dyDescent="0.25">
      <c r="A38" s="200" t="str">
        <f>I!$B37</f>
        <v>student 35</v>
      </c>
      <c r="B38" s="248"/>
      <c r="C38" s="254"/>
      <c r="D38" s="254"/>
      <c r="E38" s="254"/>
      <c r="F38" s="254"/>
      <c r="G38" s="254"/>
      <c r="H38" s="254"/>
      <c r="I38" s="254"/>
      <c r="J38" s="254"/>
      <c r="K38" s="254"/>
      <c r="L38" s="254"/>
      <c r="M38" s="248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118"/>
      <c r="Z38" s="254"/>
      <c r="AA38" s="254"/>
      <c r="AB38" s="254"/>
      <c r="AC38" s="254"/>
      <c r="AD38" s="254"/>
      <c r="AE38" s="118"/>
      <c r="AF38" s="256">
        <f t="shared" si="0"/>
        <v>0</v>
      </c>
      <c r="AG38" s="118">
        <f t="shared" si="1"/>
        <v>30</v>
      </c>
    </row>
    <row r="39" spans="1:33" ht="15.75" x14ac:dyDescent="0.25">
      <c r="A39" s="200" t="str">
        <f>I!$B38</f>
        <v>student 36</v>
      </c>
      <c r="B39" s="248"/>
      <c r="C39" s="254"/>
      <c r="D39" s="254"/>
      <c r="E39" s="254"/>
      <c r="F39" s="254"/>
      <c r="G39" s="254"/>
      <c r="H39" s="254"/>
      <c r="I39" s="254"/>
      <c r="J39" s="254"/>
      <c r="K39" s="254"/>
      <c r="L39" s="254"/>
      <c r="M39" s="248"/>
      <c r="N39" s="254"/>
      <c r="O39" s="254"/>
      <c r="P39" s="254"/>
      <c r="Q39" s="254"/>
      <c r="R39" s="254"/>
      <c r="S39" s="254"/>
      <c r="T39" s="254"/>
      <c r="U39" s="254"/>
      <c r="V39" s="254"/>
      <c r="W39" s="254"/>
      <c r="X39" s="254"/>
      <c r="Y39" s="118"/>
      <c r="Z39" s="254"/>
      <c r="AA39" s="254"/>
      <c r="AB39" s="254"/>
      <c r="AC39" s="254"/>
      <c r="AD39" s="254"/>
      <c r="AE39" s="118"/>
      <c r="AF39" s="256">
        <f t="shared" si="0"/>
        <v>0</v>
      </c>
      <c r="AG39" s="118">
        <f t="shared" si="1"/>
        <v>30</v>
      </c>
    </row>
  </sheetData>
  <mergeCells count="3">
    <mergeCell ref="B1:L1"/>
    <mergeCell ref="M1:Y1"/>
    <mergeCell ref="Z1:AE1"/>
  </mergeCells>
  <conditionalFormatting sqref="B4:AE39">
    <cfRule type="expression" dxfId="0" priority="1">
      <formula>LEN(TRIM(B4))&gt;0</formula>
    </cfRule>
  </conditionalFormatting>
  <printOptions gridLines="1"/>
  <pageMargins left="0.25" right="0.25" top="0.5" bottom="0.5" header="0.51180555555555496" footer="0.51180555555555496"/>
  <pageSetup paperSize="9" firstPageNumber="0" fitToWidth="0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00B050"/>
  </sheetPr>
  <dimension ref="B1:K44"/>
  <sheetViews>
    <sheetView zoomScaleNormal="100" workbookViewId="0">
      <selection activeCell="B3" sqref="B3"/>
    </sheetView>
  </sheetViews>
  <sheetFormatPr defaultRowHeight="15" x14ac:dyDescent="0.25"/>
  <cols>
    <col min="1" max="1" width="1" customWidth="1"/>
    <col min="2" max="2" width="23.140625" customWidth="1"/>
    <col min="3" max="4" width="14.7109375" customWidth="1"/>
    <col min="5" max="5" width="8.28515625" customWidth="1"/>
    <col min="6" max="7" width="9.7109375" customWidth="1"/>
    <col min="8" max="8" width="6.7109375" customWidth="1"/>
    <col min="9" max="9" width="2.140625" customWidth="1"/>
    <col min="10" max="10" width="6.28515625" customWidth="1"/>
    <col min="11" max="11" width="5.5703125" customWidth="1"/>
    <col min="12" max="1018" width="14.42578125" customWidth="1"/>
  </cols>
  <sheetData>
    <row r="1" spans="2:11" ht="6" customHeight="1" thickBot="1" x14ac:dyDescent="0.3"/>
    <row r="2" spans="2:11" ht="15.75" thickBot="1" x14ac:dyDescent="0.3">
      <c r="B2" s="120" t="s">
        <v>45</v>
      </c>
      <c r="C2" s="360"/>
      <c r="D2" s="361"/>
      <c r="E2" s="300"/>
      <c r="F2" s="362" t="s">
        <v>9</v>
      </c>
      <c r="G2" s="362"/>
      <c r="H2" s="362"/>
    </row>
    <row r="3" spans="2:11" ht="16.5" thickBot="1" x14ac:dyDescent="0.3">
      <c r="B3" s="16" t="s">
        <v>47</v>
      </c>
      <c r="C3" s="58" t="s">
        <v>49</v>
      </c>
      <c r="D3" s="303" t="s">
        <v>50</v>
      </c>
      <c r="E3" s="52" t="s">
        <v>10</v>
      </c>
      <c r="F3" s="64" t="s">
        <v>11</v>
      </c>
      <c r="G3" s="19" t="s">
        <v>12</v>
      </c>
      <c r="H3" s="20" t="s">
        <v>13</v>
      </c>
      <c r="J3" s="363" t="s">
        <v>14</v>
      </c>
      <c r="K3" s="363"/>
    </row>
    <row r="4" spans="2:11" ht="16.5" thickBot="1" x14ac:dyDescent="0.3">
      <c r="B4" s="16" t="s">
        <v>15</v>
      </c>
      <c r="C4" s="309">
        <v>45</v>
      </c>
      <c r="D4" s="310">
        <v>15</v>
      </c>
      <c r="E4" s="67">
        <f>$F$4*-0.25</f>
        <v>-15</v>
      </c>
      <c r="F4" s="68">
        <f>SUM(C4:D4)</f>
        <v>60</v>
      </c>
      <c r="G4" s="23"/>
      <c r="H4" s="24"/>
      <c r="J4" s="25" t="s">
        <v>9</v>
      </c>
      <c r="K4" s="26" t="s">
        <v>16</v>
      </c>
    </row>
    <row r="5" spans="2:11" x14ac:dyDescent="0.25">
      <c r="B5" s="158" t="str">
        <f>I!$B3</f>
        <v>student 1</v>
      </c>
      <c r="C5" s="160"/>
      <c r="D5" s="311"/>
      <c r="E5" s="161"/>
      <c r="F5" s="159">
        <f>MAX(0,(SUMPRODUCT(C5:D5,$C$4:$D$4)*(1-0.25*E5)))</f>
        <v>0</v>
      </c>
      <c r="G5" s="162">
        <f t="shared" ref="G5" si="0">F5/$F$4</f>
        <v>0</v>
      </c>
      <c r="H5" s="163" t="str">
        <f t="shared" ref="H5" si="1">IF(G5&gt;=0.9,"A",IF(G5&gt;=0.8,"B",IF(G5&gt;=0.7,"C",IF(G5&gt;=0.6,"D","F"))))</f>
        <v>F</v>
      </c>
      <c r="J5" s="32" t="s">
        <v>17</v>
      </c>
      <c r="K5" s="33">
        <f>COUNTIF($H$5:$H$40,$J5)</f>
        <v>0</v>
      </c>
    </row>
    <row r="6" spans="2:11" x14ac:dyDescent="0.25">
      <c r="B6" s="158" t="str">
        <f>I!$B4</f>
        <v>student 2</v>
      </c>
      <c r="C6" s="160"/>
      <c r="D6" s="311"/>
      <c r="E6" s="161"/>
      <c r="F6" s="159">
        <f t="shared" ref="F6:F40" si="2">MAX(0,(SUMPRODUCT(C6:D6,$C$4:$D$4)*(1-0.25*E6)))</f>
        <v>0</v>
      </c>
      <c r="G6" s="162">
        <f t="shared" ref="G6:G40" si="3">F6/$F$4</f>
        <v>0</v>
      </c>
      <c r="H6" s="163" t="str">
        <f t="shared" ref="H6:H40" si="4">IF(G6&gt;=0.9,"A",IF(G6&gt;=0.8,"B",IF(G6&gt;=0.7,"C",IF(G6&gt;=0.6,"D","F"))))</f>
        <v>F</v>
      </c>
      <c r="J6" s="34" t="s">
        <v>18</v>
      </c>
      <c r="K6" s="35">
        <f>COUNTIF($H$5:$H$40,$J6)</f>
        <v>0</v>
      </c>
    </row>
    <row r="7" spans="2:11" x14ac:dyDescent="0.25">
      <c r="B7" s="158" t="str">
        <f>I!$B5</f>
        <v>student 3</v>
      </c>
      <c r="C7" s="160"/>
      <c r="D7" s="311"/>
      <c r="E7" s="161"/>
      <c r="F7" s="159">
        <f t="shared" si="2"/>
        <v>0</v>
      </c>
      <c r="G7" s="162">
        <f t="shared" si="3"/>
        <v>0</v>
      </c>
      <c r="H7" s="163" t="str">
        <f t="shared" si="4"/>
        <v>F</v>
      </c>
      <c r="J7" s="34" t="s">
        <v>19</v>
      </c>
      <c r="K7" s="35">
        <f>COUNTIF($H$5:$H$40,$J7)</f>
        <v>0</v>
      </c>
    </row>
    <row r="8" spans="2:11" x14ac:dyDescent="0.25">
      <c r="B8" s="158" t="str">
        <f>I!$B6</f>
        <v>student 4</v>
      </c>
      <c r="C8" s="160"/>
      <c r="D8" s="311"/>
      <c r="E8" s="161"/>
      <c r="F8" s="159">
        <f t="shared" si="2"/>
        <v>0</v>
      </c>
      <c r="G8" s="162">
        <f t="shared" si="3"/>
        <v>0</v>
      </c>
      <c r="H8" s="163" t="str">
        <f t="shared" si="4"/>
        <v>F</v>
      </c>
      <c r="J8" s="34" t="s">
        <v>20</v>
      </c>
      <c r="K8" s="35">
        <f>COUNTIF($H$5:$H$40,$J8)</f>
        <v>0</v>
      </c>
    </row>
    <row r="9" spans="2:11" ht="15.75" thickBot="1" x14ac:dyDescent="0.3">
      <c r="B9" s="158" t="str">
        <f>I!$B7</f>
        <v>student 5</v>
      </c>
      <c r="C9" s="160"/>
      <c r="D9" s="311"/>
      <c r="E9" s="161"/>
      <c r="F9" s="159">
        <f t="shared" si="2"/>
        <v>0</v>
      </c>
      <c r="G9" s="162">
        <f t="shared" si="3"/>
        <v>0</v>
      </c>
      <c r="H9" s="163" t="str">
        <f t="shared" si="4"/>
        <v>F</v>
      </c>
      <c r="J9" s="36" t="s">
        <v>4</v>
      </c>
      <c r="K9" s="37">
        <f>COUNTIF($H$5:$H$40,$J9)</f>
        <v>36</v>
      </c>
    </row>
    <row r="10" spans="2:11" ht="15.75" thickBot="1" x14ac:dyDescent="0.3">
      <c r="B10" s="158" t="str">
        <f>I!$B8</f>
        <v>student 6</v>
      </c>
      <c r="C10" s="160"/>
      <c r="D10" s="311"/>
      <c r="E10" s="161"/>
      <c r="F10" s="159">
        <f t="shared" si="2"/>
        <v>0</v>
      </c>
      <c r="G10" s="162">
        <f t="shared" si="3"/>
        <v>0</v>
      </c>
      <c r="H10" s="163" t="str">
        <f t="shared" si="4"/>
        <v>F</v>
      </c>
      <c r="J10" s="38" t="s">
        <v>21</v>
      </c>
      <c r="K10" s="39">
        <f>SUM(K5:K9)</f>
        <v>36</v>
      </c>
    </row>
    <row r="11" spans="2:11" x14ac:dyDescent="0.25">
      <c r="B11" s="158" t="str">
        <f>I!$B9</f>
        <v>student 7</v>
      </c>
      <c r="C11" s="160"/>
      <c r="D11" s="311"/>
      <c r="E11" s="161"/>
      <c r="F11" s="159">
        <f t="shared" si="2"/>
        <v>0</v>
      </c>
      <c r="G11" s="162">
        <f t="shared" si="3"/>
        <v>0</v>
      </c>
      <c r="H11" s="163" t="str">
        <f t="shared" si="4"/>
        <v>F</v>
      </c>
    </row>
    <row r="12" spans="2:11" x14ac:dyDescent="0.25">
      <c r="B12" s="158" t="str">
        <f>I!$B10</f>
        <v>student 8</v>
      </c>
      <c r="C12" s="160"/>
      <c r="D12" s="311"/>
      <c r="E12" s="161"/>
      <c r="F12" s="159">
        <f t="shared" si="2"/>
        <v>0</v>
      </c>
      <c r="G12" s="162">
        <f t="shared" si="3"/>
        <v>0</v>
      </c>
      <c r="H12" s="163" t="str">
        <f t="shared" si="4"/>
        <v>F</v>
      </c>
    </row>
    <row r="13" spans="2:11" x14ac:dyDescent="0.25">
      <c r="B13" s="158" t="str">
        <f>I!$B11</f>
        <v>student 9</v>
      </c>
      <c r="C13" s="160"/>
      <c r="D13" s="311"/>
      <c r="E13" s="161"/>
      <c r="F13" s="159">
        <f t="shared" si="2"/>
        <v>0</v>
      </c>
      <c r="G13" s="162">
        <f t="shared" si="3"/>
        <v>0</v>
      </c>
      <c r="H13" s="163" t="str">
        <f t="shared" si="4"/>
        <v>F</v>
      </c>
    </row>
    <row r="14" spans="2:11" x14ac:dyDescent="0.25">
      <c r="B14" s="158" t="str">
        <f>I!$B12</f>
        <v>student 10</v>
      </c>
      <c r="C14" s="160"/>
      <c r="D14" s="311"/>
      <c r="E14" s="161"/>
      <c r="F14" s="159">
        <f t="shared" si="2"/>
        <v>0</v>
      </c>
      <c r="G14" s="162">
        <f t="shared" si="3"/>
        <v>0</v>
      </c>
      <c r="H14" s="163" t="str">
        <f t="shared" si="4"/>
        <v>F</v>
      </c>
    </row>
    <row r="15" spans="2:11" x14ac:dyDescent="0.25">
      <c r="B15" s="158" t="str">
        <f>I!$B13</f>
        <v>student 11</v>
      </c>
      <c r="C15" s="160"/>
      <c r="D15" s="311"/>
      <c r="E15" s="161"/>
      <c r="F15" s="159">
        <f t="shared" si="2"/>
        <v>0</v>
      </c>
      <c r="G15" s="162">
        <f t="shared" si="3"/>
        <v>0</v>
      </c>
      <c r="H15" s="163" t="str">
        <f t="shared" si="4"/>
        <v>F</v>
      </c>
    </row>
    <row r="16" spans="2:11" x14ac:dyDescent="0.25">
      <c r="B16" s="158" t="str">
        <f>I!$B14</f>
        <v>student 12</v>
      </c>
      <c r="C16" s="160"/>
      <c r="D16" s="311"/>
      <c r="E16" s="161"/>
      <c r="F16" s="159">
        <f t="shared" si="2"/>
        <v>0</v>
      </c>
      <c r="G16" s="162">
        <f t="shared" si="3"/>
        <v>0</v>
      </c>
      <c r="H16" s="163" t="str">
        <f t="shared" si="4"/>
        <v>F</v>
      </c>
    </row>
    <row r="17" spans="2:8" x14ac:dyDescent="0.25">
      <c r="B17" s="158" t="str">
        <f>I!$B15</f>
        <v>student 13</v>
      </c>
      <c r="C17" s="160"/>
      <c r="D17" s="311"/>
      <c r="E17" s="161"/>
      <c r="F17" s="159">
        <f t="shared" si="2"/>
        <v>0</v>
      </c>
      <c r="G17" s="162">
        <f t="shared" si="3"/>
        <v>0</v>
      </c>
      <c r="H17" s="163" t="str">
        <f t="shared" si="4"/>
        <v>F</v>
      </c>
    </row>
    <row r="18" spans="2:8" x14ac:dyDescent="0.25">
      <c r="B18" s="158" t="str">
        <f>I!$B16</f>
        <v>student 14</v>
      </c>
      <c r="C18" s="160"/>
      <c r="D18" s="311"/>
      <c r="E18" s="161"/>
      <c r="F18" s="159">
        <f t="shared" si="2"/>
        <v>0</v>
      </c>
      <c r="G18" s="162">
        <f t="shared" si="3"/>
        <v>0</v>
      </c>
      <c r="H18" s="163" t="str">
        <f t="shared" si="4"/>
        <v>F</v>
      </c>
    </row>
    <row r="19" spans="2:8" x14ac:dyDescent="0.25">
      <c r="B19" s="158" t="str">
        <f>I!$B17</f>
        <v>student 15</v>
      </c>
      <c r="C19" s="160"/>
      <c r="D19" s="311"/>
      <c r="E19" s="161"/>
      <c r="F19" s="159">
        <f t="shared" si="2"/>
        <v>0</v>
      </c>
      <c r="G19" s="162">
        <f t="shared" si="3"/>
        <v>0</v>
      </c>
      <c r="H19" s="163" t="str">
        <f t="shared" si="4"/>
        <v>F</v>
      </c>
    </row>
    <row r="20" spans="2:8" x14ac:dyDescent="0.25">
      <c r="B20" s="158" t="str">
        <f>I!$B18</f>
        <v>student 16</v>
      </c>
      <c r="C20" s="160"/>
      <c r="D20" s="311"/>
      <c r="E20" s="161"/>
      <c r="F20" s="159">
        <f t="shared" si="2"/>
        <v>0</v>
      </c>
      <c r="G20" s="162">
        <f t="shared" si="3"/>
        <v>0</v>
      </c>
      <c r="H20" s="163" t="str">
        <f t="shared" si="4"/>
        <v>F</v>
      </c>
    </row>
    <row r="21" spans="2:8" x14ac:dyDescent="0.25">
      <c r="B21" s="158" t="str">
        <f>I!$B19</f>
        <v>student 17</v>
      </c>
      <c r="C21" s="160"/>
      <c r="D21" s="311"/>
      <c r="E21" s="161"/>
      <c r="F21" s="159">
        <f t="shared" si="2"/>
        <v>0</v>
      </c>
      <c r="G21" s="162">
        <f t="shared" si="3"/>
        <v>0</v>
      </c>
      <c r="H21" s="163" t="str">
        <f t="shared" si="4"/>
        <v>F</v>
      </c>
    </row>
    <row r="22" spans="2:8" x14ac:dyDescent="0.25">
      <c r="B22" s="158" t="str">
        <f>I!$B20</f>
        <v>student 18</v>
      </c>
      <c r="C22" s="160"/>
      <c r="D22" s="311"/>
      <c r="E22" s="161"/>
      <c r="F22" s="159">
        <f t="shared" si="2"/>
        <v>0</v>
      </c>
      <c r="G22" s="162">
        <f t="shared" si="3"/>
        <v>0</v>
      </c>
      <c r="H22" s="163" t="str">
        <f t="shared" si="4"/>
        <v>F</v>
      </c>
    </row>
    <row r="23" spans="2:8" x14ac:dyDescent="0.25">
      <c r="B23" s="158" t="str">
        <f>I!$B21</f>
        <v>student 19</v>
      </c>
      <c r="C23" s="160"/>
      <c r="D23" s="311"/>
      <c r="E23" s="161"/>
      <c r="F23" s="159">
        <f t="shared" si="2"/>
        <v>0</v>
      </c>
      <c r="G23" s="162">
        <f t="shared" si="3"/>
        <v>0</v>
      </c>
      <c r="H23" s="163" t="str">
        <f t="shared" si="4"/>
        <v>F</v>
      </c>
    </row>
    <row r="24" spans="2:8" x14ac:dyDescent="0.25">
      <c r="B24" s="158" t="str">
        <f>I!$B22</f>
        <v>student 20</v>
      </c>
      <c r="C24" s="160"/>
      <c r="D24" s="311"/>
      <c r="E24" s="161"/>
      <c r="F24" s="159">
        <f t="shared" si="2"/>
        <v>0</v>
      </c>
      <c r="G24" s="162">
        <f t="shared" si="3"/>
        <v>0</v>
      </c>
      <c r="H24" s="163" t="str">
        <f t="shared" si="4"/>
        <v>F</v>
      </c>
    </row>
    <row r="25" spans="2:8" x14ac:dyDescent="0.25">
      <c r="B25" s="158" t="str">
        <f>I!$B23</f>
        <v>student 21</v>
      </c>
      <c r="C25" s="160"/>
      <c r="D25" s="311"/>
      <c r="E25" s="161"/>
      <c r="F25" s="159">
        <f t="shared" si="2"/>
        <v>0</v>
      </c>
      <c r="G25" s="162">
        <f t="shared" si="3"/>
        <v>0</v>
      </c>
      <c r="H25" s="163" t="str">
        <f t="shared" si="4"/>
        <v>F</v>
      </c>
    </row>
    <row r="26" spans="2:8" x14ac:dyDescent="0.25">
      <c r="B26" s="158" t="str">
        <f>I!$B24</f>
        <v>student 22</v>
      </c>
      <c r="C26" s="160"/>
      <c r="D26" s="311"/>
      <c r="E26" s="161"/>
      <c r="F26" s="159">
        <f t="shared" si="2"/>
        <v>0</v>
      </c>
      <c r="G26" s="162">
        <f t="shared" si="3"/>
        <v>0</v>
      </c>
      <c r="H26" s="163" t="str">
        <f t="shared" si="4"/>
        <v>F</v>
      </c>
    </row>
    <row r="27" spans="2:8" x14ac:dyDescent="0.25">
      <c r="B27" s="158" t="str">
        <f>I!$B25</f>
        <v>student 23</v>
      </c>
      <c r="C27" s="160"/>
      <c r="D27" s="311"/>
      <c r="E27" s="161"/>
      <c r="F27" s="159">
        <f t="shared" si="2"/>
        <v>0</v>
      </c>
      <c r="G27" s="162">
        <f t="shared" si="3"/>
        <v>0</v>
      </c>
      <c r="H27" s="163" t="str">
        <f t="shared" si="4"/>
        <v>F</v>
      </c>
    </row>
    <row r="28" spans="2:8" x14ac:dyDescent="0.25">
      <c r="B28" s="158" t="str">
        <f>I!$B26</f>
        <v>student 24</v>
      </c>
      <c r="C28" s="160"/>
      <c r="D28" s="311"/>
      <c r="E28" s="161"/>
      <c r="F28" s="159">
        <f t="shared" si="2"/>
        <v>0</v>
      </c>
      <c r="G28" s="162">
        <f t="shared" si="3"/>
        <v>0</v>
      </c>
      <c r="H28" s="163" t="str">
        <f t="shared" si="4"/>
        <v>F</v>
      </c>
    </row>
    <row r="29" spans="2:8" x14ac:dyDescent="0.25">
      <c r="B29" s="158" t="str">
        <f>I!$B27</f>
        <v>student 25</v>
      </c>
      <c r="C29" s="160"/>
      <c r="D29" s="311"/>
      <c r="E29" s="161"/>
      <c r="F29" s="159">
        <f t="shared" si="2"/>
        <v>0</v>
      </c>
      <c r="G29" s="162">
        <f t="shared" si="3"/>
        <v>0</v>
      </c>
      <c r="H29" s="163" t="str">
        <f t="shared" si="4"/>
        <v>F</v>
      </c>
    </row>
    <row r="30" spans="2:8" x14ac:dyDescent="0.25">
      <c r="B30" s="158" t="str">
        <f>I!$B28</f>
        <v>student 26</v>
      </c>
      <c r="C30" s="160"/>
      <c r="D30" s="311"/>
      <c r="E30" s="161"/>
      <c r="F30" s="159">
        <f t="shared" si="2"/>
        <v>0</v>
      </c>
      <c r="G30" s="162">
        <f t="shared" si="3"/>
        <v>0</v>
      </c>
      <c r="H30" s="163" t="str">
        <f t="shared" si="4"/>
        <v>F</v>
      </c>
    </row>
    <row r="31" spans="2:8" x14ac:dyDescent="0.25">
      <c r="B31" s="158" t="str">
        <f>I!$B29</f>
        <v>student 27</v>
      </c>
      <c r="C31" s="160"/>
      <c r="D31" s="311"/>
      <c r="E31" s="161"/>
      <c r="F31" s="159">
        <f t="shared" si="2"/>
        <v>0</v>
      </c>
      <c r="G31" s="162">
        <f t="shared" si="3"/>
        <v>0</v>
      </c>
      <c r="H31" s="163" t="str">
        <f t="shared" si="4"/>
        <v>F</v>
      </c>
    </row>
    <row r="32" spans="2:8" x14ac:dyDescent="0.25">
      <c r="B32" s="158" t="str">
        <f>I!$B30</f>
        <v>student 28</v>
      </c>
      <c r="C32" s="160"/>
      <c r="D32" s="311"/>
      <c r="E32" s="161"/>
      <c r="F32" s="159">
        <f t="shared" si="2"/>
        <v>0</v>
      </c>
      <c r="G32" s="162">
        <f t="shared" si="3"/>
        <v>0</v>
      </c>
      <c r="H32" s="163" t="str">
        <f t="shared" si="4"/>
        <v>F</v>
      </c>
    </row>
    <row r="33" spans="2:8" x14ac:dyDescent="0.25">
      <c r="B33" s="158" t="str">
        <f>I!$B31</f>
        <v>student 29</v>
      </c>
      <c r="C33" s="160"/>
      <c r="D33" s="311"/>
      <c r="E33" s="161"/>
      <c r="F33" s="159">
        <f t="shared" si="2"/>
        <v>0</v>
      </c>
      <c r="G33" s="162">
        <f t="shared" si="3"/>
        <v>0</v>
      </c>
      <c r="H33" s="163" t="str">
        <f t="shared" si="4"/>
        <v>F</v>
      </c>
    </row>
    <row r="34" spans="2:8" x14ac:dyDescent="0.25">
      <c r="B34" s="158" t="str">
        <f>I!$B32</f>
        <v>student 30</v>
      </c>
      <c r="C34" s="160"/>
      <c r="D34" s="311"/>
      <c r="E34" s="161"/>
      <c r="F34" s="159">
        <f t="shared" si="2"/>
        <v>0</v>
      </c>
      <c r="G34" s="162">
        <f t="shared" si="3"/>
        <v>0</v>
      </c>
      <c r="H34" s="163" t="str">
        <f t="shared" si="4"/>
        <v>F</v>
      </c>
    </row>
    <row r="35" spans="2:8" x14ac:dyDescent="0.25">
      <c r="B35" s="158" t="str">
        <f>I!$B33</f>
        <v>student 31</v>
      </c>
      <c r="C35" s="160"/>
      <c r="D35" s="311"/>
      <c r="E35" s="161"/>
      <c r="F35" s="159">
        <f t="shared" si="2"/>
        <v>0</v>
      </c>
      <c r="G35" s="162">
        <f t="shared" si="3"/>
        <v>0</v>
      </c>
      <c r="H35" s="163" t="str">
        <f t="shared" si="4"/>
        <v>F</v>
      </c>
    </row>
    <row r="36" spans="2:8" x14ac:dyDescent="0.25">
      <c r="B36" s="158" t="str">
        <f>I!$B34</f>
        <v>student 32</v>
      </c>
      <c r="C36" s="160"/>
      <c r="D36" s="311"/>
      <c r="E36" s="161"/>
      <c r="F36" s="159">
        <f t="shared" si="2"/>
        <v>0</v>
      </c>
      <c r="G36" s="162">
        <f t="shared" si="3"/>
        <v>0</v>
      </c>
      <c r="H36" s="163" t="str">
        <f t="shared" si="4"/>
        <v>F</v>
      </c>
    </row>
    <row r="37" spans="2:8" x14ac:dyDescent="0.25">
      <c r="B37" s="158" t="str">
        <f>I!$B35</f>
        <v>student 33</v>
      </c>
      <c r="C37" s="160"/>
      <c r="D37" s="311"/>
      <c r="E37" s="161"/>
      <c r="F37" s="159">
        <f t="shared" si="2"/>
        <v>0</v>
      </c>
      <c r="G37" s="162">
        <f t="shared" si="3"/>
        <v>0</v>
      </c>
      <c r="H37" s="163" t="str">
        <f t="shared" si="4"/>
        <v>F</v>
      </c>
    </row>
    <row r="38" spans="2:8" x14ac:dyDescent="0.25">
      <c r="B38" s="158" t="str">
        <f>I!$B36</f>
        <v>student 34</v>
      </c>
      <c r="C38" s="160"/>
      <c r="D38" s="311"/>
      <c r="E38" s="161"/>
      <c r="F38" s="159">
        <f t="shared" si="2"/>
        <v>0</v>
      </c>
      <c r="G38" s="162">
        <f t="shared" si="3"/>
        <v>0</v>
      </c>
      <c r="H38" s="163" t="str">
        <f t="shared" si="4"/>
        <v>F</v>
      </c>
    </row>
    <row r="39" spans="2:8" x14ac:dyDescent="0.25">
      <c r="B39" s="158" t="str">
        <f>I!$B37</f>
        <v>student 35</v>
      </c>
      <c r="C39" s="160"/>
      <c r="D39" s="311"/>
      <c r="E39" s="161"/>
      <c r="F39" s="159">
        <f t="shared" si="2"/>
        <v>0</v>
      </c>
      <c r="G39" s="162">
        <f t="shared" si="3"/>
        <v>0</v>
      </c>
      <c r="H39" s="163" t="str">
        <f t="shared" si="4"/>
        <v>F</v>
      </c>
    </row>
    <row r="40" spans="2:8" ht="15.75" thickBot="1" x14ac:dyDescent="0.3">
      <c r="B40" s="158" t="str">
        <f>I!$B38</f>
        <v>student 36</v>
      </c>
      <c r="C40" s="160"/>
      <c r="D40" s="311"/>
      <c r="E40" s="161"/>
      <c r="F40" s="159">
        <f t="shared" si="2"/>
        <v>0</v>
      </c>
      <c r="G40" s="162">
        <f t="shared" si="3"/>
        <v>0</v>
      </c>
      <c r="H40" s="163" t="str">
        <f t="shared" si="4"/>
        <v>F</v>
      </c>
    </row>
    <row r="41" spans="2:8" ht="15.75" customHeight="1" x14ac:dyDescent="0.25">
      <c r="B41" s="40" t="s">
        <v>22</v>
      </c>
      <c r="C41" s="60">
        <f>MIN(C$5:C$40)</f>
        <v>0</v>
      </c>
      <c r="D41" s="312">
        <f>MIN(D$5:D$40)</f>
        <v>0</v>
      </c>
      <c r="E41" s="61">
        <f t="shared" ref="E41:G41" si="5">MIN(E$5:E$40)</f>
        <v>0</v>
      </c>
      <c r="F41" s="60">
        <f t="shared" si="5"/>
        <v>0</v>
      </c>
      <c r="G41" s="43">
        <f t="shared" si="5"/>
        <v>0</v>
      </c>
      <c r="H41" s="44"/>
    </row>
    <row r="42" spans="2:8" ht="15.75" customHeight="1" x14ac:dyDescent="0.25">
      <c r="B42" s="45" t="s">
        <v>23</v>
      </c>
      <c r="C42" s="59">
        <f>MAX(C$5:C$40)</f>
        <v>0</v>
      </c>
      <c r="D42" s="313">
        <f>MAX(D$5:D$40)</f>
        <v>0</v>
      </c>
      <c r="E42" s="57">
        <f t="shared" ref="E42:G42" si="6">MAX(E$5:E$40)</f>
        <v>0</v>
      </c>
      <c r="F42" s="59">
        <f t="shared" si="6"/>
        <v>0</v>
      </c>
      <c r="G42" s="30">
        <f t="shared" si="6"/>
        <v>0</v>
      </c>
      <c r="H42" s="46"/>
    </row>
    <row r="43" spans="2:8" ht="15.75" customHeight="1" x14ac:dyDescent="0.25">
      <c r="B43" s="45" t="s">
        <v>24</v>
      </c>
      <c r="C43" s="59" t="e">
        <f>AVERAGEIF(C$5:C$40,"&lt;&gt;0")</f>
        <v>#DIV/0!</v>
      </c>
      <c r="D43" s="313" t="e">
        <f>AVERAGEIF(D$5:D$40,"&lt;&gt;0")</f>
        <v>#DIV/0!</v>
      </c>
      <c r="E43" s="57" t="e">
        <f t="shared" ref="E43:F43" si="7">AVERAGEIF(E$5:E$40,"&lt;&gt;0")</f>
        <v>#DIV/0!</v>
      </c>
      <c r="F43" s="59" t="e">
        <f t="shared" si="7"/>
        <v>#DIV/0!</v>
      </c>
      <c r="G43" s="30" t="e">
        <f>AVERAGEIF(G$5:G$40,"&gt;0")</f>
        <v>#DIV/0!</v>
      </c>
      <c r="H43" s="46"/>
    </row>
    <row r="44" spans="2:8" ht="15.75" customHeight="1" thickBot="1" x14ac:dyDescent="0.3">
      <c r="B44" s="210" t="s">
        <v>25</v>
      </c>
      <c r="C44" s="62" t="e">
        <f>MEDIAN(C$5:C$40)</f>
        <v>#NUM!</v>
      </c>
      <c r="D44" s="314" t="e">
        <f>MEDIAN(D$5:D$40)</f>
        <v>#NUM!</v>
      </c>
      <c r="E44" s="63" t="e">
        <f t="shared" ref="E44:G44" si="8">MEDIAN(E$5:E$40)</f>
        <v>#NUM!</v>
      </c>
      <c r="F44" s="62">
        <f t="shared" si="8"/>
        <v>0</v>
      </c>
      <c r="G44" s="50">
        <f t="shared" si="8"/>
        <v>0</v>
      </c>
      <c r="H44" s="51"/>
    </row>
  </sheetData>
  <mergeCells count="3">
    <mergeCell ref="C2:D2"/>
    <mergeCell ref="F2:H2"/>
    <mergeCell ref="J3:K3"/>
  </mergeCells>
  <printOptions gridLines="1"/>
  <pageMargins left="0.7" right="0.7" top="0.75" bottom="0.75" header="0.51180555555555496" footer="0.51180555555555496"/>
  <pageSetup paperSize="9" firstPageNumber="0" fitToWidth="0" fitToHeight="0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00B050"/>
  </sheetPr>
  <dimension ref="B1:K44"/>
  <sheetViews>
    <sheetView zoomScaleNormal="100" workbookViewId="0">
      <selection activeCell="B3" sqref="B3"/>
    </sheetView>
  </sheetViews>
  <sheetFormatPr defaultRowHeight="15" x14ac:dyDescent="0.25"/>
  <cols>
    <col min="1" max="1" width="1" customWidth="1"/>
    <col min="2" max="2" width="23.140625" customWidth="1"/>
    <col min="3" max="3" width="10.5703125" customWidth="1"/>
    <col min="4" max="4" width="10.85546875" bestFit="1" customWidth="1"/>
    <col min="5" max="5" width="9.28515625" bestFit="1" customWidth="1"/>
    <col min="6" max="7" width="9.7109375" customWidth="1"/>
    <col min="8" max="8" width="6.7109375" customWidth="1"/>
    <col min="9" max="9" width="11.28515625" customWidth="1"/>
    <col min="10" max="10" width="6.28515625" customWidth="1"/>
    <col min="11" max="11" width="5.5703125" customWidth="1"/>
    <col min="12" max="1020" width="14.42578125" customWidth="1"/>
  </cols>
  <sheetData>
    <row r="1" spans="2:11" ht="6" customHeight="1" thickBot="1" x14ac:dyDescent="0.3"/>
    <row r="2" spans="2:11" ht="15.75" thickBot="1" x14ac:dyDescent="0.3">
      <c r="B2" s="195" t="s">
        <v>45</v>
      </c>
      <c r="C2" s="364"/>
      <c r="D2" s="365"/>
      <c r="E2" s="326" t="s">
        <v>26</v>
      </c>
      <c r="F2" s="364" t="s">
        <v>9</v>
      </c>
      <c r="G2" s="366"/>
      <c r="H2" s="367"/>
      <c r="I2" s="190"/>
      <c r="J2" s="190"/>
      <c r="K2" s="190"/>
    </row>
    <row r="3" spans="2:11" ht="16.5" thickBot="1" x14ac:dyDescent="0.3">
      <c r="B3" s="229" t="s">
        <v>47</v>
      </c>
      <c r="C3" s="344" t="s">
        <v>51</v>
      </c>
      <c r="D3" s="345" t="s">
        <v>52</v>
      </c>
      <c r="E3" s="327" t="s">
        <v>10</v>
      </c>
      <c r="F3" s="231" t="s">
        <v>11</v>
      </c>
      <c r="G3" s="232" t="s">
        <v>12</v>
      </c>
      <c r="H3" s="233" t="s">
        <v>13</v>
      </c>
      <c r="I3" s="190"/>
      <c r="J3" s="368" t="s">
        <v>14</v>
      </c>
      <c r="K3" s="369"/>
    </row>
    <row r="4" spans="2:11" ht="16.5" thickBot="1" x14ac:dyDescent="0.3">
      <c r="B4" s="225" t="s">
        <v>15</v>
      </c>
      <c r="C4" s="332">
        <v>30</v>
      </c>
      <c r="D4" s="333">
        <v>30</v>
      </c>
      <c r="E4" s="328">
        <f>$F$4*-0.25</f>
        <v>-15</v>
      </c>
      <c r="F4" s="226">
        <f>SUM(C4:D4)</f>
        <v>60</v>
      </c>
      <c r="G4" s="227"/>
      <c r="H4" s="228"/>
      <c r="I4" s="190"/>
      <c r="J4" s="191" t="s">
        <v>9</v>
      </c>
      <c r="K4" s="192" t="s">
        <v>16</v>
      </c>
    </row>
    <row r="5" spans="2:11" x14ac:dyDescent="0.25">
      <c r="B5" s="207" t="str">
        <f>I!$B3</f>
        <v>student 1</v>
      </c>
      <c r="C5" s="221"/>
      <c r="D5" s="342"/>
      <c r="E5" s="214"/>
      <c r="F5" s="205">
        <f t="shared" ref="F5:F40" si="0">MAX(0,(SUMPRODUCT(C5:D5,$C$4:$D$4)*(1-0.25*E5)))</f>
        <v>0</v>
      </c>
      <c r="G5" s="206">
        <f t="shared" ref="G5" si="1">F5/$F$4</f>
        <v>0</v>
      </c>
      <c r="H5" s="211" t="str">
        <f t="shared" ref="H5" si="2">IF(G5&gt;=0.9,"A",IF(G5&gt;=0.8,"B",IF(G5&gt;=0.7,"C",IF(G5&gt;=0.6,"D","F"))))</f>
        <v>F</v>
      </c>
      <c r="I5" s="190"/>
      <c r="J5" s="191" t="s">
        <v>17</v>
      </c>
      <c r="K5" s="192">
        <f>COUNTIF($H$5:$H$40,$J5)</f>
        <v>0</v>
      </c>
    </row>
    <row r="6" spans="2:11" x14ac:dyDescent="0.25">
      <c r="B6" s="208" t="str">
        <f>I!$B4</f>
        <v>student 2</v>
      </c>
      <c r="C6" s="222"/>
      <c r="D6" s="343"/>
      <c r="E6" s="216"/>
      <c r="F6" s="215">
        <f t="shared" si="0"/>
        <v>0</v>
      </c>
      <c r="G6" s="162">
        <f t="shared" ref="G6:G40" si="3">F6/$F$4</f>
        <v>0</v>
      </c>
      <c r="H6" s="212" t="str">
        <f t="shared" ref="H6:H40" si="4">IF(G6&gt;=0.9,"A",IF(G6&gt;=0.8,"B",IF(G6&gt;=0.7,"C",IF(G6&gt;=0.6,"D","F"))))</f>
        <v>F</v>
      </c>
      <c r="I6" s="190"/>
      <c r="J6" s="191" t="s">
        <v>18</v>
      </c>
      <c r="K6" s="192">
        <f>COUNTIF($H$5:$H$40,$J6)</f>
        <v>0</v>
      </c>
    </row>
    <row r="7" spans="2:11" x14ac:dyDescent="0.25">
      <c r="B7" s="208" t="str">
        <f>I!$B5</f>
        <v>student 3</v>
      </c>
      <c r="C7" s="222"/>
      <c r="D7" s="343"/>
      <c r="E7" s="216"/>
      <c r="F7" s="215">
        <f t="shared" si="0"/>
        <v>0</v>
      </c>
      <c r="G7" s="162">
        <f t="shared" si="3"/>
        <v>0</v>
      </c>
      <c r="H7" s="212" t="str">
        <f t="shared" si="4"/>
        <v>F</v>
      </c>
      <c r="I7" s="190"/>
      <c r="J7" s="191" t="s">
        <v>19</v>
      </c>
      <c r="K7" s="192">
        <f>COUNTIF($H$5:$H$40,$J7)</f>
        <v>0</v>
      </c>
    </row>
    <row r="8" spans="2:11" x14ac:dyDescent="0.25">
      <c r="B8" s="208" t="str">
        <f>I!$B6</f>
        <v>student 4</v>
      </c>
      <c r="C8" s="222"/>
      <c r="D8" s="343"/>
      <c r="E8" s="216"/>
      <c r="F8" s="215">
        <f t="shared" si="0"/>
        <v>0</v>
      </c>
      <c r="G8" s="162">
        <f t="shared" si="3"/>
        <v>0</v>
      </c>
      <c r="H8" s="212" t="str">
        <f t="shared" si="4"/>
        <v>F</v>
      </c>
      <c r="I8" s="190"/>
      <c r="J8" s="191" t="s">
        <v>20</v>
      </c>
      <c r="K8" s="192">
        <f>COUNTIF($H$5:$H$40,$J8)</f>
        <v>0</v>
      </c>
    </row>
    <row r="9" spans="2:11" x14ac:dyDescent="0.25">
      <c r="B9" s="208" t="str">
        <f>I!$B7</f>
        <v>student 5</v>
      </c>
      <c r="C9" s="222"/>
      <c r="D9" s="343"/>
      <c r="E9" s="216"/>
      <c r="F9" s="215">
        <f t="shared" si="0"/>
        <v>0</v>
      </c>
      <c r="G9" s="162">
        <f t="shared" si="3"/>
        <v>0</v>
      </c>
      <c r="H9" s="212" t="str">
        <f t="shared" si="4"/>
        <v>F</v>
      </c>
      <c r="I9" s="190"/>
      <c r="J9" s="191" t="s">
        <v>4</v>
      </c>
      <c r="K9" s="192">
        <f>COUNTIF($H$5:$H$40,$J9)</f>
        <v>36</v>
      </c>
    </row>
    <row r="10" spans="2:11" ht="15.75" thickBot="1" x14ac:dyDescent="0.3">
      <c r="B10" s="208" t="str">
        <f>I!$B8</f>
        <v>student 6</v>
      </c>
      <c r="C10" s="222"/>
      <c r="D10" s="343"/>
      <c r="E10" s="216"/>
      <c r="F10" s="215">
        <f t="shared" si="0"/>
        <v>0</v>
      </c>
      <c r="G10" s="162">
        <f t="shared" si="3"/>
        <v>0</v>
      </c>
      <c r="H10" s="212" t="str">
        <f t="shared" si="4"/>
        <v>F</v>
      </c>
      <c r="I10" s="190"/>
      <c r="J10" s="193" t="s">
        <v>21</v>
      </c>
      <c r="K10" s="194">
        <f>SUM(K5:K9)</f>
        <v>36</v>
      </c>
    </row>
    <row r="11" spans="2:11" x14ac:dyDescent="0.25">
      <c r="B11" s="208" t="str">
        <f>I!$B9</f>
        <v>student 7</v>
      </c>
      <c r="C11" s="222"/>
      <c r="D11" s="343"/>
      <c r="E11" s="216"/>
      <c r="F11" s="215">
        <f t="shared" si="0"/>
        <v>0</v>
      </c>
      <c r="G11" s="162">
        <f t="shared" si="3"/>
        <v>0</v>
      </c>
      <c r="H11" s="212" t="str">
        <f t="shared" si="4"/>
        <v>F</v>
      </c>
      <c r="I11" s="190"/>
      <c r="J11" s="190"/>
      <c r="K11" s="190"/>
    </row>
    <row r="12" spans="2:11" x14ac:dyDescent="0.25">
      <c r="B12" s="208" t="str">
        <f>I!$B10</f>
        <v>student 8</v>
      </c>
      <c r="C12" s="222"/>
      <c r="D12" s="343"/>
      <c r="E12" s="216"/>
      <c r="F12" s="215">
        <f t="shared" si="0"/>
        <v>0</v>
      </c>
      <c r="G12" s="162">
        <f t="shared" si="3"/>
        <v>0</v>
      </c>
      <c r="H12" s="212" t="str">
        <f t="shared" si="4"/>
        <v>F</v>
      </c>
      <c r="I12" s="190"/>
      <c r="J12" s="190"/>
      <c r="K12" s="190"/>
    </row>
    <row r="13" spans="2:11" x14ac:dyDescent="0.25">
      <c r="B13" s="208" t="str">
        <f>I!$B11</f>
        <v>student 9</v>
      </c>
      <c r="C13" s="222"/>
      <c r="D13" s="343"/>
      <c r="E13" s="216"/>
      <c r="F13" s="215">
        <f t="shared" si="0"/>
        <v>0</v>
      </c>
      <c r="G13" s="162">
        <f t="shared" si="3"/>
        <v>0</v>
      </c>
      <c r="H13" s="212" t="str">
        <f t="shared" si="4"/>
        <v>F</v>
      </c>
      <c r="I13" s="190"/>
      <c r="J13" s="190"/>
      <c r="K13" s="190"/>
    </row>
    <row r="14" spans="2:11" x14ac:dyDescent="0.25">
      <c r="B14" s="208" t="str">
        <f>I!$B12</f>
        <v>student 10</v>
      </c>
      <c r="C14" s="222"/>
      <c r="D14" s="343"/>
      <c r="E14" s="216"/>
      <c r="F14" s="215">
        <f t="shared" si="0"/>
        <v>0</v>
      </c>
      <c r="G14" s="162">
        <f t="shared" si="3"/>
        <v>0</v>
      </c>
      <c r="H14" s="212" t="str">
        <f t="shared" si="4"/>
        <v>F</v>
      </c>
      <c r="I14" s="190"/>
      <c r="J14" s="190"/>
      <c r="K14" s="190"/>
    </row>
    <row r="15" spans="2:11" x14ac:dyDescent="0.25">
      <c r="B15" s="208" t="str">
        <f>I!$B13</f>
        <v>student 11</v>
      </c>
      <c r="C15" s="222"/>
      <c r="D15" s="343"/>
      <c r="E15" s="216"/>
      <c r="F15" s="215">
        <f t="shared" si="0"/>
        <v>0</v>
      </c>
      <c r="G15" s="162">
        <f t="shared" si="3"/>
        <v>0</v>
      </c>
      <c r="H15" s="212" t="str">
        <f t="shared" si="4"/>
        <v>F</v>
      </c>
      <c r="I15" s="190"/>
      <c r="J15" s="190"/>
      <c r="K15" s="190"/>
    </row>
    <row r="16" spans="2:11" x14ac:dyDescent="0.25">
      <c r="B16" s="208" t="str">
        <f>I!$B14</f>
        <v>student 12</v>
      </c>
      <c r="C16" s="222"/>
      <c r="D16" s="343"/>
      <c r="E16" s="216"/>
      <c r="F16" s="215">
        <f t="shared" si="0"/>
        <v>0</v>
      </c>
      <c r="G16" s="162">
        <f t="shared" si="3"/>
        <v>0</v>
      </c>
      <c r="H16" s="212" t="str">
        <f t="shared" si="4"/>
        <v>F</v>
      </c>
      <c r="I16" s="190"/>
      <c r="J16" s="190"/>
      <c r="K16" s="190"/>
    </row>
    <row r="17" spans="2:11" x14ac:dyDescent="0.25">
      <c r="B17" s="208" t="str">
        <f>I!$B15</f>
        <v>student 13</v>
      </c>
      <c r="C17" s="222"/>
      <c r="D17" s="343"/>
      <c r="E17" s="216"/>
      <c r="F17" s="215">
        <f t="shared" si="0"/>
        <v>0</v>
      </c>
      <c r="G17" s="162">
        <f t="shared" si="3"/>
        <v>0</v>
      </c>
      <c r="H17" s="212" t="str">
        <f t="shared" si="4"/>
        <v>F</v>
      </c>
      <c r="I17" s="190"/>
      <c r="J17" s="190"/>
      <c r="K17" s="190"/>
    </row>
    <row r="18" spans="2:11" x14ac:dyDescent="0.25">
      <c r="B18" s="208" t="str">
        <f>I!$B16</f>
        <v>student 14</v>
      </c>
      <c r="C18" s="222"/>
      <c r="D18" s="343"/>
      <c r="E18" s="216"/>
      <c r="F18" s="215">
        <f t="shared" si="0"/>
        <v>0</v>
      </c>
      <c r="G18" s="162">
        <f t="shared" si="3"/>
        <v>0</v>
      </c>
      <c r="H18" s="212" t="str">
        <f t="shared" si="4"/>
        <v>F</v>
      </c>
      <c r="I18" s="190"/>
      <c r="J18" s="190"/>
      <c r="K18" s="190"/>
    </row>
    <row r="19" spans="2:11" x14ac:dyDescent="0.25">
      <c r="B19" s="208" t="str">
        <f>I!$B17</f>
        <v>student 15</v>
      </c>
      <c r="C19" s="222"/>
      <c r="D19" s="343"/>
      <c r="E19" s="216"/>
      <c r="F19" s="215">
        <f t="shared" si="0"/>
        <v>0</v>
      </c>
      <c r="G19" s="162">
        <f t="shared" si="3"/>
        <v>0</v>
      </c>
      <c r="H19" s="212" t="str">
        <f t="shared" si="4"/>
        <v>F</v>
      </c>
      <c r="I19" s="190"/>
      <c r="J19" s="190"/>
      <c r="K19" s="190"/>
    </row>
    <row r="20" spans="2:11" x14ac:dyDescent="0.25">
      <c r="B20" s="208" t="str">
        <f>I!$B18</f>
        <v>student 16</v>
      </c>
      <c r="C20" s="222"/>
      <c r="D20" s="343"/>
      <c r="E20" s="216"/>
      <c r="F20" s="215">
        <f t="shared" si="0"/>
        <v>0</v>
      </c>
      <c r="G20" s="162">
        <f t="shared" si="3"/>
        <v>0</v>
      </c>
      <c r="H20" s="212" t="str">
        <f t="shared" si="4"/>
        <v>F</v>
      </c>
      <c r="I20" s="190"/>
      <c r="J20" s="190"/>
      <c r="K20" s="190"/>
    </row>
    <row r="21" spans="2:11" x14ac:dyDescent="0.25">
      <c r="B21" s="208" t="str">
        <f>I!$B19</f>
        <v>student 17</v>
      </c>
      <c r="C21" s="222"/>
      <c r="D21" s="343"/>
      <c r="E21" s="216"/>
      <c r="F21" s="215">
        <f t="shared" si="0"/>
        <v>0</v>
      </c>
      <c r="G21" s="162">
        <f t="shared" si="3"/>
        <v>0</v>
      </c>
      <c r="H21" s="212" t="str">
        <f t="shared" si="4"/>
        <v>F</v>
      </c>
      <c r="I21" s="190"/>
      <c r="J21" s="190"/>
      <c r="K21" s="190"/>
    </row>
    <row r="22" spans="2:11" x14ac:dyDescent="0.25">
      <c r="B22" s="208" t="str">
        <f>I!$B20</f>
        <v>student 18</v>
      </c>
      <c r="C22" s="222"/>
      <c r="D22" s="343"/>
      <c r="E22" s="216"/>
      <c r="F22" s="215">
        <f t="shared" si="0"/>
        <v>0</v>
      </c>
      <c r="G22" s="162">
        <f t="shared" si="3"/>
        <v>0</v>
      </c>
      <c r="H22" s="212" t="str">
        <f t="shared" si="4"/>
        <v>F</v>
      </c>
      <c r="I22" s="190"/>
      <c r="J22" s="190"/>
      <c r="K22" s="190"/>
    </row>
    <row r="23" spans="2:11" x14ac:dyDescent="0.25">
      <c r="B23" s="208" t="str">
        <f>I!$B21</f>
        <v>student 19</v>
      </c>
      <c r="C23" s="222"/>
      <c r="D23" s="343"/>
      <c r="E23" s="216"/>
      <c r="F23" s="215">
        <f t="shared" si="0"/>
        <v>0</v>
      </c>
      <c r="G23" s="162">
        <f t="shared" si="3"/>
        <v>0</v>
      </c>
      <c r="H23" s="212" t="str">
        <f t="shared" si="4"/>
        <v>F</v>
      </c>
      <c r="I23" s="190"/>
      <c r="J23" s="190"/>
      <c r="K23" s="190"/>
    </row>
    <row r="24" spans="2:11" x14ac:dyDescent="0.25">
      <c r="B24" s="208" t="str">
        <f>I!$B22</f>
        <v>student 20</v>
      </c>
      <c r="C24" s="222"/>
      <c r="D24" s="343"/>
      <c r="E24" s="216"/>
      <c r="F24" s="215">
        <f t="shared" si="0"/>
        <v>0</v>
      </c>
      <c r="G24" s="162">
        <f t="shared" si="3"/>
        <v>0</v>
      </c>
      <c r="H24" s="212" t="str">
        <f t="shared" si="4"/>
        <v>F</v>
      </c>
      <c r="I24" s="190"/>
      <c r="J24" s="190"/>
      <c r="K24" s="190"/>
    </row>
    <row r="25" spans="2:11" x14ac:dyDescent="0.25">
      <c r="B25" s="208" t="str">
        <f>I!$B23</f>
        <v>student 21</v>
      </c>
      <c r="C25" s="222"/>
      <c r="D25" s="343"/>
      <c r="E25" s="216"/>
      <c r="F25" s="215">
        <f t="shared" si="0"/>
        <v>0</v>
      </c>
      <c r="G25" s="162">
        <f t="shared" si="3"/>
        <v>0</v>
      </c>
      <c r="H25" s="212" t="str">
        <f t="shared" si="4"/>
        <v>F</v>
      </c>
      <c r="I25" s="190"/>
      <c r="J25" s="190"/>
      <c r="K25" s="190"/>
    </row>
    <row r="26" spans="2:11" x14ac:dyDescent="0.25">
      <c r="B26" s="208" t="str">
        <f>I!$B24</f>
        <v>student 22</v>
      </c>
      <c r="C26" s="222"/>
      <c r="D26" s="343"/>
      <c r="E26" s="216"/>
      <c r="F26" s="215">
        <f t="shared" si="0"/>
        <v>0</v>
      </c>
      <c r="G26" s="162">
        <f t="shared" si="3"/>
        <v>0</v>
      </c>
      <c r="H26" s="212" t="str">
        <f t="shared" si="4"/>
        <v>F</v>
      </c>
      <c r="I26" s="190"/>
      <c r="J26" s="190"/>
      <c r="K26" s="190"/>
    </row>
    <row r="27" spans="2:11" x14ac:dyDescent="0.25">
      <c r="B27" s="208" t="str">
        <f>I!$B25</f>
        <v>student 23</v>
      </c>
      <c r="C27" s="222"/>
      <c r="D27" s="343"/>
      <c r="E27" s="216"/>
      <c r="F27" s="215">
        <f t="shared" si="0"/>
        <v>0</v>
      </c>
      <c r="G27" s="162">
        <f t="shared" si="3"/>
        <v>0</v>
      </c>
      <c r="H27" s="212" t="str">
        <f t="shared" si="4"/>
        <v>F</v>
      </c>
      <c r="I27" s="190"/>
      <c r="J27" s="190"/>
      <c r="K27" s="190"/>
    </row>
    <row r="28" spans="2:11" x14ac:dyDescent="0.25">
      <c r="B28" s="208" t="str">
        <f>I!$B26</f>
        <v>student 24</v>
      </c>
      <c r="C28" s="222"/>
      <c r="D28" s="343"/>
      <c r="E28" s="216"/>
      <c r="F28" s="215">
        <f t="shared" si="0"/>
        <v>0</v>
      </c>
      <c r="G28" s="162">
        <f t="shared" si="3"/>
        <v>0</v>
      </c>
      <c r="H28" s="212" t="str">
        <f t="shared" si="4"/>
        <v>F</v>
      </c>
      <c r="I28" s="190"/>
      <c r="J28" s="190"/>
      <c r="K28" s="190"/>
    </row>
    <row r="29" spans="2:11" x14ac:dyDescent="0.25">
      <c r="B29" s="208" t="str">
        <f>I!$B27</f>
        <v>student 25</v>
      </c>
      <c r="C29" s="222"/>
      <c r="D29" s="343"/>
      <c r="E29" s="216"/>
      <c r="F29" s="215">
        <f t="shared" si="0"/>
        <v>0</v>
      </c>
      <c r="G29" s="162">
        <f t="shared" si="3"/>
        <v>0</v>
      </c>
      <c r="H29" s="212" t="str">
        <f t="shared" si="4"/>
        <v>F</v>
      </c>
      <c r="I29" s="190"/>
      <c r="J29" s="190"/>
      <c r="K29" s="190"/>
    </row>
    <row r="30" spans="2:11" x14ac:dyDescent="0.25">
      <c r="B30" s="208" t="str">
        <f>I!$B28</f>
        <v>student 26</v>
      </c>
      <c r="C30" s="222"/>
      <c r="D30" s="343"/>
      <c r="E30" s="216"/>
      <c r="F30" s="215">
        <f t="shared" si="0"/>
        <v>0</v>
      </c>
      <c r="G30" s="162">
        <f t="shared" si="3"/>
        <v>0</v>
      </c>
      <c r="H30" s="212" t="str">
        <f t="shared" si="4"/>
        <v>F</v>
      </c>
      <c r="I30" s="190"/>
      <c r="J30" s="190"/>
      <c r="K30" s="190"/>
    </row>
    <row r="31" spans="2:11" x14ac:dyDescent="0.25">
      <c r="B31" s="208" t="str">
        <f>I!$B29</f>
        <v>student 27</v>
      </c>
      <c r="C31" s="222"/>
      <c r="D31" s="343"/>
      <c r="E31" s="216"/>
      <c r="F31" s="215">
        <f t="shared" si="0"/>
        <v>0</v>
      </c>
      <c r="G31" s="162">
        <f t="shared" si="3"/>
        <v>0</v>
      </c>
      <c r="H31" s="212" t="str">
        <f t="shared" si="4"/>
        <v>F</v>
      </c>
      <c r="I31" s="190"/>
      <c r="J31" s="190"/>
      <c r="K31" s="190"/>
    </row>
    <row r="32" spans="2:11" x14ac:dyDescent="0.25">
      <c r="B32" s="208" t="str">
        <f>I!$B30</f>
        <v>student 28</v>
      </c>
      <c r="C32" s="222"/>
      <c r="D32" s="343"/>
      <c r="E32" s="216"/>
      <c r="F32" s="215">
        <f t="shared" si="0"/>
        <v>0</v>
      </c>
      <c r="G32" s="162">
        <f t="shared" si="3"/>
        <v>0</v>
      </c>
      <c r="H32" s="212" t="str">
        <f t="shared" si="4"/>
        <v>F</v>
      </c>
      <c r="I32" s="190"/>
      <c r="J32" s="190"/>
      <c r="K32" s="190"/>
    </row>
    <row r="33" spans="2:11" x14ac:dyDescent="0.25">
      <c r="B33" s="208" t="str">
        <f>I!$B31</f>
        <v>student 29</v>
      </c>
      <c r="C33" s="222"/>
      <c r="D33" s="343"/>
      <c r="E33" s="216"/>
      <c r="F33" s="215">
        <f t="shared" si="0"/>
        <v>0</v>
      </c>
      <c r="G33" s="162">
        <f t="shared" si="3"/>
        <v>0</v>
      </c>
      <c r="H33" s="212" t="str">
        <f t="shared" si="4"/>
        <v>F</v>
      </c>
      <c r="I33" s="190"/>
      <c r="J33" s="190"/>
      <c r="K33" s="190"/>
    </row>
    <row r="34" spans="2:11" x14ac:dyDescent="0.25">
      <c r="B34" s="208" t="str">
        <f>I!$B32</f>
        <v>student 30</v>
      </c>
      <c r="C34" s="222"/>
      <c r="D34" s="343"/>
      <c r="E34" s="216"/>
      <c r="F34" s="215">
        <f t="shared" si="0"/>
        <v>0</v>
      </c>
      <c r="G34" s="162">
        <f t="shared" si="3"/>
        <v>0</v>
      </c>
      <c r="H34" s="212" t="str">
        <f t="shared" si="4"/>
        <v>F</v>
      </c>
      <c r="I34" s="190"/>
      <c r="J34" s="190"/>
      <c r="K34" s="190"/>
    </row>
    <row r="35" spans="2:11" x14ac:dyDescent="0.25">
      <c r="B35" s="208" t="str">
        <f>I!$B33</f>
        <v>student 31</v>
      </c>
      <c r="C35" s="222"/>
      <c r="D35" s="343"/>
      <c r="E35" s="216"/>
      <c r="F35" s="215">
        <f t="shared" si="0"/>
        <v>0</v>
      </c>
      <c r="G35" s="162">
        <f t="shared" si="3"/>
        <v>0</v>
      </c>
      <c r="H35" s="212" t="str">
        <f t="shared" si="4"/>
        <v>F</v>
      </c>
      <c r="I35" s="190"/>
      <c r="J35" s="190"/>
      <c r="K35" s="190"/>
    </row>
    <row r="36" spans="2:11" x14ac:dyDescent="0.25">
      <c r="B36" s="208" t="str">
        <f>I!$B34</f>
        <v>student 32</v>
      </c>
      <c r="C36" s="222"/>
      <c r="D36" s="343"/>
      <c r="E36" s="216"/>
      <c r="F36" s="215">
        <f t="shared" si="0"/>
        <v>0</v>
      </c>
      <c r="G36" s="162">
        <f t="shared" si="3"/>
        <v>0</v>
      </c>
      <c r="H36" s="212" t="str">
        <f t="shared" si="4"/>
        <v>F</v>
      </c>
      <c r="I36" s="190"/>
      <c r="J36" s="190"/>
      <c r="K36" s="190"/>
    </row>
    <row r="37" spans="2:11" x14ac:dyDescent="0.25">
      <c r="B37" s="208" t="str">
        <f>I!$B35</f>
        <v>student 33</v>
      </c>
      <c r="C37" s="222"/>
      <c r="D37" s="343"/>
      <c r="E37" s="216"/>
      <c r="F37" s="215">
        <f t="shared" si="0"/>
        <v>0</v>
      </c>
      <c r="G37" s="162">
        <f t="shared" si="3"/>
        <v>0</v>
      </c>
      <c r="H37" s="212" t="str">
        <f t="shared" si="4"/>
        <v>F</v>
      </c>
      <c r="I37" s="190"/>
      <c r="J37" s="190"/>
      <c r="K37" s="190"/>
    </row>
    <row r="38" spans="2:11" x14ac:dyDescent="0.25">
      <c r="B38" s="208" t="str">
        <f>I!$B36</f>
        <v>student 34</v>
      </c>
      <c r="C38" s="222"/>
      <c r="D38" s="343"/>
      <c r="E38" s="216"/>
      <c r="F38" s="215">
        <f t="shared" si="0"/>
        <v>0</v>
      </c>
      <c r="G38" s="162">
        <f t="shared" si="3"/>
        <v>0</v>
      </c>
      <c r="H38" s="212" t="str">
        <f t="shared" si="4"/>
        <v>F</v>
      </c>
      <c r="I38" s="190"/>
      <c r="J38" s="190"/>
      <c r="K38" s="190"/>
    </row>
    <row r="39" spans="2:11" x14ac:dyDescent="0.25">
      <c r="B39" s="208" t="str">
        <f>I!$B37</f>
        <v>student 35</v>
      </c>
      <c r="C39" s="222"/>
      <c r="D39" s="343"/>
      <c r="E39" s="216"/>
      <c r="F39" s="215">
        <f t="shared" si="0"/>
        <v>0</v>
      </c>
      <c r="G39" s="162">
        <f t="shared" si="3"/>
        <v>0</v>
      </c>
      <c r="H39" s="212" t="str">
        <f t="shared" si="4"/>
        <v>F</v>
      </c>
      <c r="I39" s="190"/>
      <c r="J39" s="190"/>
      <c r="K39" s="190"/>
    </row>
    <row r="40" spans="2:11" ht="15.75" thickBot="1" x14ac:dyDescent="0.3">
      <c r="B40" s="208" t="str">
        <f>I!$B38</f>
        <v>student 36</v>
      </c>
      <c r="C40" s="222"/>
      <c r="D40" s="343"/>
      <c r="E40" s="216"/>
      <c r="F40" s="215">
        <f t="shared" si="0"/>
        <v>0</v>
      </c>
      <c r="G40" s="162">
        <f t="shared" si="3"/>
        <v>0</v>
      </c>
      <c r="H40" s="212" t="str">
        <f t="shared" si="4"/>
        <v>F</v>
      </c>
      <c r="I40" s="190"/>
      <c r="J40" s="190"/>
      <c r="K40" s="190"/>
    </row>
    <row r="41" spans="2:11" ht="15.75" customHeight="1" x14ac:dyDescent="0.25">
      <c r="B41" s="204" t="s">
        <v>22</v>
      </c>
      <c r="C41" s="221">
        <f t="shared" ref="C41:G41" si="5">MIN(C$5:C$40)</f>
        <v>0</v>
      </c>
      <c r="D41" s="329">
        <f t="shared" si="5"/>
        <v>0</v>
      </c>
      <c r="E41" s="214">
        <f t="shared" si="5"/>
        <v>0</v>
      </c>
      <c r="F41" s="205">
        <f t="shared" si="5"/>
        <v>0</v>
      </c>
      <c r="G41" s="206">
        <f t="shared" si="5"/>
        <v>0</v>
      </c>
      <c r="H41" s="134"/>
      <c r="I41" s="190"/>
      <c r="J41" s="190"/>
      <c r="K41" s="190"/>
    </row>
    <row r="42" spans="2:11" ht="15.75" customHeight="1" x14ac:dyDescent="0.25">
      <c r="B42" s="219" t="s">
        <v>23</v>
      </c>
      <c r="C42" s="222">
        <f t="shared" ref="C42:G42" si="6">MAX(C$5:C$40)</f>
        <v>0</v>
      </c>
      <c r="D42" s="330">
        <f t="shared" si="6"/>
        <v>0</v>
      </c>
      <c r="E42" s="216">
        <f t="shared" si="6"/>
        <v>0</v>
      </c>
      <c r="F42" s="215">
        <f t="shared" si="6"/>
        <v>0</v>
      </c>
      <c r="G42" s="162">
        <f t="shared" si="6"/>
        <v>0</v>
      </c>
      <c r="H42" s="137"/>
      <c r="I42" s="190"/>
      <c r="J42" s="190"/>
      <c r="K42" s="190"/>
    </row>
    <row r="43" spans="2:11" ht="15.75" customHeight="1" x14ac:dyDescent="0.25">
      <c r="B43" s="219" t="s">
        <v>24</v>
      </c>
      <c r="C43" s="222" t="e">
        <f>AVERAGEIF(C$5:C$40,"&lt;&gt;0")</f>
        <v>#DIV/0!</v>
      </c>
      <c r="D43" s="330" t="e">
        <f>AVERAGE(D$5:D$40)</f>
        <v>#DIV/0!</v>
      </c>
      <c r="E43" s="216" t="e">
        <f t="shared" ref="E43:G43" si="7">AVERAGEIF(E$5:E$40,"&lt;&gt;0")</f>
        <v>#DIV/0!</v>
      </c>
      <c r="F43" s="215" t="e">
        <f t="shared" si="7"/>
        <v>#DIV/0!</v>
      </c>
      <c r="G43" s="162" t="e">
        <f t="shared" si="7"/>
        <v>#DIV/0!</v>
      </c>
      <c r="H43" s="137"/>
      <c r="I43" s="190"/>
      <c r="J43" s="190"/>
      <c r="K43" s="190"/>
    </row>
    <row r="44" spans="2:11" ht="15.75" customHeight="1" thickBot="1" x14ac:dyDescent="0.3">
      <c r="B44" s="220" t="s">
        <v>25</v>
      </c>
      <c r="C44" s="223" t="e">
        <f t="shared" ref="C44:G44" si="8">MEDIAN(C$5:C$40)</f>
        <v>#NUM!</v>
      </c>
      <c r="D44" s="331" t="e">
        <f t="shared" si="8"/>
        <v>#NUM!</v>
      </c>
      <c r="E44" s="218" t="e">
        <f t="shared" si="8"/>
        <v>#NUM!</v>
      </c>
      <c r="F44" s="217">
        <f t="shared" si="8"/>
        <v>0</v>
      </c>
      <c r="G44" s="213">
        <f t="shared" si="8"/>
        <v>0</v>
      </c>
      <c r="H44" s="140"/>
      <c r="I44" s="190"/>
      <c r="J44" s="190"/>
      <c r="K44" s="190"/>
    </row>
  </sheetData>
  <mergeCells count="3">
    <mergeCell ref="C2:D2"/>
    <mergeCell ref="F2:H2"/>
    <mergeCell ref="J3:K3"/>
  </mergeCells>
  <printOptions gridLines="1"/>
  <pageMargins left="0.7" right="0.7" top="0.75" bottom="0.75" header="0.51180555555555496" footer="0.51180555555555496"/>
  <pageSetup paperSize="9" firstPageNumber="0" fitToWidth="0" fitToHeight="0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00B050"/>
  </sheetPr>
  <dimension ref="B1:N44"/>
  <sheetViews>
    <sheetView zoomScale="80" zoomScaleNormal="80" workbookViewId="0">
      <selection activeCell="B3" sqref="B3"/>
    </sheetView>
  </sheetViews>
  <sheetFormatPr defaultRowHeight="15" x14ac:dyDescent="0.25"/>
  <cols>
    <col min="1" max="1" width="1" customWidth="1"/>
    <col min="2" max="2" width="23.140625" customWidth="1"/>
    <col min="3" max="7" width="11.5703125" customWidth="1"/>
    <col min="8" max="8" width="8.5703125" customWidth="1"/>
    <col min="9" max="9" width="9.85546875" customWidth="1"/>
    <col min="10" max="10" width="9.7109375" customWidth="1"/>
    <col min="11" max="11" width="6.7109375" customWidth="1"/>
    <col min="12" max="12" width="2.140625" customWidth="1"/>
    <col min="13" max="13" width="6.28515625" customWidth="1"/>
    <col min="14" max="14" width="5.7109375" customWidth="1"/>
    <col min="15" max="1022" width="14.42578125" customWidth="1"/>
  </cols>
  <sheetData>
    <row r="1" spans="2:14" ht="6" customHeight="1" thickBot="1" x14ac:dyDescent="0.3"/>
    <row r="2" spans="2:14" ht="16.5" thickBot="1" x14ac:dyDescent="0.3">
      <c r="B2" s="259" t="s">
        <v>45</v>
      </c>
      <c r="C2" s="370"/>
      <c r="D2" s="371"/>
      <c r="E2" s="371"/>
      <c r="F2" s="371"/>
      <c r="G2" s="372"/>
      <c r="H2" s="325"/>
      <c r="I2" s="373" t="s">
        <v>9</v>
      </c>
      <c r="J2" s="373"/>
      <c r="K2" s="373"/>
      <c r="L2" s="2"/>
      <c r="M2" s="2"/>
      <c r="N2" s="2"/>
    </row>
    <row r="3" spans="2:14" ht="16.5" thickBot="1" x14ac:dyDescent="0.3">
      <c r="B3" s="54" t="s">
        <v>47</v>
      </c>
      <c r="C3" s="346" t="s">
        <v>51</v>
      </c>
      <c r="D3" s="347" t="s">
        <v>52</v>
      </c>
      <c r="E3" s="347" t="s">
        <v>53</v>
      </c>
      <c r="F3" s="347" t="s">
        <v>54</v>
      </c>
      <c r="G3" s="348" t="s">
        <v>55</v>
      </c>
      <c r="H3" s="52" t="s">
        <v>10</v>
      </c>
      <c r="I3" s="70" t="s">
        <v>11</v>
      </c>
      <c r="J3" s="71" t="s">
        <v>12</v>
      </c>
      <c r="K3" s="20" t="s">
        <v>13</v>
      </c>
      <c r="L3" s="2"/>
      <c r="M3" s="363" t="s">
        <v>14</v>
      </c>
      <c r="N3" s="363"/>
    </row>
    <row r="4" spans="2:14" ht="16.5" thickBot="1" x14ac:dyDescent="0.3">
      <c r="B4" s="54" t="s">
        <v>15</v>
      </c>
      <c r="C4" s="349">
        <v>12</v>
      </c>
      <c r="D4" s="350">
        <v>12</v>
      </c>
      <c r="E4" s="350">
        <v>12</v>
      </c>
      <c r="F4" s="350">
        <v>12</v>
      </c>
      <c r="G4" s="351">
        <v>12</v>
      </c>
      <c r="H4" s="74">
        <f>$I$4*-0.25</f>
        <v>-15</v>
      </c>
      <c r="I4" s="75">
        <f>SUM(C4:G4)</f>
        <v>60</v>
      </c>
      <c r="J4" s="76"/>
      <c r="K4" s="77"/>
      <c r="L4" s="2"/>
      <c r="M4" s="78" t="s">
        <v>9</v>
      </c>
      <c r="N4" s="79" t="s">
        <v>16</v>
      </c>
    </row>
    <row r="5" spans="2:14" ht="15.75" x14ac:dyDescent="0.25">
      <c r="B5" s="107" t="str">
        <f>I!$B3</f>
        <v>student 1</v>
      </c>
      <c r="C5" s="389"/>
      <c r="D5" s="390"/>
      <c r="E5" s="391"/>
      <c r="F5" s="390"/>
      <c r="G5" s="392"/>
      <c r="H5" s="150"/>
      <c r="I5" s="149">
        <f>MAX(0,(SUMPRODUCT(C5:G5,$C$4:$G$4)*(1-0.25*H5)))</f>
        <v>0</v>
      </c>
      <c r="J5" s="188">
        <f t="shared" ref="J5" si="0">I5/$I$4</f>
        <v>0</v>
      </c>
      <c r="K5" s="133" t="str">
        <f t="shared" ref="K5" si="1">IF(J5&gt;=0.9,"A",IF(J5&gt;=0.8,"B",IF(J5&gt;=0.7,"C",IF(J5&gt;=0.6,"D","F"))))</f>
        <v>F</v>
      </c>
      <c r="L5" s="2"/>
      <c r="M5" s="85" t="s">
        <v>17</v>
      </c>
      <c r="N5" s="86">
        <f>COUNTIF($K$5:$K$40,$M5)</f>
        <v>0</v>
      </c>
    </row>
    <row r="6" spans="2:14" ht="15.75" x14ac:dyDescent="0.25">
      <c r="B6" s="107" t="str">
        <f>I!$B4</f>
        <v>student 2</v>
      </c>
      <c r="C6" s="393"/>
      <c r="D6" s="394"/>
      <c r="E6" s="394"/>
      <c r="F6" s="394"/>
      <c r="G6" s="395"/>
      <c r="H6" s="150"/>
      <c r="I6" s="149">
        <f t="shared" ref="I6:I40" si="2">MAX(0,(SUMPRODUCT(C6:G6,$C$4:$G$4)*(1-0.25*H6)))</f>
        <v>0</v>
      </c>
      <c r="J6" s="188">
        <f t="shared" ref="J6:J40" si="3">I6/$I$4</f>
        <v>0</v>
      </c>
      <c r="K6" s="133" t="str">
        <f t="shared" ref="K6:K40" si="4">IF(J6&gt;=0.9,"A",IF(J6&gt;=0.8,"B",IF(J6&gt;=0.7,"C",IF(J6&gt;=0.6,"D","F"))))</f>
        <v>F</v>
      </c>
      <c r="L6" s="2"/>
      <c r="M6" s="87" t="s">
        <v>18</v>
      </c>
      <c r="N6" s="88">
        <f>COUNTIF($K$5:$K$40,$M6)</f>
        <v>0</v>
      </c>
    </row>
    <row r="7" spans="2:14" ht="15.75" x14ac:dyDescent="0.25">
      <c r="B7" s="107" t="str">
        <f>I!$B5</f>
        <v>student 3</v>
      </c>
      <c r="C7" s="393"/>
      <c r="D7" s="394"/>
      <c r="E7" s="394"/>
      <c r="F7" s="394"/>
      <c r="G7" s="395"/>
      <c r="H7" s="150"/>
      <c r="I7" s="149">
        <f t="shared" si="2"/>
        <v>0</v>
      </c>
      <c r="J7" s="188">
        <f t="shared" si="3"/>
        <v>0</v>
      </c>
      <c r="K7" s="133" t="str">
        <f t="shared" si="4"/>
        <v>F</v>
      </c>
      <c r="L7" s="2"/>
      <c r="M7" s="87" t="s">
        <v>19</v>
      </c>
      <c r="N7" s="88">
        <f>COUNTIF($K$5:$K$40,$M7)</f>
        <v>0</v>
      </c>
    </row>
    <row r="8" spans="2:14" ht="15.75" x14ac:dyDescent="0.25">
      <c r="B8" s="107" t="str">
        <f>I!$B6</f>
        <v>student 4</v>
      </c>
      <c r="C8" s="393"/>
      <c r="D8" s="394"/>
      <c r="E8" s="394"/>
      <c r="F8" s="394"/>
      <c r="G8" s="395"/>
      <c r="H8" s="150"/>
      <c r="I8" s="149">
        <f t="shared" si="2"/>
        <v>0</v>
      </c>
      <c r="J8" s="188">
        <f t="shared" si="3"/>
        <v>0</v>
      </c>
      <c r="K8" s="133" t="str">
        <f t="shared" si="4"/>
        <v>F</v>
      </c>
      <c r="L8" s="2"/>
      <c r="M8" s="87" t="s">
        <v>20</v>
      </c>
      <c r="N8" s="88">
        <f>COUNTIF($K$5:$K$40,$M8)</f>
        <v>0</v>
      </c>
    </row>
    <row r="9" spans="2:14" ht="16.5" thickBot="1" x14ac:dyDescent="0.3">
      <c r="B9" s="107" t="str">
        <f>I!$B7</f>
        <v>student 5</v>
      </c>
      <c r="C9" s="393"/>
      <c r="D9" s="394"/>
      <c r="E9" s="394"/>
      <c r="F9" s="394"/>
      <c r="G9" s="395"/>
      <c r="H9" s="150"/>
      <c r="I9" s="149">
        <f t="shared" si="2"/>
        <v>0</v>
      </c>
      <c r="J9" s="188">
        <f t="shared" si="3"/>
        <v>0</v>
      </c>
      <c r="K9" s="133" t="str">
        <f t="shared" si="4"/>
        <v>F</v>
      </c>
      <c r="L9" s="2"/>
      <c r="M9" s="89" t="s">
        <v>4</v>
      </c>
      <c r="N9" s="90">
        <f>COUNTIF($K$5:$K$40,$M9)</f>
        <v>36</v>
      </c>
    </row>
    <row r="10" spans="2:14" ht="16.5" thickBot="1" x14ac:dyDescent="0.3">
      <c r="B10" s="107" t="str">
        <f>I!$B8</f>
        <v>student 6</v>
      </c>
      <c r="C10" s="393"/>
      <c r="D10" s="394"/>
      <c r="E10" s="394"/>
      <c r="F10" s="394"/>
      <c r="G10" s="395"/>
      <c r="H10" s="150"/>
      <c r="I10" s="149">
        <f t="shared" si="2"/>
        <v>0</v>
      </c>
      <c r="J10" s="188">
        <f t="shared" si="3"/>
        <v>0</v>
      </c>
      <c r="K10" s="133" t="str">
        <f t="shared" si="4"/>
        <v>F</v>
      </c>
      <c r="L10" s="2"/>
      <c r="M10" s="91" t="s">
        <v>21</v>
      </c>
      <c r="N10" s="92">
        <f>SUM(N5:N9)</f>
        <v>36</v>
      </c>
    </row>
    <row r="11" spans="2:14" ht="15.75" x14ac:dyDescent="0.25">
      <c r="B11" s="107" t="str">
        <f>I!$B9</f>
        <v>student 7</v>
      </c>
      <c r="C11" s="393"/>
      <c r="D11" s="394"/>
      <c r="E11" s="394"/>
      <c r="F11" s="394"/>
      <c r="G11" s="395"/>
      <c r="H11" s="150"/>
      <c r="I11" s="149">
        <f t="shared" si="2"/>
        <v>0</v>
      </c>
      <c r="J11" s="188">
        <f t="shared" si="3"/>
        <v>0</v>
      </c>
      <c r="K11" s="133" t="str">
        <f t="shared" si="4"/>
        <v>F</v>
      </c>
      <c r="L11" s="2"/>
      <c r="M11" s="2"/>
      <c r="N11" s="2"/>
    </row>
    <row r="12" spans="2:14" ht="15.75" x14ac:dyDescent="0.25">
      <c r="B12" s="107" t="str">
        <f>I!$B10</f>
        <v>student 8</v>
      </c>
      <c r="C12" s="393"/>
      <c r="D12" s="394"/>
      <c r="E12" s="394"/>
      <c r="F12" s="394"/>
      <c r="G12" s="395"/>
      <c r="H12" s="150"/>
      <c r="I12" s="149">
        <f t="shared" si="2"/>
        <v>0</v>
      </c>
      <c r="J12" s="188">
        <f t="shared" si="3"/>
        <v>0</v>
      </c>
      <c r="K12" s="133" t="str">
        <f t="shared" si="4"/>
        <v>F</v>
      </c>
      <c r="L12" s="2"/>
      <c r="M12" s="2"/>
      <c r="N12" s="2"/>
    </row>
    <row r="13" spans="2:14" ht="15.75" x14ac:dyDescent="0.25">
      <c r="B13" s="107" t="str">
        <f>I!$B11</f>
        <v>student 9</v>
      </c>
      <c r="C13" s="393"/>
      <c r="D13" s="394"/>
      <c r="E13" s="394"/>
      <c r="F13" s="394"/>
      <c r="G13" s="395"/>
      <c r="H13" s="150"/>
      <c r="I13" s="149">
        <f t="shared" si="2"/>
        <v>0</v>
      </c>
      <c r="J13" s="188">
        <f t="shared" si="3"/>
        <v>0</v>
      </c>
      <c r="K13" s="133" t="str">
        <f t="shared" si="4"/>
        <v>F</v>
      </c>
      <c r="L13" s="2"/>
      <c r="M13" s="2"/>
      <c r="N13" s="2"/>
    </row>
    <row r="14" spans="2:14" ht="15.75" x14ac:dyDescent="0.25">
      <c r="B14" s="107" t="str">
        <f>I!$B12</f>
        <v>student 10</v>
      </c>
      <c r="C14" s="393"/>
      <c r="D14" s="394"/>
      <c r="E14" s="394"/>
      <c r="F14" s="394"/>
      <c r="G14" s="395"/>
      <c r="H14" s="150"/>
      <c r="I14" s="149">
        <f t="shared" si="2"/>
        <v>0</v>
      </c>
      <c r="J14" s="188">
        <f t="shared" si="3"/>
        <v>0</v>
      </c>
      <c r="K14" s="133" t="str">
        <f t="shared" si="4"/>
        <v>F</v>
      </c>
      <c r="L14" s="2"/>
      <c r="M14" s="2"/>
      <c r="N14" s="2"/>
    </row>
    <row r="15" spans="2:14" ht="15.75" x14ac:dyDescent="0.25">
      <c r="B15" s="107" t="str">
        <f>I!$B13</f>
        <v>student 11</v>
      </c>
      <c r="C15" s="393"/>
      <c r="D15" s="394"/>
      <c r="E15" s="394"/>
      <c r="F15" s="394"/>
      <c r="G15" s="395"/>
      <c r="H15" s="150"/>
      <c r="I15" s="149">
        <f t="shared" si="2"/>
        <v>0</v>
      </c>
      <c r="J15" s="188">
        <f t="shared" si="3"/>
        <v>0</v>
      </c>
      <c r="K15" s="133" t="str">
        <f t="shared" si="4"/>
        <v>F</v>
      </c>
      <c r="L15" s="2"/>
      <c r="M15" s="2"/>
      <c r="N15" s="2"/>
    </row>
    <row r="16" spans="2:14" ht="15.75" x14ac:dyDescent="0.25">
      <c r="B16" s="107" t="str">
        <f>I!$B14</f>
        <v>student 12</v>
      </c>
      <c r="C16" s="393"/>
      <c r="D16" s="394"/>
      <c r="E16" s="394"/>
      <c r="F16" s="394"/>
      <c r="G16" s="395"/>
      <c r="H16" s="150"/>
      <c r="I16" s="149">
        <f t="shared" si="2"/>
        <v>0</v>
      </c>
      <c r="J16" s="188">
        <f t="shared" si="3"/>
        <v>0</v>
      </c>
      <c r="K16" s="133" t="str">
        <f t="shared" si="4"/>
        <v>F</v>
      </c>
      <c r="L16" s="2"/>
      <c r="M16" s="2"/>
      <c r="N16" s="2"/>
    </row>
    <row r="17" spans="2:14" ht="15.75" x14ac:dyDescent="0.25">
      <c r="B17" s="107" t="str">
        <f>I!$B15</f>
        <v>student 13</v>
      </c>
      <c r="C17" s="393"/>
      <c r="D17" s="394"/>
      <c r="E17" s="394"/>
      <c r="F17" s="394"/>
      <c r="G17" s="395"/>
      <c r="H17" s="150"/>
      <c r="I17" s="149">
        <f t="shared" si="2"/>
        <v>0</v>
      </c>
      <c r="J17" s="188">
        <f t="shared" si="3"/>
        <v>0</v>
      </c>
      <c r="K17" s="133" t="str">
        <f t="shared" si="4"/>
        <v>F</v>
      </c>
      <c r="L17" s="2"/>
      <c r="M17" s="2"/>
      <c r="N17" s="2"/>
    </row>
    <row r="18" spans="2:14" ht="15.75" x14ac:dyDescent="0.25">
      <c r="B18" s="107" t="str">
        <f>I!$B16</f>
        <v>student 14</v>
      </c>
      <c r="C18" s="393"/>
      <c r="D18" s="394"/>
      <c r="E18" s="394"/>
      <c r="F18" s="394"/>
      <c r="G18" s="395"/>
      <c r="H18" s="150"/>
      <c r="I18" s="149">
        <f t="shared" si="2"/>
        <v>0</v>
      </c>
      <c r="J18" s="188">
        <f t="shared" si="3"/>
        <v>0</v>
      </c>
      <c r="K18" s="133" t="str">
        <f t="shared" si="4"/>
        <v>F</v>
      </c>
      <c r="L18" s="2"/>
      <c r="M18" s="2"/>
      <c r="N18" s="2"/>
    </row>
    <row r="19" spans="2:14" ht="15.75" x14ac:dyDescent="0.25">
      <c r="B19" s="107" t="str">
        <f>I!$B17</f>
        <v>student 15</v>
      </c>
      <c r="C19" s="393"/>
      <c r="D19" s="394"/>
      <c r="E19" s="394"/>
      <c r="F19" s="394"/>
      <c r="G19" s="395"/>
      <c r="H19" s="150"/>
      <c r="I19" s="149">
        <f t="shared" si="2"/>
        <v>0</v>
      </c>
      <c r="J19" s="188">
        <f t="shared" si="3"/>
        <v>0</v>
      </c>
      <c r="K19" s="133" t="str">
        <f t="shared" si="4"/>
        <v>F</v>
      </c>
      <c r="L19" s="2"/>
      <c r="M19" s="2"/>
      <c r="N19" s="2"/>
    </row>
    <row r="20" spans="2:14" ht="15.75" x14ac:dyDescent="0.25">
      <c r="B20" s="107" t="str">
        <f>I!$B18</f>
        <v>student 16</v>
      </c>
      <c r="C20" s="393"/>
      <c r="D20" s="394"/>
      <c r="E20" s="394"/>
      <c r="F20" s="394"/>
      <c r="G20" s="395"/>
      <c r="H20" s="150"/>
      <c r="I20" s="149">
        <f t="shared" si="2"/>
        <v>0</v>
      </c>
      <c r="J20" s="188">
        <f t="shared" si="3"/>
        <v>0</v>
      </c>
      <c r="K20" s="133" t="str">
        <f t="shared" si="4"/>
        <v>F</v>
      </c>
      <c r="L20" s="2"/>
      <c r="M20" s="2"/>
      <c r="N20" s="2"/>
    </row>
    <row r="21" spans="2:14" ht="15.75" x14ac:dyDescent="0.25">
      <c r="B21" s="107" t="str">
        <f>I!$B19</f>
        <v>student 17</v>
      </c>
      <c r="C21" s="393"/>
      <c r="D21" s="394"/>
      <c r="E21" s="394"/>
      <c r="F21" s="394"/>
      <c r="G21" s="395"/>
      <c r="H21" s="150"/>
      <c r="I21" s="149">
        <f t="shared" si="2"/>
        <v>0</v>
      </c>
      <c r="J21" s="188">
        <f t="shared" si="3"/>
        <v>0</v>
      </c>
      <c r="K21" s="133" t="str">
        <f t="shared" si="4"/>
        <v>F</v>
      </c>
      <c r="L21" s="2"/>
      <c r="M21" s="2"/>
      <c r="N21" s="2"/>
    </row>
    <row r="22" spans="2:14" ht="15.75" x14ac:dyDescent="0.25">
      <c r="B22" s="107" t="str">
        <f>I!$B20</f>
        <v>student 18</v>
      </c>
      <c r="C22" s="393"/>
      <c r="D22" s="394"/>
      <c r="E22" s="394"/>
      <c r="F22" s="394"/>
      <c r="G22" s="395"/>
      <c r="H22" s="150"/>
      <c r="I22" s="149">
        <f t="shared" si="2"/>
        <v>0</v>
      </c>
      <c r="J22" s="188">
        <f t="shared" si="3"/>
        <v>0</v>
      </c>
      <c r="K22" s="133" t="str">
        <f t="shared" si="4"/>
        <v>F</v>
      </c>
      <c r="L22" s="2"/>
      <c r="M22" s="2"/>
      <c r="N22" s="2"/>
    </row>
    <row r="23" spans="2:14" ht="15.75" x14ac:dyDescent="0.25">
      <c r="B23" s="107" t="str">
        <f>I!$B21</f>
        <v>student 19</v>
      </c>
      <c r="C23" s="393"/>
      <c r="D23" s="394"/>
      <c r="E23" s="394"/>
      <c r="F23" s="394"/>
      <c r="G23" s="395"/>
      <c r="H23" s="150"/>
      <c r="I23" s="149">
        <f t="shared" si="2"/>
        <v>0</v>
      </c>
      <c r="J23" s="188">
        <f t="shared" si="3"/>
        <v>0</v>
      </c>
      <c r="K23" s="133" t="str">
        <f t="shared" si="4"/>
        <v>F</v>
      </c>
      <c r="L23" s="2"/>
      <c r="M23" s="2"/>
      <c r="N23" s="2"/>
    </row>
    <row r="24" spans="2:14" ht="15.75" x14ac:dyDescent="0.25">
      <c r="B24" s="107" t="str">
        <f>I!$B22</f>
        <v>student 20</v>
      </c>
      <c r="C24" s="393"/>
      <c r="D24" s="394"/>
      <c r="E24" s="394"/>
      <c r="F24" s="394"/>
      <c r="G24" s="395"/>
      <c r="H24" s="150"/>
      <c r="I24" s="149">
        <f t="shared" si="2"/>
        <v>0</v>
      </c>
      <c r="J24" s="188">
        <f t="shared" si="3"/>
        <v>0</v>
      </c>
      <c r="K24" s="133" t="str">
        <f t="shared" si="4"/>
        <v>F</v>
      </c>
      <c r="L24" s="2"/>
      <c r="M24" s="2"/>
      <c r="N24" s="2"/>
    </row>
    <row r="25" spans="2:14" ht="15.75" x14ac:dyDescent="0.25">
      <c r="B25" s="107" t="str">
        <f>I!$B23</f>
        <v>student 21</v>
      </c>
      <c r="C25" s="393"/>
      <c r="D25" s="394"/>
      <c r="E25" s="394"/>
      <c r="F25" s="394"/>
      <c r="G25" s="395"/>
      <c r="H25" s="150"/>
      <c r="I25" s="149">
        <f t="shared" si="2"/>
        <v>0</v>
      </c>
      <c r="J25" s="188">
        <f t="shared" si="3"/>
        <v>0</v>
      </c>
      <c r="K25" s="133" t="str">
        <f t="shared" si="4"/>
        <v>F</v>
      </c>
      <c r="L25" s="2"/>
      <c r="M25" s="2"/>
      <c r="N25" s="2"/>
    </row>
    <row r="26" spans="2:14" ht="15.75" x14ac:dyDescent="0.25">
      <c r="B26" s="107" t="str">
        <f>I!$B24</f>
        <v>student 22</v>
      </c>
      <c r="C26" s="393"/>
      <c r="D26" s="394"/>
      <c r="E26" s="394"/>
      <c r="F26" s="394"/>
      <c r="G26" s="395"/>
      <c r="H26" s="150"/>
      <c r="I26" s="149">
        <f t="shared" si="2"/>
        <v>0</v>
      </c>
      <c r="J26" s="188">
        <f t="shared" si="3"/>
        <v>0</v>
      </c>
      <c r="K26" s="133" t="str">
        <f t="shared" si="4"/>
        <v>F</v>
      </c>
      <c r="L26" s="2"/>
      <c r="M26" s="2"/>
      <c r="N26" s="2"/>
    </row>
    <row r="27" spans="2:14" ht="15.75" x14ac:dyDescent="0.25">
      <c r="B27" s="107" t="str">
        <f>I!$B25</f>
        <v>student 23</v>
      </c>
      <c r="C27" s="393"/>
      <c r="D27" s="394"/>
      <c r="E27" s="394"/>
      <c r="F27" s="394"/>
      <c r="G27" s="395"/>
      <c r="H27" s="150"/>
      <c r="I27" s="149">
        <f t="shared" si="2"/>
        <v>0</v>
      </c>
      <c r="J27" s="188">
        <f t="shared" si="3"/>
        <v>0</v>
      </c>
      <c r="K27" s="133" t="str">
        <f t="shared" si="4"/>
        <v>F</v>
      </c>
      <c r="L27" s="2"/>
      <c r="M27" s="2"/>
      <c r="N27" s="2"/>
    </row>
    <row r="28" spans="2:14" ht="15.75" x14ac:dyDescent="0.25">
      <c r="B28" s="107" t="str">
        <f>I!$B26</f>
        <v>student 24</v>
      </c>
      <c r="C28" s="393"/>
      <c r="D28" s="394"/>
      <c r="E28" s="394"/>
      <c r="F28" s="394"/>
      <c r="G28" s="395"/>
      <c r="H28" s="150"/>
      <c r="I28" s="149">
        <f t="shared" si="2"/>
        <v>0</v>
      </c>
      <c r="J28" s="188">
        <f t="shared" si="3"/>
        <v>0</v>
      </c>
      <c r="K28" s="133" t="str">
        <f t="shared" si="4"/>
        <v>F</v>
      </c>
      <c r="L28" s="2"/>
      <c r="M28" s="2"/>
      <c r="N28" s="2"/>
    </row>
    <row r="29" spans="2:14" ht="15.75" x14ac:dyDescent="0.25">
      <c r="B29" s="107" t="str">
        <f>I!$B27</f>
        <v>student 25</v>
      </c>
      <c r="C29" s="393"/>
      <c r="D29" s="394"/>
      <c r="E29" s="394"/>
      <c r="F29" s="394"/>
      <c r="G29" s="395"/>
      <c r="H29" s="150"/>
      <c r="I29" s="149">
        <f t="shared" si="2"/>
        <v>0</v>
      </c>
      <c r="J29" s="188">
        <f t="shared" si="3"/>
        <v>0</v>
      </c>
      <c r="K29" s="133" t="str">
        <f t="shared" si="4"/>
        <v>F</v>
      </c>
      <c r="L29" s="2"/>
      <c r="M29" s="2"/>
      <c r="N29" s="2"/>
    </row>
    <row r="30" spans="2:14" ht="15.75" x14ac:dyDescent="0.25">
      <c r="B30" s="107" t="str">
        <f>I!$B28</f>
        <v>student 26</v>
      </c>
      <c r="C30" s="393"/>
      <c r="D30" s="394"/>
      <c r="E30" s="394"/>
      <c r="F30" s="394"/>
      <c r="G30" s="395"/>
      <c r="H30" s="150"/>
      <c r="I30" s="149">
        <f t="shared" si="2"/>
        <v>0</v>
      </c>
      <c r="J30" s="188">
        <f t="shared" si="3"/>
        <v>0</v>
      </c>
      <c r="K30" s="133" t="str">
        <f t="shared" si="4"/>
        <v>F</v>
      </c>
      <c r="L30" s="2"/>
      <c r="M30" s="2"/>
      <c r="N30" s="2"/>
    </row>
    <row r="31" spans="2:14" ht="15.75" x14ac:dyDescent="0.25">
      <c r="B31" s="107" t="str">
        <f>I!$B29</f>
        <v>student 27</v>
      </c>
      <c r="C31" s="393"/>
      <c r="D31" s="394"/>
      <c r="E31" s="394"/>
      <c r="F31" s="394"/>
      <c r="G31" s="395"/>
      <c r="H31" s="150"/>
      <c r="I31" s="149">
        <f t="shared" si="2"/>
        <v>0</v>
      </c>
      <c r="J31" s="188">
        <f t="shared" si="3"/>
        <v>0</v>
      </c>
      <c r="K31" s="133" t="str">
        <f t="shared" si="4"/>
        <v>F</v>
      </c>
      <c r="L31" s="2"/>
      <c r="M31" s="2"/>
      <c r="N31" s="2"/>
    </row>
    <row r="32" spans="2:14" ht="15.75" x14ac:dyDescent="0.25">
      <c r="B32" s="107" t="str">
        <f>I!$B30</f>
        <v>student 28</v>
      </c>
      <c r="C32" s="393"/>
      <c r="D32" s="394"/>
      <c r="E32" s="394"/>
      <c r="F32" s="394"/>
      <c r="G32" s="395"/>
      <c r="H32" s="150"/>
      <c r="I32" s="149">
        <f t="shared" si="2"/>
        <v>0</v>
      </c>
      <c r="J32" s="188">
        <f t="shared" si="3"/>
        <v>0</v>
      </c>
      <c r="K32" s="133" t="str">
        <f t="shared" si="4"/>
        <v>F</v>
      </c>
      <c r="L32" s="2"/>
      <c r="M32" s="2"/>
      <c r="N32" s="2"/>
    </row>
    <row r="33" spans="2:14" ht="15.75" x14ac:dyDescent="0.25">
      <c r="B33" s="107" t="str">
        <f>I!$B31</f>
        <v>student 29</v>
      </c>
      <c r="C33" s="393"/>
      <c r="D33" s="394"/>
      <c r="E33" s="394"/>
      <c r="F33" s="394"/>
      <c r="G33" s="395"/>
      <c r="H33" s="150"/>
      <c r="I33" s="149">
        <f t="shared" si="2"/>
        <v>0</v>
      </c>
      <c r="J33" s="188">
        <f t="shared" si="3"/>
        <v>0</v>
      </c>
      <c r="K33" s="133" t="str">
        <f t="shared" si="4"/>
        <v>F</v>
      </c>
      <c r="L33" s="2"/>
      <c r="M33" s="2"/>
      <c r="N33" s="2"/>
    </row>
    <row r="34" spans="2:14" ht="15.75" x14ac:dyDescent="0.25">
      <c r="B34" s="107" t="str">
        <f>I!$B32</f>
        <v>student 30</v>
      </c>
      <c r="C34" s="393"/>
      <c r="D34" s="394"/>
      <c r="E34" s="394"/>
      <c r="F34" s="394"/>
      <c r="G34" s="395"/>
      <c r="H34" s="150"/>
      <c r="I34" s="149">
        <f t="shared" si="2"/>
        <v>0</v>
      </c>
      <c r="J34" s="188">
        <f t="shared" si="3"/>
        <v>0</v>
      </c>
      <c r="K34" s="133" t="str">
        <f t="shared" si="4"/>
        <v>F</v>
      </c>
      <c r="L34" s="2"/>
      <c r="M34" s="2"/>
      <c r="N34" s="2"/>
    </row>
    <row r="35" spans="2:14" ht="15.75" x14ac:dyDescent="0.25">
      <c r="B35" s="107" t="str">
        <f>I!$B33</f>
        <v>student 31</v>
      </c>
      <c r="C35" s="393"/>
      <c r="D35" s="394"/>
      <c r="E35" s="394"/>
      <c r="F35" s="394"/>
      <c r="G35" s="395"/>
      <c r="H35" s="150"/>
      <c r="I35" s="149">
        <f t="shared" si="2"/>
        <v>0</v>
      </c>
      <c r="J35" s="188">
        <f t="shared" si="3"/>
        <v>0</v>
      </c>
      <c r="K35" s="133" t="str">
        <f t="shared" si="4"/>
        <v>F</v>
      </c>
      <c r="L35" s="2"/>
      <c r="M35" s="2"/>
      <c r="N35" s="2"/>
    </row>
    <row r="36" spans="2:14" ht="15.75" x14ac:dyDescent="0.25">
      <c r="B36" s="107" t="str">
        <f>I!$B34</f>
        <v>student 32</v>
      </c>
      <c r="C36" s="393"/>
      <c r="D36" s="394"/>
      <c r="E36" s="394"/>
      <c r="F36" s="394"/>
      <c r="G36" s="395"/>
      <c r="H36" s="150"/>
      <c r="I36" s="149">
        <f t="shared" si="2"/>
        <v>0</v>
      </c>
      <c r="J36" s="188">
        <f t="shared" si="3"/>
        <v>0</v>
      </c>
      <c r="K36" s="133" t="str">
        <f t="shared" si="4"/>
        <v>F</v>
      </c>
      <c r="L36" s="2"/>
      <c r="M36" s="2"/>
      <c r="N36" s="2"/>
    </row>
    <row r="37" spans="2:14" ht="15.75" x14ac:dyDescent="0.25">
      <c r="B37" s="107" t="str">
        <f>I!$B35</f>
        <v>student 33</v>
      </c>
      <c r="C37" s="393"/>
      <c r="D37" s="394"/>
      <c r="E37" s="394"/>
      <c r="F37" s="394"/>
      <c r="G37" s="395"/>
      <c r="H37" s="150"/>
      <c r="I37" s="149">
        <f t="shared" si="2"/>
        <v>0</v>
      </c>
      <c r="J37" s="188">
        <f t="shared" si="3"/>
        <v>0</v>
      </c>
      <c r="K37" s="133" t="str">
        <f t="shared" si="4"/>
        <v>F</v>
      </c>
      <c r="L37" s="2"/>
      <c r="M37" s="2"/>
      <c r="N37" s="2"/>
    </row>
    <row r="38" spans="2:14" ht="15.75" x14ac:dyDescent="0.25">
      <c r="B38" s="107" t="str">
        <f>I!$B36</f>
        <v>student 34</v>
      </c>
      <c r="C38" s="393"/>
      <c r="D38" s="394"/>
      <c r="E38" s="394"/>
      <c r="F38" s="394"/>
      <c r="G38" s="395"/>
      <c r="H38" s="150"/>
      <c r="I38" s="149">
        <f t="shared" si="2"/>
        <v>0</v>
      </c>
      <c r="J38" s="188">
        <f t="shared" si="3"/>
        <v>0</v>
      </c>
      <c r="K38" s="133" t="str">
        <f t="shared" si="4"/>
        <v>F</v>
      </c>
      <c r="L38" s="2"/>
      <c r="M38" s="2"/>
      <c r="N38" s="2"/>
    </row>
    <row r="39" spans="2:14" ht="15.75" x14ac:dyDescent="0.25">
      <c r="B39" s="107" t="str">
        <f>I!$B37</f>
        <v>student 35</v>
      </c>
      <c r="C39" s="393"/>
      <c r="D39" s="394"/>
      <c r="E39" s="394"/>
      <c r="F39" s="394"/>
      <c r="G39" s="395"/>
      <c r="H39" s="150"/>
      <c r="I39" s="149">
        <f t="shared" si="2"/>
        <v>0</v>
      </c>
      <c r="J39" s="188">
        <f t="shared" si="3"/>
        <v>0</v>
      </c>
      <c r="K39" s="133" t="str">
        <f t="shared" si="4"/>
        <v>F</v>
      </c>
      <c r="L39" s="2"/>
      <c r="M39" s="2"/>
      <c r="N39" s="2"/>
    </row>
    <row r="40" spans="2:14" ht="16.5" thickBot="1" x14ac:dyDescent="0.3">
      <c r="B40" s="107" t="str">
        <f>I!$B38</f>
        <v>student 36</v>
      </c>
      <c r="C40" s="396"/>
      <c r="D40" s="397"/>
      <c r="E40" s="397"/>
      <c r="F40" s="397"/>
      <c r="G40" s="398"/>
      <c r="H40" s="150"/>
      <c r="I40" s="149">
        <f t="shared" si="2"/>
        <v>0</v>
      </c>
      <c r="J40" s="188">
        <f t="shared" si="3"/>
        <v>0</v>
      </c>
      <c r="K40" s="133" t="str">
        <f t="shared" si="4"/>
        <v>F</v>
      </c>
      <c r="L40" s="2"/>
      <c r="M40" s="2"/>
      <c r="N40" s="2"/>
    </row>
    <row r="41" spans="2:14" ht="15.75" customHeight="1" x14ac:dyDescent="0.25">
      <c r="B41" s="264" t="s">
        <v>22</v>
      </c>
      <c r="C41" s="181">
        <f t="shared" ref="C41:J41" si="5">MIN(C$5:C$40)</f>
        <v>0</v>
      </c>
      <c r="D41" s="80">
        <f t="shared" si="5"/>
        <v>0</v>
      </c>
      <c r="E41" s="80">
        <f t="shared" si="5"/>
        <v>0</v>
      </c>
      <c r="F41" s="80">
        <f t="shared" si="5"/>
        <v>0</v>
      </c>
      <c r="G41" s="197">
        <f t="shared" si="5"/>
        <v>0</v>
      </c>
      <c r="H41" s="96">
        <f t="shared" si="5"/>
        <v>0</v>
      </c>
      <c r="I41" s="95">
        <f t="shared" si="5"/>
        <v>0</v>
      </c>
      <c r="J41" s="97">
        <f t="shared" si="5"/>
        <v>0</v>
      </c>
      <c r="K41" s="98"/>
      <c r="L41" s="2"/>
      <c r="M41" s="2"/>
      <c r="N41" s="2"/>
    </row>
    <row r="42" spans="2:14" ht="15.75" customHeight="1" x14ac:dyDescent="0.25">
      <c r="B42" s="269" t="s">
        <v>23</v>
      </c>
      <c r="C42" s="181">
        <f t="shared" ref="C42:J42" si="6">MAX(C$5:C$40)</f>
        <v>0</v>
      </c>
      <c r="D42" s="80">
        <f t="shared" si="6"/>
        <v>0</v>
      </c>
      <c r="E42" s="80">
        <f t="shared" si="6"/>
        <v>0</v>
      </c>
      <c r="F42" s="80">
        <f t="shared" si="6"/>
        <v>0</v>
      </c>
      <c r="G42" s="197">
        <f t="shared" si="6"/>
        <v>0</v>
      </c>
      <c r="H42" s="82">
        <f t="shared" si="6"/>
        <v>0</v>
      </c>
      <c r="I42" s="81">
        <f t="shared" si="6"/>
        <v>0</v>
      </c>
      <c r="J42" s="83">
        <f t="shared" si="6"/>
        <v>0</v>
      </c>
      <c r="K42" s="100"/>
      <c r="L42" s="2"/>
      <c r="M42" s="2"/>
      <c r="N42" s="2"/>
    </row>
    <row r="43" spans="2:14" ht="15.75" customHeight="1" x14ac:dyDescent="0.25">
      <c r="B43" s="269" t="s">
        <v>24</v>
      </c>
      <c r="C43" s="181" t="e">
        <f t="shared" ref="C43:J43" si="7">AVERAGEIF(C$5:C$40,"&lt;&gt;0")</f>
        <v>#DIV/0!</v>
      </c>
      <c r="D43" s="80" t="e">
        <f t="shared" si="7"/>
        <v>#DIV/0!</v>
      </c>
      <c r="E43" s="80" t="e">
        <f t="shared" si="7"/>
        <v>#DIV/0!</v>
      </c>
      <c r="F43" s="80" t="e">
        <f t="shared" si="7"/>
        <v>#DIV/0!</v>
      </c>
      <c r="G43" s="197" t="e">
        <f t="shared" si="7"/>
        <v>#DIV/0!</v>
      </c>
      <c r="H43" s="82" t="e">
        <f t="shared" si="7"/>
        <v>#DIV/0!</v>
      </c>
      <c r="I43" s="81" t="e">
        <f t="shared" si="7"/>
        <v>#DIV/0!</v>
      </c>
      <c r="J43" s="83" t="e">
        <f t="shared" si="7"/>
        <v>#DIV/0!</v>
      </c>
      <c r="K43" s="100"/>
      <c r="L43" s="2"/>
      <c r="M43" s="2"/>
      <c r="N43" s="2"/>
    </row>
    <row r="44" spans="2:14" ht="15.75" customHeight="1" thickBot="1" x14ac:dyDescent="0.3">
      <c r="B44" s="274" t="s">
        <v>25</v>
      </c>
      <c r="C44" s="196" t="e">
        <f t="shared" ref="C44:J44" si="8">MEDIAN(C$5:C$40)</f>
        <v>#NUM!</v>
      </c>
      <c r="D44" s="224" t="e">
        <f t="shared" si="8"/>
        <v>#NUM!</v>
      </c>
      <c r="E44" s="224" t="e">
        <f t="shared" si="8"/>
        <v>#NUM!</v>
      </c>
      <c r="F44" s="224" t="e">
        <f t="shared" si="8"/>
        <v>#NUM!</v>
      </c>
      <c r="G44" s="198" t="e">
        <f t="shared" si="8"/>
        <v>#NUM!</v>
      </c>
      <c r="H44" s="104" t="e">
        <f t="shared" si="8"/>
        <v>#NUM!</v>
      </c>
      <c r="I44" s="103">
        <f t="shared" si="8"/>
        <v>0</v>
      </c>
      <c r="J44" s="105">
        <f t="shared" si="8"/>
        <v>0</v>
      </c>
      <c r="K44" s="106"/>
    </row>
  </sheetData>
  <mergeCells count="3">
    <mergeCell ref="C2:G2"/>
    <mergeCell ref="I2:K2"/>
    <mergeCell ref="M3:N3"/>
  </mergeCells>
  <printOptions gridLines="1"/>
  <pageMargins left="0.7" right="0.7" top="0.75" bottom="0.75" header="0.51180555555555496" footer="0.51180555555555496"/>
  <pageSetup paperSize="9" firstPageNumber="0" fitToWidth="0" fitToHeight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rgb="FF00B050"/>
  </sheetPr>
  <dimension ref="B1:S44"/>
  <sheetViews>
    <sheetView zoomScale="90" zoomScaleNormal="90" workbookViewId="0">
      <selection activeCell="B3" sqref="B3"/>
    </sheetView>
  </sheetViews>
  <sheetFormatPr defaultRowHeight="15" x14ac:dyDescent="0.25"/>
  <cols>
    <col min="1" max="1" width="1" customWidth="1"/>
    <col min="2" max="2" width="25.5703125" customWidth="1"/>
    <col min="3" max="3" width="8.5703125" bestFit="1" customWidth="1"/>
    <col min="4" max="8" width="8.5703125" customWidth="1"/>
    <col min="9" max="9" width="8.5703125" bestFit="1" customWidth="1"/>
    <col min="10" max="10" width="9" bestFit="1" customWidth="1"/>
    <col min="11" max="11" width="8.5703125" bestFit="1" customWidth="1"/>
    <col min="12" max="12" width="5.28515625" bestFit="1" customWidth="1"/>
    <col min="13" max="13" width="8.5703125" customWidth="1"/>
    <col min="14" max="14" width="9.85546875" customWidth="1"/>
    <col min="15" max="15" width="9.7109375" customWidth="1"/>
    <col min="16" max="16" width="6.7109375" customWidth="1"/>
    <col min="17" max="17" width="2.140625" customWidth="1"/>
    <col min="18" max="18" width="6.28515625" customWidth="1"/>
    <col min="19" max="19" width="5.5703125" customWidth="1"/>
    <col min="20" max="1028" width="14.42578125" customWidth="1"/>
  </cols>
  <sheetData>
    <row r="1" spans="2:19" ht="6" customHeight="1" thickBot="1" x14ac:dyDescent="0.3"/>
    <row r="2" spans="2:19" ht="16.5" thickBot="1" x14ac:dyDescent="0.3">
      <c r="B2" s="69" t="s">
        <v>45</v>
      </c>
      <c r="C2" s="374"/>
      <c r="D2" s="374"/>
      <c r="E2" s="374"/>
      <c r="F2" s="374"/>
      <c r="G2" s="374"/>
      <c r="H2" s="374"/>
      <c r="I2" s="374"/>
      <c r="J2" s="375" t="s">
        <v>26</v>
      </c>
      <c r="K2" s="376"/>
      <c r="L2" s="376"/>
      <c r="M2" s="377"/>
      <c r="N2" s="373" t="s">
        <v>9</v>
      </c>
      <c r="O2" s="373"/>
      <c r="P2" s="373"/>
    </row>
    <row r="3" spans="2:19" ht="32.25" thickBot="1" x14ac:dyDescent="0.3">
      <c r="B3" s="16" t="s">
        <v>47</v>
      </c>
      <c r="C3" s="17" t="s">
        <v>56</v>
      </c>
      <c r="D3" s="17" t="s">
        <v>57</v>
      </c>
      <c r="E3" s="17" t="s">
        <v>58</v>
      </c>
      <c r="F3" s="17" t="s">
        <v>59</v>
      </c>
      <c r="G3" s="17" t="s">
        <v>60</v>
      </c>
      <c r="H3" s="17" t="s">
        <v>61</v>
      </c>
      <c r="I3" s="17" t="s">
        <v>62</v>
      </c>
      <c r="J3" s="239" t="s">
        <v>27</v>
      </c>
      <c r="K3" s="240" t="s">
        <v>28</v>
      </c>
      <c r="L3" s="240" t="s">
        <v>10</v>
      </c>
      <c r="M3" s="230" t="s">
        <v>29</v>
      </c>
      <c r="N3" s="71" t="s">
        <v>11</v>
      </c>
      <c r="O3" s="71" t="s">
        <v>12</v>
      </c>
      <c r="P3" s="20" t="s">
        <v>13</v>
      </c>
      <c r="R3" s="363" t="s">
        <v>14</v>
      </c>
      <c r="S3" s="363"/>
    </row>
    <row r="4" spans="2:19" ht="16.5" thickBot="1" x14ac:dyDescent="0.3">
      <c r="B4" s="16" t="s">
        <v>15</v>
      </c>
      <c r="C4" s="72">
        <v>15</v>
      </c>
      <c r="D4" s="72">
        <v>15</v>
      </c>
      <c r="E4" s="72">
        <v>6</v>
      </c>
      <c r="F4" s="72">
        <v>6</v>
      </c>
      <c r="G4" s="72">
        <v>6</v>
      </c>
      <c r="H4" s="72">
        <v>6</v>
      </c>
      <c r="I4" s="72">
        <v>6</v>
      </c>
      <c r="J4" s="236">
        <f>$N$4*-0.5</f>
        <v>-30</v>
      </c>
      <c r="K4" s="237">
        <f>$N$4*-0.25</f>
        <v>-15</v>
      </c>
      <c r="L4" s="237">
        <f>$N$4*-0.25</f>
        <v>-15</v>
      </c>
      <c r="M4" s="238">
        <v>-1</v>
      </c>
      <c r="N4" s="75">
        <f>SUM(C4:I4)</f>
        <v>60</v>
      </c>
      <c r="O4" s="76"/>
      <c r="P4" s="77"/>
      <c r="R4" s="25" t="s">
        <v>9</v>
      </c>
      <c r="S4" s="26" t="s">
        <v>16</v>
      </c>
    </row>
    <row r="5" spans="2:19" ht="15.75" x14ac:dyDescent="0.25">
      <c r="B5" s="5" t="str">
        <f>I!$B3</f>
        <v>student 1</v>
      </c>
      <c r="C5" s="80"/>
      <c r="D5" s="80"/>
      <c r="E5" s="80"/>
      <c r="F5" s="80"/>
      <c r="G5" s="80"/>
      <c r="H5" s="80"/>
      <c r="I5" s="80"/>
      <c r="J5" s="181"/>
      <c r="K5" s="80"/>
      <c r="L5" s="80"/>
      <c r="M5" s="197"/>
      <c r="N5" s="80">
        <f t="shared" ref="N5:N40" si="0">MAX(0,(SUMPRODUCT(C5:I5,$C$4:$I$4)*(1-0.5*J5)*(1-0.25*K5)*(1-0.25*L5)))</f>
        <v>0</v>
      </c>
      <c r="O5" s="83">
        <f t="shared" ref="O5" si="1">N5/$N$4</f>
        <v>0</v>
      </c>
      <c r="P5" s="84" t="str">
        <f t="shared" ref="P5" si="2">IF(O5&gt;=0.9,"A",IF(O5&gt;=0.8,"B",IF(O5&gt;=0.7,"C",IF(O5&gt;=0.6,"D","F"))))</f>
        <v>F</v>
      </c>
      <c r="R5" s="32" t="s">
        <v>17</v>
      </c>
      <c r="S5" s="33">
        <f>COUNTIF($P$5:$P$40,$R5)</f>
        <v>0</v>
      </c>
    </row>
    <row r="6" spans="2:19" ht="15.75" x14ac:dyDescent="0.25">
      <c r="B6" s="5" t="str">
        <f>I!$B4</f>
        <v>student 2</v>
      </c>
      <c r="C6" s="80"/>
      <c r="D6" s="80"/>
      <c r="E6" s="80"/>
      <c r="F6" s="80"/>
      <c r="G6" s="80"/>
      <c r="H6" s="80"/>
      <c r="I6" s="80"/>
      <c r="J6" s="181"/>
      <c r="K6" s="80"/>
      <c r="L6" s="80"/>
      <c r="M6" s="197"/>
      <c r="N6" s="80">
        <f t="shared" si="0"/>
        <v>0</v>
      </c>
      <c r="O6" s="83">
        <f t="shared" ref="O6:O40" si="3">N6/$N$4</f>
        <v>0</v>
      </c>
      <c r="P6" s="84" t="str">
        <f t="shared" ref="P6:P40" si="4">IF(O6&gt;=0.9,"A",IF(O6&gt;=0.8,"B",IF(O6&gt;=0.7,"C",IF(O6&gt;=0.6,"D","F"))))</f>
        <v>F</v>
      </c>
      <c r="R6" s="34" t="s">
        <v>18</v>
      </c>
      <c r="S6" s="35">
        <f>COUNTIF($P$5:$P$40,$R6)</f>
        <v>0</v>
      </c>
    </row>
    <row r="7" spans="2:19" ht="15.75" x14ac:dyDescent="0.25">
      <c r="B7" s="5" t="str">
        <f>I!$B5</f>
        <v>student 3</v>
      </c>
      <c r="C7" s="80"/>
      <c r="D7" s="80"/>
      <c r="E7" s="80"/>
      <c r="F7" s="80"/>
      <c r="G7" s="80"/>
      <c r="H7" s="80"/>
      <c r="I7" s="80"/>
      <c r="J7" s="181"/>
      <c r="K7" s="80"/>
      <c r="L7" s="80"/>
      <c r="M7" s="197"/>
      <c r="N7" s="80">
        <f t="shared" si="0"/>
        <v>0</v>
      </c>
      <c r="O7" s="83">
        <f t="shared" si="3"/>
        <v>0</v>
      </c>
      <c r="P7" s="84" t="str">
        <f t="shared" si="4"/>
        <v>F</v>
      </c>
      <c r="R7" s="34" t="s">
        <v>19</v>
      </c>
      <c r="S7" s="35">
        <f>COUNTIF($P$5:$P$40,$R7)</f>
        <v>0</v>
      </c>
    </row>
    <row r="8" spans="2:19" ht="15.75" x14ac:dyDescent="0.25">
      <c r="B8" s="5" t="str">
        <f>I!$B6</f>
        <v>student 4</v>
      </c>
      <c r="C8" s="80"/>
      <c r="D8" s="80"/>
      <c r="E8" s="80"/>
      <c r="F8" s="80"/>
      <c r="G8" s="80"/>
      <c r="H8" s="80"/>
      <c r="I8" s="80"/>
      <c r="J8" s="181"/>
      <c r="K8" s="80"/>
      <c r="L8" s="80"/>
      <c r="M8" s="197"/>
      <c r="N8" s="80">
        <f t="shared" si="0"/>
        <v>0</v>
      </c>
      <c r="O8" s="83">
        <f t="shared" si="3"/>
        <v>0</v>
      </c>
      <c r="P8" s="84" t="str">
        <f t="shared" si="4"/>
        <v>F</v>
      </c>
      <c r="R8" s="34" t="s">
        <v>20</v>
      </c>
      <c r="S8" s="35">
        <f>COUNTIF($P$5:$P$40,$R8)</f>
        <v>0</v>
      </c>
    </row>
    <row r="9" spans="2:19" ht="16.5" thickBot="1" x14ac:dyDescent="0.3">
      <c r="B9" s="5" t="str">
        <f>I!$B7</f>
        <v>student 5</v>
      </c>
      <c r="C9" s="80"/>
      <c r="D9" s="80"/>
      <c r="E9" s="80"/>
      <c r="F9" s="80"/>
      <c r="G9" s="80"/>
      <c r="H9" s="80"/>
      <c r="I9" s="80"/>
      <c r="J9" s="181"/>
      <c r="K9" s="80"/>
      <c r="L9" s="80"/>
      <c r="M9" s="197"/>
      <c r="N9" s="80">
        <f t="shared" si="0"/>
        <v>0</v>
      </c>
      <c r="O9" s="83">
        <f t="shared" si="3"/>
        <v>0</v>
      </c>
      <c r="P9" s="84" t="str">
        <f t="shared" si="4"/>
        <v>F</v>
      </c>
      <c r="R9" s="36" t="s">
        <v>4</v>
      </c>
      <c r="S9" s="37">
        <f>COUNTIF($P$5:$P$40,$R9)</f>
        <v>36</v>
      </c>
    </row>
    <row r="10" spans="2:19" ht="16.5" thickBot="1" x14ac:dyDescent="0.3">
      <c r="B10" s="5" t="str">
        <f>I!$B8</f>
        <v>student 6</v>
      </c>
      <c r="C10" s="80"/>
      <c r="D10" s="80"/>
      <c r="E10" s="80"/>
      <c r="F10" s="80"/>
      <c r="G10" s="80"/>
      <c r="H10" s="80"/>
      <c r="I10" s="80"/>
      <c r="J10" s="181"/>
      <c r="K10" s="80"/>
      <c r="L10" s="80"/>
      <c r="M10" s="197"/>
      <c r="N10" s="80">
        <f t="shared" si="0"/>
        <v>0</v>
      </c>
      <c r="O10" s="83">
        <f t="shared" si="3"/>
        <v>0</v>
      </c>
      <c r="P10" s="84" t="str">
        <f t="shared" si="4"/>
        <v>F</v>
      </c>
      <c r="R10" s="38" t="s">
        <v>21</v>
      </c>
      <c r="S10" s="39">
        <f>SUM(S5:S9)</f>
        <v>36</v>
      </c>
    </row>
    <row r="11" spans="2:19" ht="15.75" x14ac:dyDescent="0.25">
      <c r="B11" s="5" t="str">
        <f>I!$B9</f>
        <v>student 7</v>
      </c>
      <c r="C11" s="80"/>
      <c r="D11" s="80"/>
      <c r="E11" s="80"/>
      <c r="F11" s="80"/>
      <c r="G11" s="80"/>
      <c r="H11" s="80"/>
      <c r="I11" s="80"/>
      <c r="J11" s="181"/>
      <c r="K11" s="80"/>
      <c r="L11" s="80"/>
      <c r="M11" s="197"/>
      <c r="N11" s="80">
        <f t="shared" si="0"/>
        <v>0</v>
      </c>
      <c r="O11" s="83">
        <f t="shared" si="3"/>
        <v>0</v>
      </c>
      <c r="P11" s="84" t="str">
        <f t="shared" si="4"/>
        <v>F</v>
      </c>
    </row>
    <row r="12" spans="2:19" ht="15.75" x14ac:dyDescent="0.25">
      <c r="B12" s="5" t="str">
        <f>I!$B10</f>
        <v>student 8</v>
      </c>
      <c r="C12" s="80"/>
      <c r="D12" s="80"/>
      <c r="E12" s="80"/>
      <c r="F12" s="80"/>
      <c r="G12" s="80"/>
      <c r="H12" s="80"/>
      <c r="I12" s="80"/>
      <c r="J12" s="181"/>
      <c r="K12" s="80"/>
      <c r="L12" s="80"/>
      <c r="M12" s="197"/>
      <c r="N12" s="80">
        <f t="shared" si="0"/>
        <v>0</v>
      </c>
      <c r="O12" s="83">
        <f t="shared" si="3"/>
        <v>0</v>
      </c>
      <c r="P12" s="84" t="str">
        <f t="shared" si="4"/>
        <v>F</v>
      </c>
    </row>
    <row r="13" spans="2:19" ht="15.75" x14ac:dyDescent="0.25">
      <c r="B13" s="5" t="str">
        <f>I!$B11</f>
        <v>student 9</v>
      </c>
      <c r="C13" s="80"/>
      <c r="D13" s="80"/>
      <c r="E13" s="80"/>
      <c r="F13" s="80"/>
      <c r="G13" s="80"/>
      <c r="H13" s="80"/>
      <c r="I13" s="80"/>
      <c r="J13" s="181"/>
      <c r="K13" s="80"/>
      <c r="L13" s="80"/>
      <c r="M13" s="197"/>
      <c r="N13" s="80">
        <f t="shared" si="0"/>
        <v>0</v>
      </c>
      <c r="O13" s="83">
        <f t="shared" si="3"/>
        <v>0</v>
      </c>
      <c r="P13" s="84" t="str">
        <f t="shared" si="4"/>
        <v>F</v>
      </c>
    </row>
    <row r="14" spans="2:19" ht="15.75" x14ac:dyDescent="0.25">
      <c r="B14" s="5" t="str">
        <f>I!$B12</f>
        <v>student 10</v>
      </c>
      <c r="C14" s="80"/>
      <c r="D14" s="80"/>
      <c r="E14" s="80"/>
      <c r="F14" s="80"/>
      <c r="G14" s="80"/>
      <c r="H14" s="80"/>
      <c r="I14" s="80"/>
      <c r="J14" s="181"/>
      <c r="K14" s="80"/>
      <c r="L14" s="80"/>
      <c r="M14" s="197"/>
      <c r="N14" s="80">
        <f t="shared" si="0"/>
        <v>0</v>
      </c>
      <c r="O14" s="83">
        <f t="shared" si="3"/>
        <v>0</v>
      </c>
      <c r="P14" s="84" t="str">
        <f t="shared" si="4"/>
        <v>F</v>
      </c>
    </row>
    <row r="15" spans="2:19" ht="15.75" x14ac:dyDescent="0.25">
      <c r="B15" s="5" t="str">
        <f>I!$B13</f>
        <v>student 11</v>
      </c>
      <c r="C15" s="80"/>
      <c r="D15" s="80"/>
      <c r="E15" s="80"/>
      <c r="F15" s="80"/>
      <c r="G15" s="80"/>
      <c r="H15" s="80"/>
      <c r="I15" s="80"/>
      <c r="J15" s="181"/>
      <c r="K15" s="80"/>
      <c r="L15" s="80"/>
      <c r="M15" s="197"/>
      <c r="N15" s="80">
        <f t="shared" si="0"/>
        <v>0</v>
      </c>
      <c r="O15" s="83">
        <f t="shared" si="3"/>
        <v>0</v>
      </c>
      <c r="P15" s="84" t="str">
        <f t="shared" si="4"/>
        <v>F</v>
      </c>
    </row>
    <row r="16" spans="2:19" ht="15.75" x14ac:dyDescent="0.25">
      <c r="B16" s="5" t="str">
        <f>I!$B14</f>
        <v>student 12</v>
      </c>
      <c r="C16" s="80"/>
      <c r="D16" s="80"/>
      <c r="E16" s="80"/>
      <c r="F16" s="80"/>
      <c r="G16" s="80"/>
      <c r="H16" s="80"/>
      <c r="I16" s="80"/>
      <c r="J16" s="181"/>
      <c r="K16" s="80"/>
      <c r="L16" s="80"/>
      <c r="M16" s="197"/>
      <c r="N16" s="80">
        <f t="shared" si="0"/>
        <v>0</v>
      </c>
      <c r="O16" s="83">
        <f t="shared" si="3"/>
        <v>0</v>
      </c>
      <c r="P16" s="84" t="str">
        <f t="shared" si="4"/>
        <v>F</v>
      </c>
    </row>
    <row r="17" spans="2:16" ht="15.75" x14ac:dyDescent="0.25">
      <c r="B17" s="5" t="str">
        <f>I!$B15</f>
        <v>student 13</v>
      </c>
      <c r="C17" s="80"/>
      <c r="D17" s="80"/>
      <c r="E17" s="80"/>
      <c r="F17" s="80"/>
      <c r="G17" s="80"/>
      <c r="H17" s="80"/>
      <c r="I17" s="80"/>
      <c r="J17" s="181"/>
      <c r="K17" s="80"/>
      <c r="L17" s="80"/>
      <c r="M17" s="197"/>
      <c r="N17" s="80">
        <f t="shared" si="0"/>
        <v>0</v>
      </c>
      <c r="O17" s="83">
        <f t="shared" si="3"/>
        <v>0</v>
      </c>
      <c r="P17" s="84" t="str">
        <f t="shared" si="4"/>
        <v>F</v>
      </c>
    </row>
    <row r="18" spans="2:16" ht="15.75" x14ac:dyDescent="0.25">
      <c r="B18" s="5" t="str">
        <f>I!$B16</f>
        <v>student 14</v>
      </c>
      <c r="C18" s="80"/>
      <c r="D18" s="80"/>
      <c r="E18" s="80"/>
      <c r="F18" s="80"/>
      <c r="G18" s="80"/>
      <c r="H18" s="80"/>
      <c r="I18" s="80"/>
      <c r="J18" s="181"/>
      <c r="K18" s="80"/>
      <c r="L18" s="80"/>
      <c r="M18" s="197"/>
      <c r="N18" s="80">
        <f t="shared" si="0"/>
        <v>0</v>
      </c>
      <c r="O18" s="83">
        <f t="shared" si="3"/>
        <v>0</v>
      </c>
      <c r="P18" s="84" t="str">
        <f t="shared" si="4"/>
        <v>F</v>
      </c>
    </row>
    <row r="19" spans="2:16" ht="15.75" x14ac:dyDescent="0.25">
      <c r="B19" s="5" t="str">
        <f>I!$B17</f>
        <v>student 15</v>
      </c>
      <c r="C19" s="80"/>
      <c r="D19" s="80"/>
      <c r="E19" s="80"/>
      <c r="F19" s="80"/>
      <c r="G19" s="80"/>
      <c r="H19" s="80"/>
      <c r="I19" s="80"/>
      <c r="J19" s="181"/>
      <c r="K19" s="80"/>
      <c r="L19" s="80"/>
      <c r="M19" s="197"/>
      <c r="N19" s="80">
        <f t="shared" si="0"/>
        <v>0</v>
      </c>
      <c r="O19" s="83">
        <f t="shared" si="3"/>
        <v>0</v>
      </c>
      <c r="P19" s="84" t="str">
        <f t="shared" si="4"/>
        <v>F</v>
      </c>
    </row>
    <row r="20" spans="2:16" ht="15.75" x14ac:dyDescent="0.25">
      <c r="B20" s="5" t="str">
        <f>I!$B18</f>
        <v>student 16</v>
      </c>
      <c r="C20" s="80"/>
      <c r="D20" s="80"/>
      <c r="E20" s="80"/>
      <c r="F20" s="80"/>
      <c r="G20" s="80"/>
      <c r="H20" s="80"/>
      <c r="I20" s="80"/>
      <c r="J20" s="181"/>
      <c r="K20" s="80"/>
      <c r="L20" s="80"/>
      <c r="M20" s="197"/>
      <c r="N20" s="80">
        <f t="shared" si="0"/>
        <v>0</v>
      </c>
      <c r="O20" s="83">
        <f t="shared" si="3"/>
        <v>0</v>
      </c>
      <c r="P20" s="84" t="str">
        <f t="shared" si="4"/>
        <v>F</v>
      </c>
    </row>
    <row r="21" spans="2:16" ht="15.75" x14ac:dyDescent="0.25">
      <c r="B21" s="5" t="str">
        <f>I!$B19</f>
        <v>student 17</v>
      </c>
      <c r="C21" s="80"/>
      <c r="D21" s="80"/>
      <c r="E21" s="80"/>
      <c r="F21" s="80"/>
      <c r="G21" s="80"/>
      <c r="H21" s="80"/>
      <c r="I21" s="80"/>
      <c r="J21" s="181"/>
      <c r="K21" s="80"/>
      <c r="L21" s="80"/>
      <c r="M21" s="197"/>
      <c r="N21" s="80">
        <f t="shared" si="0"/>
        <v>0</v>
      </c>
      <c r="O21" s="83">
        <f t="shared" si="3"/>
        <v>0</v>
      </c>
      <c r="P21" s="84" t="str">
        <f t="shared" si="4"/>
        <v>F</v>
      </c>
    </row>
    <row r="22" spans="2:16" ht="15.75" x14ac:dyDescent="0.25">
      <c r="B22" s="5" t="str">
        <f>I!$B20</f>
        <v>student 18</v>
      </c>
      <c r="C22" s="80"/>
      <c r="D22" s="80"/>
      <c r="E22" s="80"/>
      <c r="F22" s="80"/>
      <c r="G22" s="80"/>
      <c r="H22" s="80"/>
      <c r="I22" s="80"/>
      <c r="J22" s="181"/>
      <c r="K22" s="80"/>
      <c r="L22" s="80"/>
      <c r="M22" s="197"/>
      <c r="N22" s="80">
        <f t="shared" si="0"/>
        <v>0</v>
      </c>
      <c r="O22" s="83">
        <f t="shared" si="3"/>
        <v>0</v>
      </c>
      <c r="P22" s="84" t="str">
        <f t="shared" si="4"/>
        <v>F</v>
      </c>
    </row>
    <row r="23" spans="2:16" ht="15.75" x14ac:dyDescent="0.25">
      <c r="B23" s="5" t="str">
        <f>I!$B21</f>
        <v>student 19</v>
      </c>
      <c r="C23" s="80"/>
      <c r="D23" s="80"/>
      <c r="E23" s="80"/>
      <c r="F23" s="80"/>
      <c r="G23" s="80"/>
      <c r="H23" s="80"/>
      <c r="I23" s="80"/>
      <c r="J23" s="181"/>
      <c r="K23" s="80"/>
      <c r="L23" s="80"/>
      <c r="M23" s="197"/>
      <c r="N23" s="80">
        <f t="shared" si="0"/>
        <v>0</v>
      </c>
      <c r="O23" s="83">
        <f t="shared" si="3"/>
        <v>0</v>
      </c>
      <c r="P23" s="84" t="str">
        <f t="shared" si="4"/>
        <v>F</v>
      </c>
    </row>
    <row r="24" spans="2:16" ht="15.75" x14ac:dyDescent="0.25">
      <c r="B24" s="5" t="str">
        <f>I!$B22</f>
        <v>student 20</v>
      </c>
      <c r="C24" s="80"/>
      <c r="D24" s="80"/>
      <c r="E24" s="80"/>
      <c r="F24" s="80"/>
      <c r="G24" s="80"/>
      <c r="H24" s="80"/>
      <c r="I24" s="80"/>
      <c r="J24" s="181"/>
      <c r="K24" s="80"/>
      <c r="L24" s="80"/>
      <c r="M24" s="197"/>
      <c r="N24" s="80">
        <f t="shared" si="0"/>
        <v>0</v>
      </c>
      <c r="O24" s="83">
        <f t="shared" si="3"/>
        <v>0</v>
      </c>
      <c r="P24" s="84" t="str">
        <f t="shared" si="4"/>
        <v>F</v>
      </c>
    </row>
    <row r="25" spans="2:16" ht="15.75" x14ac:dyDescent="0.25">
      <c r="B25" s="5" t="str">
        <f>I!$B23</f>
        <v>student 21</v>
      </c>
      <c r="C25" s="80"/>
      <c r="D25" s="80"/>
      <c r="E25" s="80"/>
      <c r="F25" s="80"/>
      <c r="G25" s="80"/>
      <c r="H25" s="80"/>
      <c r="I25" s="80"/>
      <c r="J25" s="181"/>
      <c r="K25" s="80"/>
      <c r="L25" s="80"/>
      <c r="M25" s="197"/>
      <c r="N25" s="80">
        <f t="shared" si="0"/>
        <v>0</v>
      </c>
      <c r="O25" s="83">
        <f t="shared" si="3"/>
        <v>0</v>
      </c>
      <c r="P25" s="84" t="str">
        <f t="shared" si="4"/>
        <v>F</v>
      </c>
    </row>
    <row r="26" spans="2:16" ht="15.75" x14ac:dyDescent="0.25">
      <c r="B26" s="5" t="str">
        <f>I!$B24</f>
        <v>student 22</v>
      </c>
      <c r="C26" s="80"/>
      <c r="D26" s="80"/>
      <c r="E26" s="80"/>
      <c r="F26" s="80"/>
      <c r="G26" s="80"/>
      <c r="H26" s="80"/>
      <c r="I26" s="80"/>
      <c r="J26" s="181"/>
      <c r="K26" s="80"/>
      <c r="L26" s="80"/>
      <c r="M26" s="197"/>
      <c r="N26" s="80">
        <f t="shared" si="0"/>
        <v>0</v>
      </c>
      <c r="O26" s="83">
        <f t="shared" si="3"/>
        <v>0</v>
      </c>
      <c r="P26" s="84" t="str">
        <f t="shared" si="4"/>
        <v>F</v>
      </c>
    </row>
    <row r="27" spans="2:16" ht="15.75" x14ac:dyDescent="0.25">
      <c r="B27" s="5" t="str">
        <f>I!$B25</f>
        <v>student 23</v>
      </c>
      <c r="C27" s="80"/>
      <c r="D27" s="80"/>
      <c r="E27" s="80"/>
      <c r="F27" s="80"/>
      <c r="G27" s="80"/>
      <c r="H27" s="80"/>
      <c r="I27" s="80"/>
      <c r="J27" s="181"/>
      <c r="K27" s="80"/>
      <c r="L27" s="80"/>
      <c r="M27" s="197"/>
      <c r="N27" s="80">
        <f t="shared" si="0"/>
        <v>0</v>
      </c>
      <c r="O27" s="83">
        <f t="shared" si="3"/>
        <v>0</v>
      </c>
      <c r="P27" s="84" t="str">
        <f t="shared" si="4"/>
        <v>F</v>
      </c>
    </row>
    <row r="28" spans="2:16" ht="15.75" x14ac:dyDescent="0.25">
      <c r="B28" s="5" t="str">
        <f>I!$B26</f>
        <v>student 24</v>
      </c>
      <c r="C28" s="80"/>
      <c r="D28" s="80"/>
      <c r="E28" s="80"/>
      <c r="F28" s="80"/>
      <c r="G28" s="80"/>
      <c r="H28" s="80"/>
      <c r="I28" s="80"/>
      <c r="J28" s="181"/>
      <c r="K28" s="80"/>
      <c r="L28" s="80"/>
      <c r="M28" s="197"/>
      <c r="N28" s="80">
        <f t="shared" si="0"/>
        <v>0</v>
      </c>
      <c r="O28" s="83">
        <f t="shared" si="3"/>
        <v>0</v>
      </c>
      <c r="P28" s="84" t="str">
        <f t="shared" si="4"/>
        <v>F</v>
      </c>
    </row>
    <row r="29" spans="2:16" ht="15.75" x14ac:dyDescent="0.25">
      <c r="B29" s="5" t="str">
        <f>I!$B27</f>
        <v>student 25</v>
      </c>
      <c r="C29" s="80"/>
      <c r="D29" s="80"/>
      <c r="E29" s="80"/>
      <c r="F29" s="80"/>
      <c r="G29" s="80"/>
      <c r="H29" s="80"/>
      <c r="I29" s="80"/>
      <c r="J29" s="181"/>
      <c r="K29" s="80"/>
      <c r="L29" s="80"/>
      <c r="M29" s="197"/>
      <c r="N29" s="80">
        <f t="shared" si="0"/>
        <v>0</v>
      </c>
      <c r="O29" s="83">
        <f t="shared" si="3"/>
        <v>0</v>
      </c>
      <c r="P29" s="84" t="str">
        <f t="shared" si="4"/>
        <v>F</v>
      </c>
    </row>
    <row r="30" spans="2:16" ht="15.75" x14ac:dyDescent="0.25">
      <c r="B30" s="5" t="str">
        <f>I!$B28</f>
        <v>student 26</v>
      </c>
      <c r="C30" s="80"/>
      <c r="D30" s="80"/>
      <c r="E30" s="80"/>
      <c r="F30" s="80"/>
      <c r="G30" s="80"/>
      <c r="H30" s="80"/>
      <c r="I30" s="80"/>
      <c r="J30" s="181"/>
      <c r="K30" s="80"/>
      <c r="L30" s="80"/>
      <c r="M30" s="197"/>
      <c r="N30" s="80">
        <f t="shared" si="0"/>
        <v>0</v>
      </c>
      <c r="O30" s="83">
        <f t="shared" si="3"/>
        <v>0</v>
      </c>
      <c r="P30" s="84" t="str">
        <f t="shared" si="4"/>
        <v>F</v>
      </c>
    </row>
    <row r="31" spans="2:16" ht="15.75" x14ac:dyDescent="0.25">
      <c r="B31" s="5" t="str">
        <f>I!$B29</f>
        <v>student 27</v>
      </c>
      <c r="C31" s="80"/>
      <c r="D31" s="80"/>
      <c r="E31" s="80"/>
      <c r="F31" s="80"/>
      <c r="G31" s="80"/>
      <c r="H31" s="80"/>
      <c r="I31" s="80"/>
      <c r="J31" s="181"/>
      <c r="K31" s="80"/>
      <c r="L31" s="80"/>
      <c r="M31" s="197"/>
      <c r="N31" s="80">
        <f t="shared" si="0"/>
        <v>0</v>
      </c>
      <c r="O31" s="83">
        <f t="shared" si="3"/>
        <v>0</v>
      </c>
      <c r="P31" s="84" t="str">
        <f t="shared" si="4"/>
        <v>F</v>
      </c>
    </row>
    <row r="32" spans="2:16" ht="15.75" x14ac:dyDescent="0.25">
      <c r="B32" s="5" t="str">
        <f>I!$B30</f>
        <v>student 28</v>
      </c>
      <c r="C32" s="80"/>
      <c r="D32" s="80"/>
      <c r="E32" s="80"/>
      <c r="F32" s="80"/>
      <c r="G32" s="80"/>
      <c r="H32" s="80"/>
      <c r="I32" s="80"/>
      <c r="J32" s="181"/>
      <c r="K32" s="80"/>
      <c r="L32" s="80"/>
      <c r="M32" s="197"/>
      <c r="N32" s="80">
        <f t="shared" si="0"/>
        <v>0</v>
      </c>
      <c r="O32" s="83">
        <f t="shared" si="3"/>
        <v>0</v>
      </c>
      <c r="P32" s="84" t="str">
        <f t="shared" si="4"/>
        <v>F</v>
      </c>
    </row>
    <row r="33" spans="2:16" ht="15.75" x14ac:dyDescent="0.25">
      <c r="B33" s="5" t="str">
        <f>I!$B31</f>
        <v>student 29</v>
      </c>
      <c r="C33" s="80"/>
      <c r="D33" s="80"/>
      <c r="E33" s="80"/>
      <c r="F33" s="80"/>
      <c r="G33" s="80"/>
      <c r="H33" s="80"/>
      <c r="I33" s="80"/>
      <c r="J33" s="181"/>
      <c r="K33" s="80"/>
      <c r="L33" s="80"/>
      <c r="M33" s="197"/>
      <c r="N33" s="80">
        <f t="shared" si="0"/>
        <v>0</v>
      </c>
      <c r="O33" s="83">
        <f t="shared" si="3"/>
        <v>0</v>
      </c>
      <c r="P33" s="84" t="str">
        <f t="shared" si="4"/>
        <v>F</v>
      </c>
    </row>
    <row r="34" spans="2:16" ht="15.75" x14ac:dyDescent="0.25">
      <c r="B34" s="5" t="str">
        <f>I!$B32</f>
        <v>student 30</v>
      </c>
      <c r="C34" s="80"/>
      <c r="D34" s="80"/>
      <c r="E34" s="80"/>
      <c r="F34" s="80"/>
      <c r="G34" s="80"/>
      <c r="H34" s="80"/>
      <c r="I34" s="80"/>
      <c r="J34" s="181"/>
      <c r="K34" s="80"/>
      <c r="L34" s="80"/>
      <c r="M34" s="197"/>
      <c r="N34" s="80">
        <f t="shared" si="0"/>
        <v>0</v>
      </c>
      <c r="O34" s="83">
        <f t="shared" si="3"/>
        <v>0</v>
      </c>
      <c r="P34" s="84" t="str">
        <f t="shared" si="4"/>
        <v>F</v>
      </c>
    </row>
    <row r="35" spans="2:16" ht="15.75" x14ac:dyDescent="0.25">
      <c r="B35" s="5" t="str">
        <f>I!$B33</f>
        <v>student 31</v>
      </c>
      <c r="C35" s="80"/>
      <c r="D35" s="80"/>
      <c r="E35" s="80"/>
      <c r="F35" s="80"/>
      <c r="G35" s="80"/>
      <c r="H35" s="80"/>
      <c r="I35" s="80"/>
      <c r="J35" s="181"/>
      <c r="K35" s="80"/>
      <c r="L35" s="80"/>
      <c r="M35" s="197"/>
      <c r="N35" s="80">
        <f t="shared" si="0"/>
        <v>0</v>
      </c>
      <c r="O35" s="83">
        <f t="shared" si="3"/>
        <v>0</v>
      </c>
      <c r="P35" s="84" t="str">
        <f t="shared" si="4"/>
        <v>F</v>
      </c>
    </row>
    <row r="36" spans="2:16" ht="15.75" x14ac:dyDescent="0.25">
      <c r="B36" s="5" t="str">
        <f>I!$B34</f>
        <v>student 32</v>
      </c>
      <c r="C36" s="80"/>
      <c r="D36" s="80"/>
      <c r="E36" s="80"/>
      <c r="F36" s="80"/>
      <c r="G36" s="80"/>
      <c r="H36" s="80"/>
      <c r="I36" s="80"/>
      <c r="J36" s="181"/>
      <c r="K36" s="80"/>
      <c r="L36" s="80"/>
      <c r="M36" s="197"/>
      <c r="N36" s="80">
        <f t="shared" si="0"/>
        <v>0</v>
      </c>
      <c r="O36" s="83">
        <f t="shared" si="3"/>
        <v>0</v>
      </c>
      <c r="P36" s="84" t="str">
        <f t="shared" si="4"/>
        <v>F</v>
      </c>
    </row>
    <row r="37" spans="2:16" ht="15.75" x14ac:dyDescent="0.25">
      <c r="B37" s="5" t="str">
        <f>I!$B35</f>
        <v>student 33</v>
      </c>
      <c r="C37" s="80"/>
      <c r="D37" s="80"/>
      <c r="E37" s="80"/>
      <c r="F37" s="80"/>
      <c r="G37" s="80"/>
      <c r="H37" s="80"/>
      <c r="I37" s="80"/>
      <c r="J37" s="181"/>
      <c r="K37" s="80"/>
      <c r="L37" s="80"/>
      <c r="M37" s="197"/>
      <c r="N37" s="80">
        <f t="shared" si="0"/>
        <v>0</v>
      </c>
      <c r="O37" s="83">
        <f t="shared" si="3"/>
        <v>0</v>
      </c>
      <c r="P37" s="84" t="str">
        <f t="shared" si="4"/>
        <v>F</v>
      </c>
    </row>
    <row r="38" spans="2:16" ht="15.75" x14ac:dyDescent="0.25">
      <c r="B38" s="5" t="str">
        <f>I!$B36</f>
        <v>student 34</v>
      </c>
      <c r="C38" s="80"/>
      <c r="D38" s="80"/>
      <c r="E38" s="80"/>
      <c r="F38" s="80"/>
      <c r="G38" s="80"/>
      <c r="H38" s="80"/>
      <c r="I38" s="80"/>
      <c r="J38" s="181"/>
      <c r="K38" s="80"/>
      <c r="L38" s="80"/>
      <c r="M38" s="197"/>
      <c r="N38" s="80">
        <f t="shared" si="0"/>
        <v>0</v>
      </c>
      <c r="O38" s="83">
        <f t="shared" si="3"/>
        <v>0</v>
      </c>
      <c r="P38" s="84" t="str">
        <f t="shared" si="4"/>
        <v>F</v>
      </c>
    </row>
    <row r="39" spans="2:16" ht="15.75" x14ac:dyDescent="0.25">
      <c r="B39" s="5" t="str">
        <f>I!$B37</f>
        <v>student 35</v>
      </c>
      <c r="C39" s="80"/>
      <c r="D39" s="80"/>
      <c r="E39" s="80"/>
      <c r="F39" s="80"/>
      <c r="G39" s="80"/>
      <c r="H39" s="80"/>
      <c r="I39" s="80"/>
      <c r="J39" s="181"/>
      <c r="K39" s="80"/>
      <c r="L39" s="80"/>
      <c r="M39" s="197"/>
      <c r="N39" s="80">
        <f t="shared" si="0"/>
        <v>0</v>
      </c>
      <c r="O39" s="83">
        <f t="shared" si="3"/>
        <v>0</v>
      </c>
      <c r="P39" s="84" t="str">
        <f t="shared" si="4"/>
        <v>F</v>
      </c>
    </row>
    <row r="40" spans="2:16" ht="16.5" thickBot="1" x14ac:dyDescent="0.3">
      <c r="B40" s="5" t="str">
        <f>I!$B38</f>
        <v>student 36</v>
      </c>
      <c r="C40" s="80"/>
      <c r="D40" s="80"/>
      <c r="E40" s="80"/>
      <c r="F40" s="80"/>
      <c r="G40" s="80"/>
      <c r="H40" s="80"/>
      <c r="I40" s="80"/>
      <c r="J40" s="181"/>
      <c r="K40" s="80"/>
      <c r="L40" s="80"/>
      <c r="M40" s="197"/>
      <c r="N40" s="80">
        <f t="shared" si="0"/>
        <v>0</v>
      </c>
      <c r="O40" s="83">
        <f t="shared" si="3"/>
        <v>0</v>
      </c>
      <c r="P40" s="84" t="str">
        <f t="shared" si="4"/>
        <v>F</v>
      </c>
    </row>
    <row r="41" spans="2:16" ht="15.75" customHeight="1" x14ac:dyDescent="0.25">
      <c r="B41" s="93" t="s">
        <v>22</v>
      </c>
      <c r="C41" s="94">
        <f t="shared" ref="C41:O41" si="5">MIN(C$5:C$40)</f>
        <v>0</v>
      </c>
      <c r="D41" s="94">
        <f t="shared" si="5"/>
        <v>0</v>
      </c>
      <c r="E41" s="94">
        <f t="shared" si="5"/>
        <v>0</v>
      </c>
      <c r="F41" s="94">
        <f t="shared" si="5"/>
        <v>0</v>
      </c>
      <c r="G41" s="94">
        <f t="shared" si="5"/>
        <v>0</v>
      </c>
      <c r="H41" s="94">
        <f t="shared" si="5"/>
        <v>0</v>
      </c>
      <c r="I41" s="94">
        <f t="shared" si="5"/>
        <v>0</v>
      </c>
      <c r="J41" s="241">
        <f t="shared" si="5"/>
        <v>0</v>
      </c>
      <c r="K41" s="242">
        <f t="shared" si="5"/>
        <v>0</v>
      </c>
      <c r="L41" s="242">
        <f t="shared" si="5"/>
        <v>0</v>
      </c>
      <c r="M41" s="243">
        <f t="shared" si="5"/>
        <v>0</v>
      </c>
      <c r="N41" s="95">
        <f t="shared" si="5"/>
        <v>0</v>
      </c>
      <c r="O41" s="97">
        <f t="shared" si="5"/>
        <v>0</v>
      </c>
      <c r="P41" s="98"/>
    </row>
    <row r="42" spans="2:16" ht="15.75" customHeight="1" x14ac:dyDescent="0.25">
      <c r="B42" s="99" t="s">
        <v>23</v>
      </c>
      <c r="C42" s="80">
        <f t="shared" ref="C42:O42" si="6">MAX(C$5:C$40)</f>
        <v>0</v>
      </c>
      <c r="D42" s="80">
        <f t="shared" si="6"/>
        <v>0</v>
      </c>
      <c r="E42" s="80">
        <f t="shared" si="6"/>
        <v>0</v>
      </c>
      <c r="F42" s="80">
        <f t="shared" si="6"/>
        <v>0</v>
      </c>
      <c r="G42" s="80">
        <f t="shared" si="6"/>
        <v>0</v>
      </c>
      <c r="H42" s="80">
        <f t="shared" si="6"/>
        <v>0</v>
      </c>
      <c r="I42" s="80">
        <f t="shared" si="6"/>
        <v>0</v>
      </c>
      <c r="J42" s="181">
        <f t="shared" si="6"/>
        <v>0</v>
      </c>
      <c r="K42" s="80">
        <f t="shared" si="6"/>
        <v>0</v>
      </c>
      <c r="L42" s="80">
        <f t="shared" si="6"/>
        <v>0</v>
      </c>
      <c r="M42" s="197">
        <f t="shared" si="6"/>
        <v>0</v>
      </c>
      <c r="N42" s="81">
        <f t="shared" si="6"/>
        <v>0</v>
      </c>
      <c r="O42" s="83">
        <f t="shared" si="6"/>
        <v>0</v>
      </c>
      <c r="P42" s="100"/>
    </row>
    <row r="43" spans="2:16" ht="15.75" customHeight="1" x14ac:dyDescent="0.25">
      <c r="B43" s="99" t="s">
        <v>24</v>
      </c>
      <c r="C43" s="80" t="e">
        <f t="shared" ref="C43:O43" si="7">AVERAGEIF(C$5:C$40,"&lt;&gt;0")</f>
        <v>#DIV/0!</v>
      </c>
      <c r="D43" s="80" t="e">
        <f t="shared" si="7"/>
        <v>#DIV/0!</v>
      </c>
      <c r="E43" s="80" t="e">
        <f t="shared" si="7"/>
        <v>#DIV/0!</v>
      </c>
      <c r="F43" s="80" t="e">
        <f t="shared" si="7"/>
        <v>#DIV/0!</v>
      </c>
      <c r="G43" s="80" t="e">
        <f t="shared" si="7"/>
        <v>#DIV/0!</v>
      </c>
      <c r="H43" s="80" t="e">
        <f t="shared" si="7"/>
        <v>#DIV/0!</v>
      </c>
      <c r="I43" s="80" t="e">
        <f t="shared" si="7"/>
        <v>#DIV/0!</v>
      </c>
      <c r="J43" s="181" t="e">
        <f t="shared" si="7"/>
        <v>#DIV/0!</v>
      </c>
      <c r="K43" s="80" t="e">
        <f t="shared" si="7"/>
        <v>#DIV/0!</v>
      </c>
      <c r="L43" s="80" t="e">
        <f t="shared" si="7"/>
        <v>#DIV/0!</v>
      </c>
      <c r="M43" s="197" t="e">
        <f t="shared" si="7"/>
        <v>#DIV/0!</v>
      </c>
      <c r="N43" s="81" t="e">
        <f t="shared" si="7"/>
        <v>#DIV/0!</v>
      </c>
      <c r="O43" s="83" t="e">
        <f t="shared" si="7"/>
        <v>#DIV/0!</v>
      </c>
      <c r="P43" s="100"/>
    </row>
    <row r="44" spans="2:16" ht="15.75" customHeight="1" thickBot="1" x14ac:dyDescent="0.3">
      <c r="B44" s="101" t="s">
        <v>25</v>
      </c>
      <c r="C44" s="102" t="e">
        <f t="shared" ref="C44:O44" si="8">MEDIAN(C$5:C$40)</f>
        <v>#NUM!</v>
      </c>
      <c r="D44" s="102" t="e">
        <f t="shared" si="8"/>
        <v>#NUM!</v>
      </c>
      <c r="E44" s="102" t="e">
        <f t="shared" si="8"/>
        <v>#NUM!</v>
      </c>
      <c r="F44" s="102" t="e">
        <f t="shared" si="8"/>
        <v>#NUM!</v>
      </c>
      <c r="G44" s="102" t="e">
        <f t="shared" si="8"/>
        <v>#NUM!</v>
      </c>
      <c r="H44" s="102" t="e">
        <f t="shared" si="8"/>
        <v>#NUM!</v>
      </c>
      <c r="I44" s="102" t="e">
        <f t="shared" si="8"/>
        <v>#NUM!</v>
      </c>
      <c r="J44" s="196" t="e">
        <f t="shared" si="8"/>
        <v>#NUM!</v>
      </c>
      <c r="K44" s="224" t="e">
        <f t="shared" si="8"/>
        <v>#NUM!</v>
      </c>
      <c r="L44" s="224" t="e">
        <f t="shared" si="8"/>
        <v>#NUM!</v>
      </c>
      <c r="M44" s="198" t="e">
        <f t="shared" si="8"/>
        <v>#NUM!</v>
      </c>
      <c r="N44" s="103">
        <f t="shared" si="8"/>
        <v>0</v>
      </c>
      <c r="O44" s="105">
        <f t="shared" si="8"/>
        <v>0</v>
      </c>
      <c r="P44" s="106"/>
    </row>
  </sheetData>
  <mergeCells count="4">
    <mergeCell ref="C2:I2"/>
    <mergeCell ref="N2:P2"/>
    <mergeCell ref="R3:S3"/>
    <mergeCell ref="J2:M2"/>
  </mergeCells>
  <printOptions gridLines="1"/>
  <pageMargins left="0.7" right="0.7" top="0.75" bottom="0.75" header="0.51180555555555496" footer="0.51180555555555496"/>
  <pageSetup paperSize="9" firstPageNumber="0" fitToWidth="0" fitToHeight="0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DF6D-9CE7-48C5-A03C-C2492D661331}">
  <sheetPr codeName="Sheet6">
    <tabColor rgb="FF00B050"/>
  </sheetPr>
  <dimension ref="B1:N44"/>
  <sheetViews>
    <sheetView zoomScale="80" zoomScaleNormal="80" workbookViewId="0">
      <selection activeCell="B2" sqref="B2"/>
    </sheetView>
  </sheetViews>
  <sheetFormatPr defaultRowHeight="15" x14ac:dyDescent="0.25"/>
  <cols>
    <col min="1" max="1" width="1" customWidth="1"/>
    <col min="2" max="2" width="25.5703125" customWidth="1"/>
    <col min="3" max="4" width="10.85546875" customWidth="1"/>
    <col min="5" max="5" width="9" bestFit="1" customWidth="1"/>
    <col min="6" max="6" width="8.5703125" bestFit="1" customWidth="1"/>
    <col min="7" max="7" width="5.28515625" bestFit="1" customWidth="1"/>
    <col min="8" max="8" width="8.5703125" customWidth="1"/>
    <col min="9" max="9" width="9.85546875" customWidth="1"/>
    <col min="10" max="10" width="9.7109375" customWidth="1"/>
    <col min="11" max="11" width="6.7109375" customWidth="1"/>
    <col min="12" max="12" width="2.140625" customWidth="1"/>
    <col min="13" max="13" width="6.28515625" customWidth="1"/>
    <col min="14" max="14" width="5.5703125" customWidth="1"/>
    <col min="15" max="1023" width="14.42578125" customWidth="1"/>
  </cols>
  <sheetData>
    <row r="1" spans="2:14" ht="6" customHeight="1" thickBot="1" x14ac:dyDescent="0.3"/>
    <row r="2" spans="2:14" ht="16.5" thickBot="1" x14ac:dyDescent="0.3">
      <c r="B2" s="69" t="s">
        <v>45</v>
      </c>
      <c r="C2" s="374"/>
      <c r="D2" s="374"/>
      <c r="E2" s="375" t="s">
        <v>26</v>
      </c>
      <c r="F2" s="376"/>
      <c r="G2" s="376"/>
      <c r="H2" s="377"/>
      <c r="I2" s="373" t="s">
        <v>9</v>
      </c>
      <c r="J2" s="373"/>
      <c r="K2" s="373"/>
    </row>
    <row r="3" spans="2:14" ht="32.25" thickBot="1" x14ac:dyDescent="0.3">
      <c r="B3" s="16" t="s">
        <v>47</v>
      </c>
      <c r="C3" s="17" t="s">
        <v>51</v>
      </c>
      <c r="D3" s="17" t="s">
        <v>52</v>
      </c>
      <c r="E3" s="239" t="s">
        <v>27</v>
      </c>
      <c r="F3" s="240" t="s">
        <v>28</v>
      </c>
      <c r="G3" s="240" t="s">
        <v>10</v>
      </c>
      <c r="H3" s="230" t="s">
        <v>29</v>
      </c>
      <c r="I3" s="71" t="s">
        <v>11</v>
      </c>
      <c r="J3" s="71" t="s">
        <v>12</v>
      </c>
      <c r="K3" s="20" t="s">
        <v>13</v>
      </c>
      <c r="M3" s="363" t="s">
        <v>14</v>
      </c>
      <c r="N3" s="363"/>
    </row>
    <row r="4" spans="2:14" ht="16.5" thickBot="1" x14ac:dyDescent="0.3">
      <c r="B4" s="16" t="s">
        <v>15</v>
      </c>
      <c r="C4" s="72">
        <v>30</v>
      </c>
      <c r="D4" s="72">
        <v>30</v>
      </c>
      <c r="E4" s="236">
        <f>$I$4*-0.5</f>
        <v>-30</v>
      </c>
      <c r="F4" s="237">
        <f>$I$4*-0.25</f>
        <v>-15</v>
      </c>
      <c r="G4" s="237">
        <f>$I$4*-0.25</f>
        <v>-15</v>
      </c>
      <c r="H4" s="238">
        <v>-1</v>
      </c>
      <c r="I4" s="75">
        <f>SUM(C4:D4)</f>
        <v>60</v>
      </c>
      <c r="J4" s="76"/>
      <c r="K4" s="77"/>
      <c r="M4" s="25" t="s">
        <v>9</v>
      </c>
      <c r="N4" s="26" t="s">
        <v>16</v>
      </c>
    </row>
    <row r="5" spans="2:14" ht="15.75" x14ac:dyDescent="0.25">
      <c r="B5" s="5" t="str">
        <f>I!$B3</f>
        <v>student 1</v>
      </c>
      <c r="C5" s="80"/>
      <c r="D5" s="80"/>
      <c r="E5" s="181"/>
      <c r="F5" s="80"/>
      <c r="G5" s="80"/>
      <c r="H5" s="197"/>
      <c r="I5" s="80">
        <f t="shared" ref="I5:I40" si="0">MAX(0,(SUMPRODUCT(C5:D5,$C$4:$D$4)*(1-0.5*E5)*(1-0.25*F5)*(1-0.25*G5)))</f>
        <v>0</v>
      </c>
      <c r="J5" s="83">
        <f t="shared" ref="J5:J40" si="1">I5/$I$4</f>
        <v>0</v>
      </c>
      <c r="K5" s="84" t="str">
        <f t="shared" ref="K5:K40" si="2">IF(J5&gt;=0.9,"A",IF(J5&gt;=0.8,"B",IF(J5&gt;=0.7,"C",IF(J5&gt;=0.6,"D","F"))))</f>
        <v>F</v>
      </c>
      <c r="M5" s="32" t="s">
        <v>17</v>
      </c>
      <c r="N5" s="33">
        <f>COUNTIF($K$5:$K$40,$M5)</f>
        <v>0</v>
      </c>
    </row>
    <row r="6" spans="2:14" ht="15.75" x14ac:dyDescent="0.25">
      <c r="B6" s="5" t="str">
        <f>I!$B4</f>
        <v>student 2</v>
      </c>
      <c r="C6" s="80"/>
      <c r="D6" s="80"/>
      <c r="E6" s="181"/>
      <c r="F6" s="80"/>
      <c r="G6" s="80"/>
      <c r="H6" s="197"/>
      <c r="I6" s="80">
        <f t="shared" si="0"/>
        <v>0</v>
      </c>
      <c r="J6" s="83">
        <f t="shared" si="1"/>
        <v>0</v>
      </c>
      <c r="K6" s="84" t="str">
        <f t="shared" si="2"/>
        <v>F</v>
      </c>
      <c r="M6" s="34" t="s">
        <v>18</v>
      </c>
      <c r="N6" s="35">
        <f>COUNTIF($K$5:$K$40,$M6)</f>
        <v>0</v>
      </c>
    </row>
    <row r="7" spans="2:14" ht="15.75" x14ac:dyDescent="0.25">
      <c r="B7" s="5" t="str">
        <f>I!$B5</f>
        <v>student 3</v>
      </c>
      <c r="C7" s="80"/>
      <c r="D7" s="80"/>
      <c r="E7" s="181"/>
      <c r="F7" s="80"/>
      <c r="G7" s="80"/>
      <c r="H7" s="197"/>
      <c r="I7" s="80">
        <f t="shared" si="0"/>
        <v>0</v>
      </c>
      <c r="J7" s="83">
        <f t="shared" si="1"/>
        <v>0</v>
      </c>
      <c r="K7" s="84" t="str">
        <f t="shared" si="2"/>
        <v>F</v>
      </c>
      <c r="M7" s="34" t="s">
        <v>19</v>
      </c>
      <c r="N7" s="35">
        <f>COUNTIF($K$5:$K$40,$M7)</f>
        <v>0</v>
      </c>
    </row>
    <row r="8" spans="2:14" ht="15.75" x14ac:dyDescent="0.25">
      <c r="B8" s="5" t="str">
        <f>I!$B6</f>
        <v>student 4</v>
      </c>
      <c r="C8" s="80"/>
      <c r="D8" s="80"/>
      <c r="E8" s="181"/>
      <c r="F8" s="80"/>
      <c r="G8" s="80"/>
      <c r="H8" s="197"/>
      <c r="I8" s="80">
        <f t="shared" si="0"/>
        <v>0</v>
      </c>
      <c r="J8" s="83">
        <f t="shared" si="1"/>
        <v>0</v>
      </c>
      <c r="K8" s="84" t="str">
        <f t="shared" si="2"/>
        <v>F</v>
      </c>
      <c r="M8" s="34" t="s">
        <v>20</v>
      </c>
      <c r="N8" s="35">
        <f>COUNTIF($K$5:$K$40,$M8)</f>
        <v>0</v>
      </c>
    </row>
    <row r="9" spans="2:14" ht="16.5" thickBot="1" x14ac:dyDescent="0.3">
      <c r="B9" s="5" t="str">
        <f>I!$B7</f>
        <v>student 5</v>
      </c>
      <c r="C9" s="80"/>
      <c r="D9" s="80"/>
      <c r="E9" s="181"/>
      <c r="F9" s="80"/>
      <c r="G9" s="80"/>
      <c r="H9" s="197"/>
      <c r="I9" s="80">
        <f t="shared" si="0"/>
        <v>0</v>
      </c>
      <c r="J9" s="83">
        <f t="shared" si="1"/>
        <v>0</v>
      </c>
      <c r="K9" s="84" t="str">
        <f t="shared" si="2"/>
        <v>F</v>
      </c>
      <c r="M9" s="36" t="s">
        <v>4</v>
      </c>
      <c r="N9" s="37">
        <f>COUNTIF($K$5:$K$40,$M9)</f>
        <v>36</v>
      </c>
    </row>
    <row r="10" spans="2:14" ht="16.5" thickBot="1" x14ac:dyDescent="0.3">
      <c r="B10" s="5" t="str">
        <f>I!$B8</f>
        <v>student 6</v>
      </c>
      <c r="C10" s="80"/>
      <c r="D10" s="80"/>
      <c r="E10" s="181"/>
      <c r="F10" s="80"/>
      <c r="G10" s="80"/>
      <c r="H10" s="197"/>
      <c r="I10" s="80">
        <f t="shared" si="0"/>
        <v>0</v>
      </c>
      <c r="J10" s="83">
        <f t="shared" si="1"/>
        <v>0</v>
      </c>
      <c r="K10" s="84" t="str">
        <f t="shared" si="2"/>
        <v>F</v>
      </c>
      <c r="M10" s="38" t="s">
        <v>21</v>
      </c>
      <c r="N10" s="39">
        <f>SUM(N5:N9)</f>
        <v>36</v>
      </c>
    </row>
    <row r="11" spans="2:14" ht="15.75" x14ac:dyDescent="0.25">
      <c r="B11" s="5" t="str">
        <f>I!$B9</f>
        <v>student 7</v>
      </c>
      <c r="C11" s="80"/>
      <c r="D11" s="80"/>
      <c r="E11" s="181"/>
      <c r="F11" s="80"/>
      <c r="G11" s="80"/>
      <c r="H11" s="197"/>
      <c r="I11" s="80">
        <f t="shared" si="0"/>
        <v>0</v>
      </c>
      <c r="J11" s="83">
        <f t="shared" si="1"/>
        <v>0</v>
      </c>
      <c r="K11" s="84" t="str">
        <f t="shared" si="2"/>
        <v>F</v>
      </c>
    </row>
    <row r="12" spans="2:14" ht="15.75" x14ac:dyDescent="0.25">
      <c r="B12" s="5" t="str">
        <f>I!$B10</f>
        <v>student 8</v>
      </c>
      <c r="C12" s="80"/>
      <c r="D12" s="80"/>
      <c r="E12" s="181"/>
      <c r="F12" s="80"/>
      <c r="G12" s="80"/>
      <c r="H12" s="197"/>
      <c r="I12" s="80">
        <f t="shared" si="0"/>
        <v>0</v>
      </c>
      <c r="J12" s="83">
        <f t="shared" si="1"/>
        <v>0</v>
      </c>
      <c r="K12" s="84" t="str">
        <f t="shared" si="2"/>
        <v>F</v>
      </c>
    </row>
    <row r="13" spans="2:14" ht="15.75" x14ac:dyDescent="0.25">
      <c r="B13" s="5" t="str">
        <f>I!$B11</f>
        <v>student 9</v>
      </c>
      <c r="C13" s="80"/>
      <c r="D13" s="80"/>
      <c r="E13" s="181"/>
      <c r="F13" s="80"/>
      <c r="G13" s="80"/>
      <c r="H13" s="197"/>
      <c r="I13" s="80">
        <f t="shared" si="0"/>
        <v>0</v>
      </c>
      <c r="J13" s="83">
        <f t="shared" si="1"/>
        <v>0</v>
      </c>
      <c r="K13" s="84" t="str">
        <f t="shared" si="2"/>
        <v>F</v>
      </c>
    </row>
    <row r="14" spans="2:14" ht="15.75" x14ac:dyDescent="0.25">
      <c r="B14" s="5" t="str">
        <f>I!$B12</f>
        <v>student 10</v>
      </c>
      <c r="C14" s="80"/>
      <c r="D14" s="80"/>
      <c r="E14" s="181"/>
      <c r="F14" s="80"/>
      <c r="G14" s="80"/>
      <c r="H14" s="197"/>
      <c r="I14" s="80">
        <f t="shared" si="0"/>
        <v>0</v>
      </c>
      <c r="J14" s="83">
        <f t="shared" si="1"/>
        <v>0</v>
      </c>
      <c r="K14" s="84" t="str">
        <f t="shared" si="2"/>
        <v>F</v>
      </c>
    </row>
    <row r="15" spans="2:14" ht="15.75" x14ac:dyDescent="0.25">
      <c r="B15" s="5" t="str">
        <f>I!$B13</f>
        <v>student 11</v>
      </c>
      <c r="C15" s="80"/>
      <c r="D15" s="80"/>
      <c r="E15" s="181"/>
      <c r="F15" s="80"/>
      <c r="G15" s="80"/>
      <c r="H15" s="197"/>
      <c r="I15" s="80">
        <f t="shared" si="0"/>
        <v>0</v>
      </c>
      <c r="J15" s="83">
        <f t="shared" si="1"/>
        <v>0</v>
      </c>
      <c r="K15" s="84" t="str">
        <f t="shared" si="2"/>
        <v>F</v>
      </c>
    </row>
    <row r="16" spans="2:14" ht="15.75" x14ac:dyDescent="0.25">
      <c r="B16" s="5" t="str">
        <f>I!$B14</f>
        <v>student 12</v>
      </c>
      <c r="C16" s="80"/>
      <c r="D16" s="80"/>
      <c r="E16" s="181"/>
      <c r="F16" s="80"/>
      <c r="G16" s="80"/>
      <c r="H16" s="197"/>
      <c r="I16" s="80">
        <f t="shared" si="0"/>
        <v>0</v>
      </c>
      <c r="J16" s="83">
        <f t="shared" si="1"/>
        <v>0</v>
      </c>
      <c r="K16" s="84" t="str">
        <f t="shared" si="2"/>
        <v>F</v>
      </c>
    </row>
    <row r="17" spans="2:11" ht="15.75" x14ac:dyDescent="0.25">
      <c r="B17" s="5" t="str">
        <f>I!$B15</f>
        <v>student 13</v>
      </c>
      <c r="C17" s="80"/>
      <c r="D17" s="80"/>
      <c r="E17" s="181"/>
      <c r="F17" s="80"/>
      <c r="G17" s="80"/>
      <c r="H17" s="197"/>
      <c r="I17" s="80">
        <f t="shared" si="0"/>
        <v>0</v>
      </c>
      <c r="J17" s="83">
        <f t="shared" si="1"/>
        <v>0</v>
      </c>
      <c r="K17" s="84" t="str">
        <f t="shared" si="2"/>
        <v>F</v>
      </c>
    </row>
    <row r="18" spans="2:11" ht="15.75" x14ac:dyDescent="0.25">
      <c r="B18" s="5" t="str">
        <f>I!$B16</f>
        <v>student 14</v>
      </c>
      <c r="C18" s="80"/>
      <c r="D18" s="80"/>
      <c r="E18" s="181"/>
      <c r="F18" s="80"/>
      <c r="G18" s="80"/>
      <c r="H18" s="197"/>
      <c r="I18" s="80">
        <f t="shared" si="0"/>
        <v>0</v>
      </c>
      <c r="J18" s="83">
        <f t="shared" si="1"/>
        <v>0</v>
      </c>
      <c r="K18" s="84" t="str">
        <f t="shared" si="2"/>
        <v>F</v>
      </c>
    </row>
    <row r="19" spans="2:11" ht="15.75" x14ac:dyDescent="0.25">
      <c r="B19" s="5" t="str">
        <f>I!$B17</f>
        <v>student 15</v>
      </c>
      <c r="C19" s="80"/>
      <c r="D19" s="80"/>
      <c r="E19" s="181"/>
      <c r="F19" s="80"/>
      <c r="G19" s="80"/>
      <c r="H19" s="197"/>
      <c r="I19" s="80">
        <f t="shared" si="0"/>
        <v>0</v>
      </c>
      <c r="J19" s="83">
        <f t="shared" si="1"/>
        <v>0</v>
      </c>
      <c r="K19" s="84" t="str">
        <f t="shared" si="2"/>
        <v>F</v>
      </c>
    </row>
    <row r="20" spans="2:11" ht="15.75" x14ac:dyDescent="0.25">
      <c r="B20" s="5" t="str">
        <f>I!$B18</f>
        <v>student 16</v>
      </c>
      <c r="C20" s="80"/>
      <c r="D20" s="80"/>
      <c r="E20" s="181"/>
      <c r="F20" s="80"/>
      <c r="G20" s="80"/>
      <c r="H20" s="197"/>
      <c r="I20" s="80">
        <f t="shared" si="0"/>
        <v>0</v>
      </c>
      <c r="J20" s="83">
        <f t="shared" si="1"/>
        <v>0</v>
      </c>
      <c r="K20" s="84" t="str">
        <f t="shared" si="2"/>
        <v>F</v>
      </c>
    </row>
    <row r="21" spans="2:11" ht="15.75" x14ac:dyDescent="0.25">
      <c r="B21" s="5" t="str">
        <f>I!$B19</f>
        <v>student 17</v>
      </c>
      <c r="C21" s="80"/>
      <c r="D21" s="80"/>
      <c r="E21" s="181"/>
      <c r="F21" s="80"/>
      <c r="G21" s="80"/>
      <c r="H21" s="197"/>
      <c r="I21" s="80">
        <f t="shared" si="0"/>
        <v>0</v>
      </c>
      <c r="J21" s="83">
        <f t="shared" si="1"/>
        <v>0</v>
      </c>
      <c r="K21" s="84" t="str">
        <f t="shared" si="2"/>
        <v>F</v>
      </c>
    </row>
    <row r="22" spans="2:11" ht="15.75" x14ac:dyDescent="0.25">
      <c r="B22" s="5" t="str">
        <f>I!$B20</f>
        <v>student 18</v>
      </c>
      <c r="C22" s="80"/>
      <c r="D22" s="80"/>
      <c r="E22" s="181"/>
      <c r="F22" s="80"/>
      <c r="G22" s="80"/>
      <c r="H22" s="197"/>
      <c r="I22" s="80">
        <f t="shared" si="0"/>
        <v>0</v>
      </c>
      <c r="J22" s="83">
        <f t="shared" si="1"/>
        <v>0</v>
      </c>
      <c r="K22" s="84" t="str">
        <f t="shared" si="2"/>
        <v>F</v>
      </c>
    </row>
    <row r="23" spans="2:11" ht="15.75" x14ac:dyDescent="0.25">
      <c r="B23" s="5" t="str">
        <f>I!$B21</f>
        <v>student 19</v>
      </c>
      <c r="C23" s="80"/>
      <c r="D23" s="80"/>
      <c r="E23" s="181"/>
      <c r="F23" s="80"/>
      <c r="G23" s="80"/>
      <c r="H23" s="197"/>
      <c r="I23" s="80">
        <f t="shared" si="0"/>
        <v>0</v>
      </c>
      <c r="J23" s="83">
        <f t="shared" si="1"/>
        <v>0</v>
      </c>
      <c r="K23" s="84" t="str">
        <f t="shared" si="2"/>
        <v>F</v>
      </c>
    </row>
    <row r="24" spans="2:11" ht="15.75" x14ac:dyDescent="0.25">
      <c r="B24" s="5" t="str">
        <f>I!$B22</f>
        <v>student 20</v>
      </c>
      <c r="C24" s="80"/>
      <c r="D24" s="80"/>
      <c r="E24" s="181"/>
      <c r="F24" s="80"/>
      <c r="G24" s="80"/>
      <c r="H24" s="197"/>
      <c r="I24" s="80">
        <f t="shared" si="0"/>
        <v>0</v>
      </c>
      <c r="J24" s="83">
        <f t="shared" si="1"/>
        <v>0</v>
      </c>
      <c r="K24" s="84" t="str">
        <f t="shared" si="2"/>
        <v>F</v>
      </c>
    </row>
    <row r="25" spans="2:11" ht="15.75" x14ac:dyDescent="0.25">
      <c r="B25" s="5" t="str">
        <f>I!$B23</f>
        <v>student 21</v>
      </c>
      <c r="C25" s="80"/>
      <c r="D25" s="80"/>
      <c r="E25" s="181"/>
      <c r="F25" s="80"/>
      <c r="G25" s="80"/>
      <c r="H25" s="197"/>
      <c r="I25" s="80">
        <f t="shared" si="0"/>
        <v>0</v>
      </c>
      <c r="J25" s="83">
        <f t="shared" si="1"/>
        <v>0</v>
      </c>
      <c r="K25" s="84" t="str">
        <f t="shared" si="2"/>
        <v>F</v>
      </c>
    </row>
    <row r="26" spans="2:11" ht="15.75" x14ac:dyDescent="0.25">
      <c r="B26" s="5" t="str">
        <f>I!$B24</f>
        <v>student 22</v>
      </c>
      <c r="C26" s="80"/>
      <c r="D26" s="80"/>
      <c r="E26" s="181"/>
      <c r="F26" s="80"/>
      <c r="G26" s="80"/>
      <c r="H26" s="197"/>
      <c r="I26" s="80">
        <f t="shared" si="0"/>
        <v>0</v>
      </c>
      <c r="J26" s="83">
        <f t="shared" si="1"/>
        <v>0</v>
      </c>
      <c r="K26" s="84" t="str">
        <f t="shared" si="2"/>
        <v>F</v>
      </c>
    </row>
    <row r="27" spans="2:11" ht="15.75" x14ac:dyDescent="0.25">
      <c r="B27" s="5" t="str">
        <f>I!$B25</f>
        <v>student 23</v>
      </c>
      <c r="C27" s="80"/>
      <c r="D27" s="80"/>
      <c r="E27" s="181"/>
      <c r="F27" s="80"/>
      <c r="G27" s="80"/>
      <c r="H27" s="197"/>
      <c r="I27" s="80">
        <f t="shared" si="0"/>
        <v>0</v>
      </c>
      <c r="J27" s="83">
        <f t="shared" si="1"/>
        <v>0</v>
      </c>
      <c r="K27" s="84" t="str">
        <f t="shared" si="2"/>
        <v>F</v>
      </c>
    </row>
    <row r="28" spans="2:11" ht="15.75" x14ac:dyDescent="0.25">
      <c r="B28" s="5" t="str">
        <f>I!$B26</f>
        <v>student 24</v>
      </c>
      <c r="C28" s="80"/>
      <c r="D28" s="80"/>
      <c r="E28" s="181"/>
      <c r="F28" s="80"/>
      <c r="G28" s="80"/>
      <c r="H28" s="197"/>
      <c r="I28" s="80">
        <f t="shared" si="0"/>
        <v>0</v>
      </c>
      <c r="J28" s="83">
        <f t="shared" si="1"/>
        <v>0</v>
      </c>
      <c r="K28" s="84" t="str">
        <f t="shared" si="2"/>
        <v>F</v>
      </c>
    </row>
    <row r="29" spans="2:11" ht="15.75" x14ac:dyDescent="0.25">
      <c r="B29" s="5" t="str">
        <f>I!$B27</f>
        <v>student 25</v>
      </c>
      <c r="C29" s="80"/>
      <c r="D29" s="80"/>
      <c r="E29" s="181"/>
      <c r="F29" s="80"/>
      <c r="G29" s="80"/>
      <c r="H29" s="197"/>
      <c r="I29" s="80">
        <f t="shared" si="0"/>
        <v>0</v>
      </c>
      <c r="J29" s="83">
        <f t="shared" si="1"/>
        <v>0</v>
      </c>
      <c r="K29" s="84" t="str">
        <f t="shared" si="2"/>
        <v>F</v>
      </c>
    </row>
    <row r="30" spans="2:11" ht="15.75" x14ac:dyDescent="0.25">
      <c r="B30" s="5" t="str">
        <f>I!$B28</f>
        <v>student 26</v>
      </c>
      <c r="C30" s="80"/>
      <c r="D30" s="80"/>
      <c r="E30" s="181"/>
      <c r="F30" s="80"/>
      <c r="G30" s="80"/>
      <c r="H30" s="197"/>
      <c r="I30" s="80">
        <f t="shared" si="0"/>
        <v>0</v>
      </c>
      <c r="J30" s="83">
        <f t="shared" si="1"/>
        <v>0</v>
      </c>
      <c r="K30" s="84" t="str">
        <f t="shared" si="2"/>
        <v>F</v>
      </c>
    </row>
    <row r="31" spans="2:11" ht="15.75" x14ac:dyDescent="0.25">
      <c r="B31" s="5" t="str">
        <f>I!$B29</f>
        <v>student 27</v>
      </c>
      <c r="C31" s="80"/>
      <c r="D31" s="80"/>
      <c r="E31" s="181"/>
      <c r="F31" s="80"/>
      <c r="G31" s="80"/>
      <c r="H31" s="197"/>
      <c r="I31" s="80">
        <f t="shared" si="0"/>
        <v>0</v>
      </c>
      <c r="J31" s="83">
        <f t="shared" si="1"/>
        <v>0</v>
      </c>
      <c r="K31" s="84" t="str">
        <f t="shared" si="2"/>
        <v>F</v>
      </c>
    </row>
    <row r="32" spans="2:11" ht="15.75" x14ac:dyDescent="0.25">
      <c r="B32" s="5" t="str">
        <f>I!$B30</f>
        <v>student 28</v>
      </c>
      <c r="C32" s="80"/>
      <c r="D32" s="80"/>
      <c r="E32" s="181"/>
      <c r="F32" s="80"/>
      <c r="G32" s="80"/>
      <c r="H32" s="197"/>
      <c r="I32" s="80">
        <f t="shared" si="0"/>
        <v>0</v>
      </c>
      <c r="J32" s="83">
        <f t="shared" si="1"/>
        <v>0</v>
      </c>
      <c r="K32" s="84" t="str">
        <f t="shared" si="2"/>
        <v>F</v>
      </c>
    </row>
    <row r="33" spans="2:11" ht="15.75" x14ac:dyDescent="0.25">
      <c r="B33" s="5" t="str">
        <f>I!$B31</f>
        <v>student 29</v>
      </c>
      <c r="C33" s="80"/>
      <c r="D33" s="80"/>
      <c r="E33" s="181"/>
      <c r="F33" s="80"/>
      <c r="G33" s="80"/>
      <c r="H33" s="197"/>
      <c r="I33" s="80">
        <f t="shared" si="0"/>
        <v>0</v>
      </c>
      <c r="J33" s="83">
        <f t="shared" si="1"/>
        <v>0</v>
      </c>
      <c r="K33" s="84" t="str">
        <f t="shared" si="2"/>
        <v>F</v>
      </c>
    </row>
    <row r="34" spans="2:11" ht="15.75" x14ac:dyDescent="0.25">
      <c r="B34" s="5" t="str">
        <f>I!$B32</f>
        <v>student 30</v>
      </c>
      <c r="C34" s="80"/>
      <c r="D34" s="80"/>
      <c r="E34" s="181"/>
      <c r="F34" s="80"/>
      <c r="G34" s="80"/>
      <c r="H34" s="197"/>
      <c r="I34" s="80">
        <f t="shared" si="0"/>
        <v>0</v>
      </c>
      <c r="J34" s="83">
        <f t="shared" si="1"/>
        <v>0</v>
      </c>
      <c r="K34" s="84" t="str">
        <f t="shared" si="2"/>
        <v>F</v>
      </c>
    </row>
    <row r="35" spans="2:11" ht="15.75" x14ac:dyDescent="0.25">
      <c r="B35" s="5" t="str">
        <f>I!$B33</f>
        <v>student 31</v>
      </c>
      <c r="C35" s="80"/>
      <c r="D35" s="80"/>
      <c r="E35" s="181"/>
      <c r="F35" s="80"/>
      <c r="G35" s="80"/>
      <c r="H35" s="197"/>
      <c r="I35" s="80">
        <f t="shared" si="0"/>
        <v>0</v>
      </c>
      <c r="J35" s="83">
        <f t="shared" si="1"/>
        <v>0</v>
      </c>
      <c r="K35" s="84" t="str">
        <f t="shared" si="2"/>
        <v>F</v>
      </c>
    </row>
    <row r="36" spans="2:11" ht="15.75" x14ac:dyDescent="0.25">
      <c r="B36" s="5" t="str">
        <f>I!$B34</f>
        <v>student 32</v>
      </c>
      <c r="C36" s="80"/>
      <c r="D36" s="80"/>
      <c r="E36" s="181"/>
      <c r="F36" s="80"/>
      <c r="G36" s="80"/>
      <c r="H36" s="197"/>
      <c r="I36" s="80">
        <f t="shared" si="0"/>
        <v>0</v>
      </c>
      <c r="J36" s="83">
        <f t="shared" si="1"/>
        <v>0</v>
      </c>
      <c r="K36" s="84" t="str">
        <f t="shared" si="2"/>
        <v>F</v>
      </c>
    </row>
    <row r="37" spans="2:11" ht="15.75" x14ac:dyDescent="0.25">
      <c r="B37" s="5" t="str">
        <f>I!$B35</f>
        <v>student 33</v>
      </c>
      <c r="C37" s="80"/>
      <c r="D37" s="80"/>
      <c r="E37" s="181"/>
      <c r="F37" s="80"/>
      <c r="G37" s="80"/>
      <c r="H37" s="197"/>
      <c r="I37" s="80">
        <f t="shared" si="0"/>
        <v>0</v>
      </c>
      <c r="J37" s="83">
        <f t="shared" si="1"/>
        <v>0</v>
      </c>
      <c r="K37" s="84" t="str">
        <f t="shared" si="2"/>
        <v>F</v>
      </c>
    </row>
    <row r="38" spans="2:11" ht="15.75" x14ac:dyDescent="0.25">
      <c r="B38" s="5" t="str">
        <f>I!$B36</f>
        <v>student 34</v>
      </c>
      <c r="C38" s="80"/>
      <c r="D38" s="80"/>
      <c r="E38" s="181"/>
      <c r="F38" s="80"/>
      <c r="G38" s="80"/>
      <c r="H38" s="197"/>
      <c r="I38" s="80">
        <f t="shared" si="0"/>
        <v>0</v>
      </c>
      <c r="J38" s="83">
        <f t="shared" si="1"/>
        <v>0</v>
      </c>
      <c r="K38" s="84" t="str">
        <f t="shared" si="2"/>
        <v>F</v>
      </c>
    </row>
    <row r="39" spans="2:11" ht="15.75" x14ac:dyDescent="0.25">
      <c r="B39" s="5" t="str">
        <f>I!$B37</f>
        <v>student 35</v>
      </c>
      <c r="C39" s="80"/>
      <c r="D39" s="80"/>
      <c r="E39" s="181"/>
      <c r="F39" s="80"/>
      <c r="G39" s="80"/>
      <c r="H39" s="197"/>
      <c r="I39" s="80">
        <f t="shared" si="0"/>
        <v>0</v>
      </c>
      <c r="J39" s="83">
        <f t="shared" si="1"/>
        <v>0</v>
      </c>
      <c r="K39" s="84" t="str">
        <f t="shared" si="2"/>
        <v>F</v>
      </c>
    </row>
    <row r="40" spans="2:11" ht="16.5" thickBot="1" x14ac:dyDescent="0.3">
      <c r="B40" s="5" t="str">
        <f>I!$B38</f>
        <v>student 36</v>
      </c>
      <c r="C40" s="80"/>
      <c r="D40" s="80"/>
      <c r="E40" s="181"/>
      <c r="F40" s="80"/>
      <c r="G40" s="80"/>
      <c r="H40" s="197"/>
      <c r="I40" s="80">
        <f t="shared" si="0"/>
        <v>0</v>
      </c>
      <c r="J40" s="83">
        <f t="shared" si="1"/>
        <v>0</v>
      </c>
      <c r="K40" s="84" t="str">
        <f t="shared" si="2"/>
        <v>F</v>
      </c>
    </row>
    <row r="41" spans="2:11" ht="15.75" customHeight="1" x14ac:dyDescent="0.25">
      <c r="B41" s="93" t="s">
        <v>22</v>
      </c>
      <c r="C41" s="94">
        <f t="shared" ref="C41:J41" si="3">MIN(C$5:C$40)</f>
        <v>0</v>
      </c>
      <c r="D41" s="94">
        <f t="shared" si="3"/>
        <v>0</v>
      </c>
      <c r="E41" s="241">
        <f t="shared" si="3"/>
        <v>0</v>
      </c>
      <c r="F41" s="242">
        <f t="shared" si="3"/>
        <v>0</v>
      </c>
      <c r="G41" s="242">
        <f t="shared" si="3"/>
        <v>0</v>
      </c>
      <c r="H41" s="243">
        <f t="shared" si="3"/>
        <v>0</v>
      </c>
      <c r="I41" s="95">
        <f t="shared" si="3"/>
        <v>0</v>
      </c>
      <c r="J41" s="97">
        <f t="shared" si="3"/>
        <v>0</v>
      </c>
      <c r="K41" s="98"/>
    </row>
    <row r="42" spans="2:11" ht="15.75" customHeight="1" x14ac:dyDescent="0.25">
      <c r="B42" s="99" t="s">
        <v>23</v>
      </c>
      <c r="C42" s="80">
        <f t="shared" ref="C42:J42" si="4">MAX(C$5:C$40)</f>
        <v>0</v>
      </c>
      <c r="D42" s="80">
        <f t="shared" si="4"/>
        <v>0</v>
      </c>
      <c r="E42" s="181">
        <f t="shared" si="4"/>
        <v>0</v>
      </c>
      <c r="F42" s="80">
        <f t="shared" si="4"/>
        <v>0</v>
      </c>
      <c r="G42" s="80">
        <f t="shared" si="4"/>
        <v>0</v>
      </c>
      <c r="H42" s="197">
        <f t="shared" si="4"/>
        <v>0</v>
      </c>
      <c r="I42" s="81">
        <f t="shared" si="4"/>
        <v>0</v>
      </c>
      <c r="J42" s="83">
        <f t="shared" si="4"/>
        <v>0</v>
      </c>
      <c r="K42" s="100"/>
    </row>
    <row r="43" spans="2:11" ht="15.75" customHeight="1" x14ac:dyDescent="0.25">
      <c r="B43" s="99" t="s">
        <v>24</v>
      </c>
      <c r="C43" s="80" t="e">
        <f t="shared" ref="C43:J43" si="5">AVERAGEIF(C$5:C$40,"&lt;&gt;0")</f>
        <v>#DIV/0!</v>
      </c>
      <c r="D43" s="80" t="e">
        <f t="shared" si="5"/>
        <v>#DIV/0!</v>
      </c>
      <c r="E43" s="181" t="e">
        <f t="shared" si="5"/>
        <v>#DIV/0!</v>
      </c>
      <c r="F43" s="80" t="e">
        <f t="shared" si="5"/>
        <v>#DIV/0!</v>
      </c>
      <c r="G43" s="80" t="e">
        <f t="shared" si="5"/>
        <v>#DIV/0!</v>
      </c>
      <c r="H43" s="197" t="e">
        <f t="shared" si="5"/>
        <v>#DIV/0!</v>
      </c>
      <c r="I43" s="81" t="e">
        <f t="shared" si="5"/>
        <v>#DIV/0!</v>
      </c>
      <c r="J43" s="83" t="e">
        <f t="shared" si="5"/>
        <v>#DIV/0!</v>
      </c>
      <c r="K43" s="100"/>
    </row>
    <row r="44" spans="2:11" ht="15.75" customHeight="1" thickBot="1" x14ac:dyDescent="0.3">
      <c r="B44" s="101" t="s">
        <v>25</v>
      </c>
      <c r="C44" s="102" t="e">
        <f t="shared" ref="C44:J44" si="6">MEDIAN(C$5:C$40)</f>
        <v>#NUM!</v>
      </c>
      <c r="D44" s="102" t="e">
        <f t="shared" si="6"/>
        <v>#NUM!</v>
      </c>
      <c r="E44" s="196" t="e">
        <f t="shared" si="6"/>
        <v>#NUM!</v>
      </c>
      <c r="F44" s="224" t="e">
        <f t="shared" si="6"/>
        <v>#NUM!</v>
      </c>
      <c r="G44" s="224" t="e">
        <f t="shared" si="6"/>
        <v>#NUM!</v>
      </c>
      <c r="H44" s="198" t="e">
        <f t="shared" si="6"/>
        <v>#NUM!</v>
      </c>
      <c r="I44" s="103">
        <f t="shared" si="6"/>
        <v>0</v>
      </c>
      <c r="J44" s="105">
        <f t="shared" si="6"/>
        <v>0</v>
      </c>
      <c r="K44" s="106"/>
    </row>
  </sheetData>
  <mergeCells count="4">
    <mergeCell ref="C2:D2"/>
    <mergeCell ref="E2:H2"/>
    <mergeCell ref="I2:K2"/>
    <mergeCell ref="M3:N3"/>
  </mergeCells>
  <printOptions gridLines="1"/>
  <pageMargins left="0.7" right="0.7" top="0.75" bottom="0.75" header="0.51180555555555496" footer="0.51180555555555496"/>
  <pageSetup paperSize="9" firstPageNumber="0" fitToWidth="0" fitToHeight="0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0C0"/>
  </sheetPr>
  <dimension ref="B1:N44"/>
  <sheetViews>
    <sheetView zoomScale="90" zoomScaleNormal="90" workbookViewId="0">
      <selection activeCell="B3" sqref="B3"/>
    </sheetView>
  </sheetViews>
  <sheetFormatPr defaultRowHeight="15" x14ac:dyDescent="0.25"/>
  <cols>
    <col min="1" max="1" width="1" customWidth="1"/>
    <col min="2" max="2" width="23.140625" customWidth="1"/>
    <col min="3" max="8" width="7.7109375" customWidth="1"/>
    <col min="9" max="10" width="9.7109375" customWidth="1"/>
    <col min="11" max="11" width="6.7109375" customWidth="1"/>
    <col min="12" max="12" width="2.140625" customWidth="1"/>
    <col min="13" max="13" width="7.28515625" customWidth="1"/>
    <col min="14" max="14" width="6" customWidth="1"/>
    <col min="15" max="1027" width="14.42578125" customWidth="1"/>
  </cols>
  <sheetData>
    <row r="1" spans="2:14" ht="6" customHeight="1" thickBot="1" x14ac:dyDescent="0.3"/>
    <row r="2" spans="2:14" ht="15.75" thickBot="1" x14ac:dyDescent="0.3">
      <c r="B2" s="119" t="s">
        <v>44</v>
      </c>
      <c r="C2" s="360" t="s">
        <v>48</v>
      </c>
      <c r="D2" s="360"/>
      <c r="E2" s="360"/>
      <c r="F2" s="360"/>
      <c r="G2" s="360"/>
      <c r="H2" s="152" t="s">
        <v>8</v>
      </c>
      <c r="I2" s="362" t="s">
        <v>9</v>
      </c>
      <c r="J2" s="362"/>
      <c r="K2" s="362"/>
    </row>
    <row r="3" spans="2:14" ht="16.5" thickBot="1" x14ac:dyDescent="0.3">
      <c r="B3" s="16" t="s">
        <v>46</v>
      </c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24" t="s">
        <v>10</v>
      </c>
      <c r="I3" s="19" t="s">
        <v>11</v>
      </c>
      <c r="J3" s="19" t="s">
        <v>12</v>
      </c>
      <c r="K3" s="20" t="s">
        <v>13</v>
      </c>
      <c r="M3" s="363" t="s">
        <v>14</v>
      </c>
      <c r="N3" s="363"/>
    </row>
    <row r="4" spans="2:14" ht="16.5" thickBot="1" x14ac:dyDescent="0.3">
      <c r="B4" s="141" t="s">
        <v>15</v>
      </c>
      <c r="C4" s="65">
        <v>6</v>
      </c>
      <c r="D4" s="65">
        <v>6</v>
      </c>
      <c r="E4" s="65">
        <v>6</v>
      </c>
      <c r="F4" s="65">
        <v>6</v>
      </c>
      <c r="G4" s="65">
        <v>6</v>
      </c>
      <c r="H4" s="352">
        <f>$I$4*-0.25</f>
        <v>-7.5</v>
      </c>
      <c r="I4" s="66">
        <f>SUM(C4:G4)</f>
        <v>30</v>
      </c>
      <c r="J4" s="66"/>
      <c r="K4" s="44"/>
      <c r="M4" s="25" t="s">
        <v>9</v>
      </c>
      <c r="N4" s="26" t="s">
        <v>16</v>
      </c>
    </row>
    <row r="5" spans="2:14" x14ac:dyDescent="0.25">
      <c r="B5" s="142" t="str">
        <f>I!$B3</f>
        <v>student 1</v>
      </c>
      <c r="C5" s="121"/>
      <c r="D5" s="122"/>
      <c r="E5" s="122"/>
      <c r="F5" s="122"/>
      <c r="G5" s="123"/>
      <c r="H5" s="353"/>
      <c r="I5" s="143">
        <f t="shared" ref="I5:I40" si="0">MAX(0,(SUMPRODUCT(C5:G5,$C$4:$G$4)))</f>
        <v>0</v>
      </c>
      <c r="J5" s="144">
        <f t="shared" ref="J5" si="1">I5/$I$4</f>
        <v>0</v>
      </c>
      <c r="K5" s="145" t="str">
        <f t="shared" ref="K5" si="2">IF(J5&gt;=0.9,"A",IF(J5&gt;=0.8,"B",IF(J5&gt;=0.7,"C",IF(J5&gt;=0.6,"D","F"))))</f>
        <v>F</v>
      </c>
      <c r="M5" s="32" t="s">
        <v>17</v>
      </c>
      <c r="N5" s="33">
        <f>COUNTIF($K$5:$K$40,$M5)</f>
        <v>0</v>
      </c>
    </row>
    <row r="6" spans="2:14" x14ac:dyDescent="0.25">
      <c r="B6" s="146" t="str">
        <f>I!$B4</f>
        <v>student 2</v>
      </c>
      <c r="C6" s="399"/>
      <c r="D6" s="400"/>
      <c r="E6" s="400"/>
      <c r="F6" s="400"/>
      <c r="G6" s="401"/>
      <c r="H6" s="354"/>
      <c r="I6" s="28">
        <f t="shared" si="0"/>
        <v>0</v>
      </c>
      <c r="J6" s="30">
        <f t="shared" ref="J6:J40" si="3">I6/$I$4</f>
        <v>0</v>
      </c>
      <c r="K6" s="147" t="str">
        <f t="shared" ref="K6:K40" si="4">IF(J6&gt;=0.9,"A",IF(J6&gt;=0.8,"B",IF(J6&gt;=0.7,"C",IF(J6&gt;=0.6,"D","F"))))</f>
        <v>F</v>
      </c>
      <c r="M6" s="34" t="s">
        <v>18</v>
      </c>
      <c r="N6" s="35">
        <f>COUNTIF($K$5:$K$40,$M6)</f>
        <v>0</v>
      </c>
    </row>
    <row r="7" spans="2:14" x14ac:dyDescent="0.25">
      <c r="B7" s="146" t="str">
        <f>I!$B5</f>
        <v>student 3</v>
      </c>
      <c r="C7" s="399"/>
      <c r="D7" s="400"/>
      <c r="E7" s="400"/>
      <c r="F7" s="400"/>
      <c r="G7" s="401"/>
      <c r="H7" s="354"/>
      <c r="I7" s="28">
        <f t="shared" si="0"/>
        <v>0</v>
      </c>
      <c r="J7" s="30">
        <f t="shared" si="3"/>
        <v>0</v>
      </c>
      <c r="K7" s="147" t="str">
        <f t="shared" si="4"/>
        <v>F</v>
      </c>
      <c r="M7" s="34" t="s">
        <v>19</v>
      </c>
      <c r="N7" s="35">
        <f>COUNTIF($K$5:$K$40,$M7)</f>
        <v>0</v>
      </c>
    </row>
    <row r="8" spans="2:14" x14ac:dyDescent="0.25">
      <c r="B8" s="146" t="str">
        <f>I!$B6</f>
        <v>student 4</v>
      </c>
      <c r="C8" s="399"/>
      <c r="D8" s="400"/>
      <c r="E8" s="400"/>
      <c r="F8" s="400"/>
      <c r="G8" s="401"/>
      <c r="H8" s="354"/>
      <c r="I8" s="28">
        <f t="shared" si="0"/>
        <v>0</v>
      </c>
      <c r="J8" s="30">
        <f t="shared" si="3"/>
        <v>0</v>
      </c>
      <c r="K8" s="147" t="str">
        <f t="shared" si="4"/>
        <v>F</v>
      </c>
      <c r="M8" s="34" t="s">
        <v>20</v>
      </c>
      <c r="N8" s="35">
        <f>COUNTIF($K$5:$K$40,$M8)</f>
        <v>0</v>
      </c>
    </row>
    <row r="9" spans="2:14" ht="15.75" thickBot="1" x14ac:dyDescent="0.3">
      <c r="B9" s="146" t="str">
        <f>I!$B7</f>
        <v>student 5</v>
      </c>
      <c r="C9" s="399"/>
      <c r="D9" s="400"/>
      <c r="E9" s="400"/>
      <c r="F9" s="400"/>
      <c r="G9" s="401"/>
      <c r="H9" s="354"/>
      <c r="I9" s="28">
        <f t="shared" si="0"/>
        <v>0</v>
      </c>
      <c r="J9" s="30">
        <f t="shared" si="3"/>
        <v>0</v>
      </c>
      <c r="K9" s="147" t="str">
        <f t="shared" si="4"/>
        <v>F</v>
      </c>
      <c r="M9" s="36" t="s">
        <v>4</v>
      </c>
      <c r="N9" s="37">
        <f>COUNTIF($K$5:$K$40,$M9)</f>
        <v>36</v>
      </c>
    </row>
    <row r="10" spans="2:14" ht="15.75" thickBot="1" x14ac:dyDescent="0.3">
      <c r="B10" s="146" t="str">
        <f>I!$B8</f>
        <v>student 6</v>
      </c>
      <c r="C10" s="402"/>
      <c r="D10" s="403"/>
      <c r="E10" s="403"/>
      <c r="F10" s="403"/>
      <c r="G10" s="404"/>
      <c r="H10" s="354"/>
      <c r="I10" s="28">
        <f t="shared" si="0"/>
        <v>0</v>
      </c>
      <c r="J10" s="30">
        <f t="shared" si="3"/>
        <v>0</v>
      </c>
      <c r="K10" s="147" t="str">
        <f t="shared" si="4"/>
        <v>F</v>
      </c>
      <c r="M10" s="38" t="s">
        <v>21</v>
      </c>
      <c r="N10" s="39">
        <f>SUM(N5:N9)</f>
        <v>36</v>
      </c>
    </row>
    <row r="11" spans="2:14" x14ac:dyDescent="0.25">
      <c r="B11" s="146" t="str">
        <f>I!$B9</f>
        <v>student 7</v>
      </c>
      <c r="C11" s="402"/>
      <c r="D11" s="403"/>
      <c r="E11" s="403"/>
      <c r="F11" s="403"/>
      <c r="G11" s="404"/>
      <c r="H11" s="354"/>
      <c r="I11" s="28">
        <f t="shared" si="0"/>
        <v>0</v>
      </c>
      <c r="J11" s="30">
        <f t="shared" si="3"/>
        <v>0</v>
      </c>
      <c r="K11" s="147" t="str">
        <f t="shared" si="4"/>
        <v>F</v>
      </c>
    </row>
    <row r="12" spans="2:14" x14ac:dyDescent="0.25">
      <c r="B12" s="146" t="str">
        <f>I!$B10</f>
        <v>student 8</v>
      </c>
      <c r="C12" s="402"/>
      <c r="D12" s="403"/>
      <c r="E12" s="403"/>
      <c r="F12" s="403"/>
      <c r="G12" s="404"/>
      <c r="H12" s="354"/>
      <c r="I12" s="28">
        <f t="shared" si="0"/>
        <v>0</v>
      </c>
      <c r="J12" s="30">
        <f t="shared" si="3"/>
        <v>0</v>
      </c>
      <c r="K12" s="147" t="str">
        <f t="shared" si="4"/>
        <v>F</v>
      </c>
    </row>
    <row r="13" spans="2:14" x14ac:dyDescent="0.25">
      <c r="B13" s="146" t="str">
        <f>I!$B11</f>
        <v>student 9</v>
      </c>
      <c r="C13" s="402"/>
      <c r="D13" s="403"/>
      <c r="E13" s="403"/>
      <c r="F13" s="403"/>
      <c r="G13" s="404"/>
      <c r="H13" s="354"/>
      <c r="I13" s="28">
        <f t="shared" si="0"/>
        <v>0</v>
      </c>
      <c r="J13" s="30">
        <f t="shared" si="3"/>
        <v>0</v>
      </c>
      <c r="K13" s="147" t="str">
        <f t="shared" si="4"/>
        <v>F</v>
      </c>
    </row>
    <row r="14" spans="2:14" x14ac:dyDescent="0.25">
      <c r="B14" s="146" t="str">
        <f>I!$B12</f>
        <v>student 10</v>
      </c>
      <c r="C14" s="402"/>
      <c r="D14" s="403"/>
      <c r="E14" s="403"/>
      <c r="F14" s="403"/>
      <c r="G14" s="404"/>
      <c r="H14" s="354"/>
      <c r="I14" s="28">
        <f t="shared" si="0"/>
        <v>0</v>
      </c>
      <c r="J14" s="30">
        <f t="shared" si="3"/>
        <v>0</v>
      </c>
      <c r="K14" s="147" t="str">
        <f t="shared" si="4"/>
        <v>F</v>
      </c>
    </row>
    <row r="15" spans="2:14" x14ac:dyDescent="0.25">
      <c r="B15" s="146" t="str">
        <f>I!$B13</f>
        <v>student 11</v>
      </c>
      <c r="C15" s="402"/>
      <c r="D15" s="403"/>
      <c r="E15" s="403"/>
      <c r="F15" s="403"/>
      <c r="G15" s="404"/>
      <c r="H15" s="354"/>
      <c r="I15" s="28">
        <f t="shared" si="0"/>
        <v>0</v>
      </c>
      <c r="J15" s="30">
        <f t="shared" si="3"/>
        <v>0</v>
      </c>
      <c r="K15" s="147" t="str">
        <f t="shared" si="4"/>
        <v>F</v>
      </c>
    </row>
    <row r="16" spans="2:14" x14ac:dyDescent="0.25">
      <c r="B16" s="146" t="str">
        <f>I!$B14</f>
        <v>student 12</v>
      </c>
      <c r="C16" s="402"/>
      <c r="D16" s="403"/>
      <c r="E16" s="403"/>
      <c r="F16" s="403"/>
      <c r="G16" s="404"/>
      <c r="H16" s="354"/>
      <c r="I16" s="28">
        <f t="shared" si="0"/>
        <v>0</v>
      </c>
      <c r="J16" s="30">
        <f t="shared" si="3"/>
        <v>0</v>
      </c>
      <c r="K16" s="147" t="str">
        <f t="shared" si="4"/>
        <v>F</v>
      </c>
    </row>
    <row r="17" spans="2:11" x14ac:dyDescent="0.25">
      <c r="B17" s="146" t="str">
        <f>I!$B15</f>
        <v>student 13</v>
      </c>
      <c r="C17" s="402"/>
      <c r="D17" s="403"/>
      <c r="E17" s="403"/>
      <c r="F17" s="403"/>
      <c r="G17" s="404"/>
      <c r="H17" s="354"/>
      <c r="I17" s="28">
        <f t="shared" si="0"/>
        <v>0</v>
      </c>
      <c r="J17" s="30">
        <f t="shared" si="3"/>
        <v>0</v>
      </c>
      <c r="K17" s="147" t="str">
        <f t="shared" si="4"/>
        <v>F</v>
      </c>
    </row>
    <row r="18" spans="2:11" x14ac:dyDescent="0.25">
      <c r="B18" s="146" t="str">
        <f>I!$B16</f>
        <v>student 14</v>
      </c>
      <c r="C18" s="402"/>
      <c r="D18" s="403"/>
      <c r="E18" s="403"/>
      <c r="F18" s="403"/>
      <c r="G18" s="404"/>
      <c r="H18" s="354"/>
      <c r="I18" s="28">
        <f t="shared" si="0"/>
        <v>0</v>
      </c>
      <c r="J18" s="30">
        <f t="shared" si="3"/>
        <v>0</v>
      </c>
      <c r="K18" s="147" t="str">
        <f t="shared" si="4"/>
        <v>F</v>
      </c>
    </row>
    <row r="19" spans="2:11" x14ac:dyDescent="0.25">
      <c r="B19" s="146" t="str">
        <f>I!$B17</f>
        <v>student 15</v>
      </c>
      <c r="C19" s="402"/>
      <c r="D19" s="403"/>
      <c r="E19" s="403"/>
      <c r="F19" s="403"/>
      <c r="G19" s="404"/>
      <c r="H19" s="354"/>
      <c r="I19" s="28">
        <f t="shared" si="0"/>
        <v>0</v>
      </c>
      <c r="J19" s="30">
        <f t="shared" si="3"/>
        <v>0</v>
      </c>
      <c r="K19" s="147" t="str">
        <f t="shared" si="4"/>
        <v>F</v>
      </c>
    </row>
    <row r="20" spans="2:11" x14ac:dyDescent="0.25">
      <c r="B20" s="146" t="str">
        <f>I!$B18</f>
        <v>student 16</v>
      </c>
      <c r="C20" s="402"/>
      <c r="D20" s="403"/>
      <c r="E20" s="403"/>
      <c r="F20" s="403"/>
      <c r="G20" s="404"/>
      <c r="H20" s="354"/>
      <c r="I20" s="28">
        <f t="shared" si="0"/>
        <v>0</v>
      </c>
      <c r="J20" s="30">
        <f t="shared" si="3"/>
        <v>0</v>
      </c>
      <c r="K20" s="147" t="str">
        <f t="shared" si="4"/>
        <v>F</v>
      </c>
    </row>
    <row r="21" spans="2:11" x14ac:dyDescent="0.25">
      <c r="B21" s="146" t="str">
        <f>I!$B19</f>
        <v>student 17</v>
      </c>
      <c r="C21" s="402"/>
      <c r="D21" s="403"/>
      <c r="E21" s="403"/>
      <c r="F21" s="403"/>
      <c r="G21" s="404"/>
      <c r="H21" s="354"/>
      <c r="I21" s="28">
        <f t="shared" si="0"/>
        <v>0</v>
      </c>
      <c r="J21" s="30">
        <f t="shared" si="3"/>
        <v>0</v>
      </c>
      <c r="K21" s="147" t="str">
        <f t="shared" si="4"/>
        <v>F</v>
      </c>
    </row>
    <row r="22" spans="2:11" x14ac:dyDescent="0.25">
      <c r="B22" s="146" t="str">
        <f>I!$B20</f>
        <v>student 18</v>
      </c>
      <c r="C22" s="402"/>
      <c r="D22" s="403"/>
      <c r="E22" s="403"/>
      <c r="F22" s="403"/>
      <c r="G22" s="404"/>
      <c r="H22" s="354"/>
      <c r="I22" s="28">
        <f t="shared" si="0"/>
        <v>0</v>
      </c>
      <c r="J22" s="30">
        <f t="shared" si="3"/>
        <v>0</v>
      </c>
      <c r="K22" s="147" t="str">
        <f t="shared" si="4"/>
        <v>F</v>
      </c>
    </row>
    <row r="23" spans="2:11" x14ac:dyDescent="0.25">
      <c r="B23" s="146" t="str">
        <f>I!$B21</f>
        <v>student 19</v>
      </c>
      <c r="C23" s="402"/>
      <c r="D23" s="403"/>
      <c r="E23" s="403"/>
      <c r="F23" s="403"/>
      <c r="G23" s="404"/>
      <c r="H23" s="354"/>
      <c r="I23" s="28">
        <f t="shared" si="0"/>
        <v>0</v>
      </c>
      <c r="J23" s="30">
        <f t="shared" si="3"/>
        <v>0</v>
      </c>
      <c r="K23" s="147" t="str">
        <f t="shared" si="4"/>
        <v>F</v>
      </c>
    </row>
    <row r="24" spans="2:11" x14ac:dyDescent="0.25">
      <c r="B24" s="146" t="str">
        <f>I!$B22</f>
        <v>student 20</v>
      </c>
      <c r="C24" s="402"/>
      <c r="D24" s="403"/>
      <c r="E24" s="403"/>
      <c r="F24" s="403"/>
      <c r="G24" s="404"/>
      <c r="H24" s="354"/>
      <c r="I24" s="28">
        <f t="shared" si="0"/>
        <v>0</v>
      </c>
      <c r="J24" s="30">
        <f t="shared" si="3"/>
        <v>0</v>
      </c>
      <c r="K24" s="147" t="str">
        <f t="shared" si="4"/>
        <v>F</v>
      </c>
    </row>
    <row r="25" spans="2:11" x14ac:dyDescent="0.25">
      <c r="B25" s="146" t="str">
        <f>I!$B23</f>
        <v>student 21</v>
      </c>
      <c r="C25" s="402"/>
      <c r="D25" s="403"/>
      <c r="E25" s="403"/>
      <c r="F25" s="403"/>
      <c r="G25" s="404"/>
      <c r="H25" s="354"/>
      <c r="I25" s="28">
        <f t="shared" si="0"/>
        <v>0</v>
      </c>
      <c r="J25" s="30">
        <f t="shared" si="3"/>
        <v>0</v>
      </c>
      <c r="K25" s="147" t="str">
        <f t="shared" si="4"/>
        <v>F</v>
      </c>
    </row>
    <row r="26" spans="2:11" x14ac:dyDescent="0.25">
      <c r="B26" s="146" t="str">
        <f>I!$B24</f>
        <v>student 22</v>
      </c>
      <c r="C26" s="402"/>
      <c r="D26" s="403"/>
      <c r="E26" s="403"/>
      <c r="F26" s="403"/>
      <c r="G26" s="404"/>
      <c r="H26" s="354"/>
      <c r="I26" s="28">
        <f t="shared" si="0"/>
        <v>0</v>
      </c>
      <c r="J26" s="30">
        <f t="shared" si="3"/>
        <v>0</v>
      </c>
      <c r="K26" s="147" t="str">
        <f t="shared" si="4"/>
        <v>F</v>
      </c>
    </row>
    <row r="27" spans="2:11" x14ac:dyDescent="0.25">
      <c r="B27" s="146" t="str">
        <f>I!$B25</f>
        <v>student 23</v>
      </c>
      <c r="C27" s="402"/>
      <c r="D27" s="403"/>
      <c r="E27" s="403"/>
      <c r="F27" s="403"/>
      <c r="G27" s="404"/>
      <c r="H27" s="354"/>
      <c r="I27" s="28">
        <f t="shared" si="0"/>
        <v>0</v>
      </c>
      <c r="J27" s="30">
        <f t="shared" si="3"/>
        <v>0</v>
      </c>
      <c r="K27" s="147" t="str">
        <f t="shared" si="4"/>
        <v>F</v>
      </c>
    </row>
    <row r="28" spans="2:11" x14ac:dyDescent="0.25">
      <c r="B28" s="146" t="str">
        <f>I!$B26</f>
        <v>student 24</v>
      </c>
      <c r="C28" s="402"/>
      <c r="D28" s="403"/>
      <c r="E28" s="403"/>
      <c r="F28" s="403"/>
      <c r="G28" s="404"/>
      <c r="H28" s="354"/>
      <c r="I28" s="28">
        <f t="shared" si="0"/>
        <v>0</v>
      </c>
      <c r="J28" s="30">
        <f t="shared" si="3"/>
        <v>0</v>
      </c>
      <c r="K28" s="147" t="str">
        <f t="shared" si="4"/>
        <v>F</v>
      </c>
    </row>
    <row r="29" spans="2:11" x14ac:dyDescent="0.25">
      <c r="B29" s="146" t="str">
        <f>I!$B27</f>
        <v>student 25</v>
      </c>
      <c r="C29" s="402"/>
      <c r="D29" s="403"/>
      <c r="E29" s="403"/>
      <c r="F29" s="403"/>
      <c r="G29" s="404"/>
      <c r="H29" s="354"/>
      <c r="I29" s="28">
        <f t="shared" si="0"/>
        <v>0</v>
      </c>
      <c r="J29" s="30">
        <f t="shared" si="3"/>
        <v>0</v>
      </c>
      <c r="K29" s="147" t="str">
        <f t="shared" si="4"/>
        <v>F</v>
      </c>
    </row>
    <row r="30" spans="2:11" x14ac:dyDescent="0.25">
      <c r="B30" s="146" t="str">
        <f>I!$B28</f>
        <v>student 26</v>
      </c>
      <c r="C30" s="402"/>
      <c r="D30" s="403"/>
      <c r="E30" s="403"/>
      <c r="F30" s="403"/>
      <c r="G30" s="404"/>
      <c r="H30" s="354"/>
      <c r="I30" s="28">
        <f t="shared" si="0"/>
        <v>0</v>
      </c>
      <c r="J30" s="30">
        <f t="shared" si="3"/>
        <v>0</v>
      </c>
      <c r="K30" s="147" t="str">
        <f t="shared" si="4"/>
        <v>F</v>
      </c>
    </row>
    <row r="31" spans="2:11" x14ac:dyDescent="0.25">
      <c r="B31" s="146" t="str">
        <f>I!$B29</f>
        <v>student 27</v>
      </c>
      <c r="C31" s="402"/>
      <c r="D31" s="403"/>
      <c r="E31" s="403"/>
      <c r="F31" s="403"/>
      <c r="G31" s="404"/>
      <c r="H31" s="354"/>
      <c r="I31" s="28">
        <f t="shared" si="0"/>
        <v>0</v>
      </c>
      <c r="J31" s="30">
        <f t="shared" si="3"/>
        <v>0</v>
      </c>
      <c r="K31" s="147" t="str">
        <f t="shared" si="4"/>
        <v>F</v>
      </c>
    </row>
    <row r="32" spans="2:11" x14ac:dyDescent="0.25">
      <c r="B32" s="146" t="str">
        <f>I!$B30</f>
        <v>student 28</v>
      </c>
      <c r="C32" s="402"/>
      <c r="D32" s="403"/>
      <c r="E32" s="403"/>
      <c r="F32" s="403"/>
      <c r="G32" s="404"/>
      <c r="H32" s="354"/>
      <c r="I32" s="28">
        <f t="shared" si="0"/>
        <v>0</v>
      </c>
      <c r="J32" s="30">
        <f t="shared" si="3"/>
        <v>0</v>
      </c>
      <c r="K32" s="147" t="str">
        <f t="shared" si="4"/>
        <v>F</v>
      </c>
    </row>
    <row r="33" spans="2:11" x14ac:dyDescent="0.25">
      <c r="B33" s="146" t="str">
        <f>I!$B31</f>
        <v>student 29</v>
      </c>
      <c r="C33" s="402"/>
      <c r="D33" s="403"/>
      <c r="E33" s="403"/>
      <c r="F33" s="403"/>
      <c r="G33" s="404"/>
      <c r="H33" s="354"/>
      <c r="I33" s="28">
        <f t="shared" si="0"/>
        <v>0</v>
      </c>
      <c r="J33" s="30">
        <f t="shared" si="3"/>
        <v>0</v>
      </c>
      <c r="K33" s="147" t="str">
        <f t="shared" si="4"/>
        <v>F</v>
      </c>
    </row>
    <row r="34" spans="2:11" x14ac:dyDescent="0.25">
      <c r="B34" s="146" t="str">
        <f>I!$B32</f>
        <v>student 30</v>
      </c>
      <c r="C34" s="402"/>
      <c r="D34" s="403"/>
      <c r="E34" s="403"/>
      <c r="F34" s="403"/>
      <c r="G34" s="404"/>
      <c r="H34" s="354"/>
      <c r="I34" s="28">
        <f t="shared" si="0"/>
        <v>0</v>
      </c>
      <c r="J34" s="30">
        <f t="shared" si="3"/>
        <v>0</v>
      </c>
      <c r="K34" s="147" t="str">
        <f t="shared" si="4"/>
        <v>F</v>
      </c>
    </row>
    <row r="35" spans="2:11" x14ac:dyDescent="0.25">
      <c r="B35" s="146" t="str">
        <f>I!$B33</f>
        <v>student 31</v>
      </c>
      <c r="C35" s="402"/>
      <c r="D35" s="403"/>
      <c r="E35" s="403"/>
      <c r="F35" s="403"/>
      <c r="G35" s="404"/>
      <c r="H35" s="354"/>
      <c r="I35" s="28">
        <f t="shared" si="0"/>
        <v>0</v>
      </c>
      <c r="J35" s="30">
        <f t="shared" si="3"/>
        <v>0</v>
      </c>
      <c r="K35" s="147" t="str">
        <f t="shared" si="4"/>
        <v>F</v>
      </c>
    </row>
    <row r="36" spans="2:11" x14ac:dyDescent="0.25">
      <c r="B36" s="146" t="str">
        <f>I!$B34</f>
        <v>student 32</v>
      </c>
      <c r="C36" s="402"/>
      <c r="D36" s="403"/>
      <c r="E36" s="403"/>
      <c r="F36" s="403"/>
      <c r="G36" s="404"/>
      <c r="H36" s="354"/>
      <c r="I36" s="28">
        <f t="shared" si="0"/>
        <v>0</v>
      </c>
      <c r="J36" s="30">
        <f t="shared" si="3"/>
        <v>0</v>
      </c>
      <c r="K36" s="147" t="str">
        <f t="shared" si="4"/>
        <v>F</v>
      </c>
    </row>
    <row r="37" spans="2:11" x14ac:dyDescent="0.25">
      <c r="B37" s="146" t="str">
        <f>I!$B35</f>
        <v>student 33</v>
      </c>
      <c r="C37" s="402"/>
      <c r="D37" s="403"/>
      <c r="E37" s="403"/>
      <c r="F37" s="403"/>
      <c r="G37" s="404"/>
      <c r="H37" s="354"/>
      <c r="I37" s="28">
        <f t="shared" si="0"/>
        <v>0</v>
      </c>
      <c r="J37" s="30">
        <f t="shared" si="3"/>
        <v>0</v>
      </c>
      <c r="K37" s="147" t="str">
        <f t="shared" si="4"/>
        <v>F</v>
      </c>
    </row>
    <row r="38" spans="2:11" x14ac:dyDescent="0.25">
      <c r="B38" s="146" t="str">
        <f>I!$B36</f>
        <v>student 34</v>
      </c>
      <c r="C38" s="402"/>
      <c r="D38" s="403"/>
      <c r="E38" s="403"/>
      <c r="F38" s="403"/>
      <c r="G38" s="404"/>
      <c r="H38" s="354"/>
      <c r="I38" s="28">
        <f t="shared" si="0"/>
        <v>0</v>
      </c>
      <c r="J38" s="30">
        <f t="shared" si="3"/>
        <v>0</v>
      </c>
      <c r="K38" s="147" t="str">
        <f t="shared" si="4"/>
        <v>F</v>
      </c>
    </row>
    <row r="39" spans="2:11" x14ac:dyDescent="0.25">
      <c r="B39" s="146" t="str">
        <f>I!$B37</f>
        <v>student 35</v>
      </c>
      <c r="C39" s="402"/>
      <c r="D39" s="403"/>
      <c r="E39" s="403"/>
      <c r="F39" s="403"/>
      <c r="G39" s="404"/>
      <c r="H39" s="354"/>
      <c r="I39" s="28">
        <f t="shared" si="0"/>
        <v>0</v>
      </c>
      <c r="J39" s="30">
        <f t="shared" si="3"/>
        <v>0</v>
      </c>
      <c r="K39" s="147" t="str">
        <f t="shared" si="4"/>
        <v>F</v>
      </c>
    </row>
    <row r="40" spans="2:11" ht="15.75" thickBot="1" x14ac:dyDescent="0.3">
      <c r="B40" s="146" t="str">
        <f>I!$B38</f>
        <v>student 36</v>
      </c>
      <c r="C40" s="405"/>
      <c r="D40" s="406"/>
      <c r="E40" s="406"/>
      <c r="F40" s="406"/>
      <c r="G40" s="407"/>
      <c r="H40" s="354"/>
      <c r="I40" s="28">
        <f t="shared" si="0"/>
        <v>0</v>
      </c>
      <c r="J40" s="30">
        <f t="shared" si="3"/>
        <v>0</v>
      </c>
      <c r="K40" s="147" t="str">
        <f t="shared" si="4"/>
        <v>F</v>
      </c>
    </row>
    <row r="41" spans="2:11" ht="15.75" customHeight="1" x14ac:dyDescent="0.25">
      <c r="B41" s="164" t="s">
        <v>22</v>
      </c>
      <c r="C41" s="143">
        <f t="shared" ref="C41:J41" si="5">MIN(C$5:C$40)</f>
        <v>0</v>
      </c>
      <c r="D41" s="143">
        <f t="shared" si="5"/>
        <v>0</v>
      </c>
      <c r="E41" s="143">
        <f t="shared" si="5"/>
        <v>0</v>
      </c>
      <c r="F41" s="143">
        <f t="shared" si="5"/>
        <v>0</v>
      </c>
      <c r="G41" s="143">
        <f t="shared" si="5"/>
        <v>0</v>
      </c>
      <c r="H41" s="355">
        <f t="shared" si="5"/>
        <v>0</v>
      </c>
      <c r="I41" s="143">
        <f t="shared" si="5"/>
        <v>0</v>
      </c>
      <c r="J41" s="144">
        <f t="shared" si="5"/>
        <v>0</v>
      </c>
      <c r="K41" s="165"/>
    </row>
    <row r="42" spans="2:11" ht="15.75" customHeight="1" x14ac:dyDescent="0.25">
      <c r="B42" s="166" t="s">
        <v>23</v>
      </c>
      <c r="C42" s="28">
        <f t="shared" ref="C42:J42" si="6">MAX(C$5:C$40)</f>
        <v>0</v>
      </c>
      <c r="D42" s="28">
        <f t="shared" si="6"/>
        <v>0</v>
      </c>
      <c r="E42" s="28">
        <f t="shared" si="6"/>
        <v>0</v>
      </c>
      <c r="F42" s="28">
        <f t="shared" si="6"/>
        <v>0</v>
      </c>
      <c r="G42" s="28">
        <f t="shared" si="6"/>
        <v>0</v>
      </c>
      <c r="H42" s="153">
        <f t="shared" si="6"/>
        <v>0</v>
      </c>
      <c r="I42" s="28">
        <f t="shared" si="6"/>
        <v>0</v>
      </c>
      <c r="J42" s="30">
        <f t="shared" si="6"/>
        <v>0</v>
      </c>
      <c r="K42" s="156"/>
    </row>
    <row r="43" spans="2:11" ht="15.75" customHeight="1" x14ac:dyDescent="0.25">
      <c r="B43" s="166" t="s">
        <v>24</v>
      </c>
      <c r="C43" s="28" t="e">
        <f t="shared" ref="C43:I43" si="7">AVERAGE(C$5:C$40)</f>
        <v>#DIV/0!</v>
      </c>
      <c r="D43" s="28" t="e">
        <f t="shared" si="7"/>
        <v>#DIV/0!</v>
      </c>
      <c r="E43" s="28" t="e">
        <f t="shared" si="7"/>
        <v>#DIV/0!</v>
      </c>
      <c r="F43" s="28" t="e">
        <f t="shared" si="7"/>
        <v>#DIV/0!</v>
      </c>
      <c r="G43" s="28" t="e">
        <f t="shared" si="7"/>
        <v>#DIV/0!</v>
      </c>
      <c r="H43" s="153" t="e">
        <f t="shared" si="7"/>
        <v>#DIV/0!</v>
      </c>
      <c r="I43" s="28">
        <f t="shared" si="7"/>
        <v>0</v>
      </c>
      <c r="J43" s="30" t="e">
        <f>AVERAGEIF(J$5:J$40,"&lt;&gt;0")</f>
        <v>#DIV/0!</v>
      </c>
      <c r="K43" s="156"/>
    </row>
    <row r="44" spans="2:11" ht="15.75" thickBot="1" x14ac:dyDescent="0.3">
      <c r="B44" s="167" t="s">
        <v>25</v>
      </c>
      <c r="C44" s="56" t="e">
        <f t="shared" ref="C44:J44" si="8">MEDIAN(C$5:C$40)</f>
        <v>#NUM!</v>
      </c>
      <c r="D44" s="56" t="e">
        <f t="shared" si="8"/>
        <v>#NUM!</v>
      </c>
      <c r="E44" s="56" t="e">
        <f t="shared" si="8"/>
        <v>#NUM!</v>
      </c>
      <c r="F44" s="56" t="e">
        <f t="shared" si="8"/>
        <v>#NUM!</v>
      </c>
      <c r="G44" s="56" t="e">
        <f t="shared" si="8"/>
        <v>#NUM!</v>
      </c>
      <c r="H44" s="155" t="e">
        <f t="shared" si="8"/>
        <v>#NUM!</v>
      </c>
      <c r="I44" s="56">
        <f t="shared" si="8"/>
        <v>0</v>
      </c>
      <c r="J44" s="148">
        <f t="shared" si="8"/>
        <v>0</v>
      </c>
      <c r="K44" s="157"/>
    </row>
  </sheetData>
  <mergeCells count="3">
    <mergeCell ref="C2:G2"/>
    <mergeCell ref="I2:K2"/>
    <mergeCell ref="M3:N3"/>
  </mergeCells>
  <printOptions gridLines="1"/>
  <pageMargins left="0.7" right="0.7" top="0.75" bottom="0.75" header="0.51180555555555496" footer="0.51180555555555496"/>
  <pageSetup paperSize="9" firstPageNumber="0" fitToWidth="0" fitToHeight="0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0C0"/>
  </sheetPr>
  <dimension ref="B1:N44"/>
  <sheetViews>
    <sheetView zoomScale="90" zoomScaleNormal="90" workbookViewId="0">
      <selection activeCell="B3" sqref="B3"/>
    </sheetView>
  </sheetViews>
  <sheetFormatPr defaultRowHeight="15" x14ac:dyDescent="0.25"/>
  <cols>
    <col min="1" max="1" width="1" customWidth="1"/>
    <col min="2" max="2" width="25.140625" customWidth="1"/>
    <col min="3" max="7" width="7.140625" customWidth="1"/>
    <col min="8" max="8" width="7.7109375" customWidth="1"/>
    <col min="9" max="10" width="9.7109375" customWidth="1"/>
    <col min="11" max="11" width="6.7109375" customWidth="1"/>
    <col min="12" max="12" width="2.140625" customWidth="1"/>
    <col min="13" max="13" width="7.28515625" customWidth="1"/>
    <col min="14" max="14" width="6" customWidth="1"/>
    <col min="15" max="1025" width="14.42578125" customWidth="1"/>
  </cols>
  <sheetData>
    <row r="1" spans="2:14" ht="6" customHeight="1" thickBot="1" x14ac:dyDescent="0.3"/>
    <row r="2" spans="2:14" ht="15.75" thickBot="1" x14ac:dyDescent="0.3">
      <c r="B2" s="120" t="s">
        <v>44</v>
      </c>
      <c r="C2" s="378" t="s">
        <v>48</v>
      </c>
      <c r="D2" s="378"/>
      <c r="E2" s="378"/>
      <c r="F2" s="378"/>
      <c r="G2" s="378"/>
      <c r="H2" s="152" t="s">
        <v>8</v>
      </c>
      <c r="I2" s="362" t="s">
        <v>9</v>
      </c>
      <c r="J2" s="362"/>
      <c r="K2" s="362"/>
    </row>
    <row r="3" spans="2:14" ht="16.5" thickBot="1" x14ac:dyDescent="0.3">
      <c r="B3" s="16" t="s">
        <v>46</v>
      </c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24" t="s">
        <v>10</v>
      </c>
      <c r="I3" s="19" t="s">
        <v>11</v>
      </c>
      <c r="J3" s="19" t="s">
        <v>12</v>
      </c>
      <c r="K3" s="20" t="s">
        <v>13</v>
      </c>
      <c r="M3" s="363" t="s">
        <v>14</v>
      </c>
      <c r="N3" s="363"/>
    </row>
    <row r="4" spans="2:14" ht="16.5" thickBot="1" x14ac:dyDescent="0.3">
      <c r="B4" s="16" t="s">
        <v>15</v>
      </c>
      <c r="C4" s="21">
        <v>6</v>
      </c>
      <c r="D4" s="21">
        <v>6</v>
      </c>
      <c r="E4" s="21">
        <v>6</v>
      </c>
      <c r="F4" s="21">
        <v>6</v>
      </c>
      <c r="G4" s="21">
        <v>6</v>
      </c>
      <c r="H4" s="258">
        <f>$I$4*-0.25</f>
        <v>-7.5</v>
      </c>
      <c r="I4" s="23">
        <f>SUM(C4:G4)</f>
        <v>30</v>
      </c>
      <c r="J4" s="23"/>
      <c r="K4" s="24"/>
      <c r="M4" s="25" t="s">
        <v>9</v>
      </c>
      <c r="N4" s="26" t="s">
        <v>16</v>
      </c>
    </row>
    <row r="5" spans="2:14" x14ac:dyDescent="0.25">
      <c r="B5" s="27" t="str">
        <f>I!$B3</f>
        <v>student 1</v>
      </c>
      <c r="C5" s="28"/>
      <c r="D5" s="28"/>
      <c r="E5" s="28"/>
      <c r="F5" s="28"/>
      <c r="G5" s="28"/>
      <c r="H5" s="153"/>
      <c r="I5" s="28">
        <f>MAX(0,(SUMPRODUCT(C5:G5,$C$4:$G$4)))</f>
        <v>0</v>
      </c>
      <c r="J5" s="30">
        <f t="shared" ref="J5" si="0">I5/$I$4</f>
        <v>0</v>
      </c>
      <c r="K5" s="31" t="str">
        <f t="shared" ref="K5" si="1">IF(J5&gt;=0.9,"A",IF(J5&gt;=0.8,"B",IF(J5&gt;=0.7,"C",IF(J5&gt;=0.6,"D","F"))))</f>
        <v>F</v>
      </c>
      <c r="M5" s="32" t="s">
        <v>17</v>
      </c>
      <c r="N5" s="33">
        <f>COUNTIF($K$5:$K$40,$M5)</f>
        <v>0</v>
      </c>
    </row>
    <row r="6" spans="2:14" x14ac:dyDescent="0.25">
      <c r="B6" s="27" t="str">
        <f>I!$B4</f>
        <v>student 2</v>
      </c>
      <c r="C6" s="400"/>
      <c r="D6" s="400"/>
      <c r="E6" s="400"/>
      <c r="F6" s="400"/>
      <c r="G6" s="400"/>
      <c r="H6" s="153"/>
      <c r="I6" s="28">
        <f t="shared" ref="I6:I40" si="2">MAX(0,(SUMPRODUCT(C6:G6,$C$4:$G$4)))</f>
        <v>0</v>
      </c>
      <c r="J6" s="30">
        <f t="shared" ref="J6:J40" si="3">I6/$I$4</f>
        <v>0</v>
      </c>
      <c r="K6" s="31" t="str">
        <f t="shared" ref="K6:K40" si="4">IF(J6&gt;=0.9,"A",IF(J6&gt;=0.8,"B",IF(J6&gt;=0.7,"C",IF(J6&gt;=0.6,"D","F"))))</f>
        <v>F</v>
      </c>
      <c r="M6" s="34" t="s">
        <v>18</v>
      </c>
      <c r="N6" s="35">
        <f>COUNTIF($K$5:$K$40,$M6)</f>
        <v>0</v>
      </c>
    </row>
    <row r="7" spans="2:14" x14ac:dyDescent="0.25">
      <c r="B7" s="27" t="str">
        <f>I!$B5</f>
        <v>student 3</v>
      </c>
      <c r="C7" s="400"/>
      <c r="D7" s="400"/>
      <c r="E7" s="400"/>
      <c r="F7" s="400"/>
      <c r="G7" s="400"/>
      <c r="H7" s="153"/>
      <c r="I7" s="28">
        <f t="shared" si="2"/>
        <v>0</v>
      </c>
      <c r="J7" s="30">
        <f t="shared" si="3"/>
        <v>0</v>
      </c>
      <c r="K7" s="31" t="str">
        <f t="shared" si="4"/>
        <v>F</v>
      </c>
      <c r="M7" s="34" t="s">
        <v>19</v>
      </c>
      <c r="N7" s="35">
        <f>COUNTIF($K$5:$K$40,$M7)</f>
        <v>0</v>
      </c>
    </row>
    <row r="8" spans="2:14" x14ac:dyDescent="0.25">
      <c r="B8" s="27" t="str">
        <f>I!$B6</f>
        <v>student 4</v>
      </c>
      <c r="C8" s="400"/>
      <c r="D8" s="400"/>
      <c r="E8" s="400"/>
      <c r="F8" s="400"/>
      <c r="G8" s="400"/>
      <c r="H8" s="153"/>
      <c r="I8" s="28">
        <f t="shared" si="2"/>
        <v>0</v>
      </c>
      <c r="J8" s="30">
        <f t="shared" si="3"/>
        <v>0</v>
      </c>
      <c r="K8" s="31" t="str">
        <f t="shared" si="4"/>
        <v>F</v>
      </c>
      <c r="M8" s="34" t="s">
        <v>20</v>
      </c>
      <c r="N8" s="35">
        <f>COUNTIF($K$5:$K$40,$M8)</f>
        <v>0</v>
      </c>
    </row>
    <row r="9" spans="2:14" ht="15.75" thickBot="1" x14ac:dyDescent="0.3">
      <c r="B9" s="27" t="str">
        <f>I!$B7</f>
        <v>student 5</v>
      </c>
      <c r="C9" s="400"/>
      <c r="D9" s="400"/>
      <c r="E9" s="400"/>
      <c r="F9" s="400"/>
      <c r="G9" s="400"/>
      <c r="H9" s="153"/>
      <c r="I9" s="28">
        <f t="shared" si="2"/>
        <v>0</v>
      </c>
      <c r="J9" s="30">
        <f t="shared" si="3"/>
        <v>0</v>
      </c>
      <c r="K9" s="31" t="str">
        <f t="shared" si="4"/>
        <v>F</v>
      </c>
      <c r="M9" s="36" t="s">
        <v>4</v>
      </c>
      <c r="N9" s="37">
        <f>COUNTIF($K$5:$K$40,$M9)</f>
        <v>36</v>
      </c>
    </row>
    <row r="10" spans="2:14" ht="15.75" thickBot="1" x14ac:dyDescent="0.3">
      <c r="B10" s="27" t="str">
        <f>I!$B8</f>
        <v>student 6</v>
      </c>
      <c r="C10" s="400"/>
      <c r="D10" s="400"/>
      <c r="E10" s="400"/>
      <c r="F10" s="400"/>
      <c r="G10" s="400"/>
      <c r="H10" s="153"/>
      <c r="I10" s="28">
        <f t="shared" si="2"/>
        <v>0</v>
      </c>
      <c r="J10" s="30">
        <f t="shared" si="3"/>
        <v>0</v>
      </c>
      <c r="K10" s="31" t="str">
        <f t="shared" si="4"/>
        <v>F</v>
      </c>
      <c r="M10" s="38" t="s">
        <v>21</v>
      </c>
      <c r="N10" s="39">
        <f>SUM(N5:N9)</f>
        <v>36</v>
      </c>
    </row>
    <row r="11" spans="2:14" x14ac:dyDescent="0.25">
      <c r="B11" s="27" t="str">
        <f>I!$B9</f>
        <v>student 7</v>
      </c>
      <c r="C11" s="400"/>
      <c r="D11" s="400"/>
      <c r="E11" s="400"/>
      <c r="F11" s="400"/>
      <c r="G11" s="400"/>
      <c r="H11" s="153"/>
      <c r="I11" s="28">
        <f t="shared" si="2"/>
        <v>0</v>
      </c>
      <c r="J11" s="30">
        <f t="shared" si="3"/>
        <v>0</v>
      </c>
      <c r="K11" s="31" t="str">
        <f t="shared" si="4"/>
        <v>F</v>
      </c>
      <c r="M11" s="1"/>
      <c r="N11" s="1"/>
    </row>
    <row r="12" spans="2:14" x14ac:dyDescent="0.25">
      <c r="B12" s="27" t="str">
        <f>I!$B10</f>
        <v>student 8</v>
      </c>
      <c r="C12" s="400"/>
      <c r="D12" s="400"/>
      <c r="E12" s="400"/>
      <c r="F12" s="400"/>
      <c r="G12" s="400"/>
      <c r="H12" s="153"/>
      <c r="I12" s="28">
        <f t="shared" si="2"/>
        <v>0</v>
      </c>
      <c r="J12" s="30">
        <f t="shared" si="3"/>
        <v>0</v>
      </c>
      <c r="K12" s="31" t="str">
        <f t="shared" si="4"/>
        <v>F</v>
      </c>
      <c r="M12" s="1"/>
      <c r="N12" s="1"/>
    </row>
    <row r="13" spans="2:14" x14ac:dyDescent="0.25">
      <c r="B13" s="27" t="str">
        <f>I!$B11</f>
        <v>student 9</v>
      </c>
      <c r="C13" s="400"/>
      <c r="D13" s="400"/>
      <c r="E13" s="400"/>
      <c r="F13" s="400"/>
      <c r="G13" s="400"/>
      <c r="H13" s="153"/>
      <c r="I13" s="28">
        <f t="shared" si="2"/>
        <v>0</v>
      </c>
      <c r="J13" s="30">
        <f t="shared" si="3"/>
        <v>0</v>
      </c>
      <c r="K13" s="31" t="str">
        <f t="shared" si="4"/>
        <v>F</v>
      </c>
      <c r="M13" s="1"/>
      <c r="N13" s="1"/>
    </row>
    <row r="14" spans="2:14" x14ac:dyDescent="0.25">
      <c r="B14" s="27" t="str">
        <f>I!$B12</f>
        <v>student 10</v>
      </c>
      <c r="C14" s="400"/>
      <c r="D14" s="400"/>
      <c r="E14" s="400"/>
      <c r="F14" s="400"/>
      <c r="G14" s="400"/>
      <c r="H14" s="153"/>
      <c r="I14" s="28">
        <f t="shared" si="2"/>
        <v>0</v>
      </c>
      <c r="J14" s="30">
        <f t="shared" si="3"/>
        <v>0</v>
      </c>
      <c r="K14" s="31" t="str">
        <f t="shared" si="4"/>
        <v>F</v>
      </c>
      <c r="M14" s="1"/>
      <c r="N14" s="1"/>
    </row>
    <row r="15" spans="2:14" x14ac:dyDescent="0.25">
      <c r="B15" s="27" t="str">
        <f>I!$B13</f>
        <v>student 11</v>
      </c>
      <c r="C15" s="400"/>
      <c r="D15" s="400"/>
      <c r="E15" s="400"/>
      <c r="F15" s="400"/>
      <c r="G15" s="400"/>
      <c r="H15" s="153"/>
      <c r="I15" s="28">
        <f t="shared" si="2"/>
        <v>0</v>
      </c>
      <c r="J15" s="30">
        <f t="shared" si="3"/>
        <v>0</v>
      </c>
      <c r="K15" s="31" t="str">
        <f t="shared" si="4"/>
        <v>F</v>
      </c>
      <c r="M15" s="1"/>
      <c r="N15" s="1"/>
    </row>
    <row r="16" spans="2:14" x14ac:dyDescent="0.25">
      <c r="B16" s="27" t="str">
        <f>I!$B14</f>
        <v>student 12</v>
      </c>
      <c r="C16" s="400"/>
      <c r="D16" s="400"/>
      <c r="E16" s="400"/>
      <c r="F16" s="400"/>
      <c r="G16" s="400"/>
      <c r="H16" s="153"/>
      <c r="I16" s="28">
        <f t="shared" si="2"/>
        <v>0</v>
      </c>
      <c r="J16" s="30">
        <f t="shared" si="3"/>
        <v>0</v>
      </c>
      <c r="K16" s="31" t="str">
        <f t="shared" si="4"/>
        <v>F</v>
      </c>
      <c r="M16" s="1"/>
      <c r="N16" s="1"/>
    </row>
    <row r="17" spans="2:14" x14ac:dyDescent="0.25">
      <c r="B17" s="27" t="str">
        <f>I!$B15</f>
        <v>student 13</v>
      </c>
      <c r="C17" s="400"/>
      <c r="D17" s="400"/>
      <c r="E17" s="400"/>
      <c r="F17" s="400"/>
      <c r="G17" s="400"/>
      <c r="H17" s="153"/>
      <c r="I17" s="28">
        <f t="shared" si="2"/>
        <v>0</v>
      </c>
      <c r="J17" s="30">
        <f t="shared" si="3"/>
        <v>0</v>
      </c>
      <c r="K17" s="31" t="str">
        <f t="shared" si="4"/>
        <v>F</v>
      </c>
      <c r="M17" s="1"/>
      <c r="N17" s="1"/>
    </row>
    <row r="18" spans="2:14" x14ac:dyDescent="0.25">
      <c r="B18" s="27" t="str">
        <f>I!$B16</f>
        <v>student 14</v>
      </c>
      <c r="C18" s="400"/>
      <c r="D18" s="400"/>
      <c r="E18" s="400"/>
      <c r="F18" s="400"/>
      <c r="G18" s="400"/>
      <c r="H18" s="153"/>
      <c r="I18" s="28">
        <f t="shared" si="2"/>
        <v>0</v>
      </c>
      <c r="J18" s="30">
        <f t="shared" si="3"/>
        <v>0</v>
      </c>
      <c r="K18" s="31" t="str">
        <f t="shared" si="4"/>
        <v>F</v>
      </c>
      <c r="M18" s="1"/>
      <c r="N18" s="1"/>
    </row>
    <row r="19" spans="2:14" x14ac:dyDescent="0.25">
      <c r="B19" s="27" t="str">
        <f>I!$B17</f>
        <v>student 15</v>
      </c>
      <c r="C19" s="400"/>
      <c r="D19" s="400"/>
      <c r="E19" s="400"/>
      <c r="F19" s="400"/>
      <c r="G19" s="400"/>
      <c r="H19" s="153"/>
      <c r="I19" s="28">
        <f t="shared" si="2"/>
        <v>0</v>
      </c>
      <c r="J19" s="30">
        <f t="shared" si="3"/>
        <v>0</v>
      </c>
      <c r="K19" s="31" t="str">
        <f t="shared" si="4"/>
        <v>F</v>
      </c>
      <c r="M19" s="1"/>
      <c r="N19" s="1"/>
    </row>
    <row r="20" spans="2:14" x14ac:dyDescent="0.25">
      <c r="B20" s="27" t="str">
        <f>I!$B18</f>
        <v>student 16</v>
      </c>
      <c r="C20" s="400"/>
      <c r="D20" s="400"/>
      <c r="E20" s="400"/>
      <c r="F20" s="400"/>
      <c r="G20" s="400"/>
      <c r="H20" s="153"/>
      <c r="I20" s="28">
        <f t="shared" si="2"/>
        <v>0</v>
      </c>
      <c r="J20" s="30">
        <f t="shared" si="3"/>
        <v>0</v>
      </c>
      <c r="K20" s="31" t="str">
        <f t="shared" si="4"/>
        <v>F</v>
      </c>
      <c r="M20" s="1"/>
      <c r="N20" s="1"/>
    </row>
    <row r="21" spans="2:14" x14ac:dyDescent="0.25">
      <c r="B21" s="27" t="str">
        <f>I!$B19</f>
        <v>student 17</v>
      </c>
      <c r="C21" s="400"/>
      <c r="D21" s="400"/>
      <c r="E21" s="400"/>
      <c r="F21" s="400"/>
      <c r="G21" s="400"/>
      <c r="H21" s="153"/>
      <c r="I21" s="28">
        <f t="shared" si="2"/>
        <v>0</v>
      </c>
      <c r="J21" s="30">
        <f t="shared" si="3"/>
        <v>0</v>
      </c>
      <c r="K21" s="31" t="str">
        <f t="shared" si="4"/>
        <v>F</v>
      </c>
      <c r="M21" s="1"/>
      <c r="N21" s="1"/>
    </row>
    <row r="22" spans="2:14" x14ac:dyDescent="0.25">
      <c r="B22" s="27" t="str">
        <f>I!$B20</f>
        <v>student 18</v>
      </c>
      <c r="C22" s="400"/>
      <c r="D22" s="400"/>
      <c r="E22" s="400"/>
      <c r="F22" s="400"/>
      <c r="G22" s="400"/>
      <c r="H22" s="153"/>
      <c r="I22" s="28">
        <f t="shared" si="2"/>
        <v>0</v>
      </c>
      <c r="J22" s="30">
        <f t="shared" si="3"/>
        <v>0</v>
      </c>
      <c r="K22" s="31" t="str">
        <f t="shared" si="4"/>
        <v>F</v>
      </c>
      <c r="M22" s="1"/>
      <c r="N22" s="1"/>
    </row>
    <row r="23" spans="2:14" x14ac:dyDescent="0.25">
      <c r="B23" s="27" t="str">
        <f>I!$B21</f>
        <v>student 19</v>
      </c>
      <c r="C23" s="400"/>
      <c r="D23" s="400"/>
      <c r="E23" s="400"/>
      <c r="F23" s="400"/>
      <c r="G23" s="400"/>
      <c r="H23" s="153"/>
      <c r="I23" s="28">
        <f t="shared" si="2"/>
        <v>0</v>
      </c>
      <c r="J23" s="30">
        <f t="shared" si="3"/>
        <v>0</v>
      </c>
      <c r="K23" s="31" t="str">
        <f t="shared" si="4"/>
        <v>F</v>
      </c>
      <c r="M23" s="1"/>
      <c r="N23" s="1"/>
    </row>
    <row r="24" spans="2:14" x14ac:dyDescent="0.25">
      <c r="B24" s="27" t="str">
        <f>I!$B22</f>
        <v>student 20</v>
      </c>
      <c r="C24" s="400"/>
      <c r="D24" s="400"/>
      <c r="E24" s="400"/>
      <c r="F24" s="400"/>
      <c r="G24" s="400"/>
      <c r="H24" s="153"/>
      <c r="I24" s="28">
        <f t="shared" si="2"/>
        <v>0</v>
      </c>
      <c r="J24" s="30">
        <f t="shared" si="3"/>
        <v>0</v>
      </c>
      <c r="K24" s="31" t="str">
        <f t="shared" si="4"/>
        <v>F</v>
      </c>
      <c r="M24" s="1"/>
      <c r="N24" s="1"/>
    </row>
    <row r="25" spans="2:14" x14ac:dyDescent="0.25">
      <c r="B25" s="27" t="str">
        <f>I!$B23</f>
        <v>student 21</v>
      </c>
      <c r="C25" s="400"/>
      <c r="D25" s="400"/>
      <c r="E25" s="400"/>
      <c r="F25" s="400"/>
      <c r="G25" s="400"/>
      <c r="H25" s="153"/>
      <c r="I25" s="28">
        <f t="shared" si="2"/>
        <v>0</v>
      </c>
      <c r="J25" s="30">
        <f t="shared" si="3"/>
        <v>0</v>
      </c>
      <c r="K25" s="31" t="str">
        <f t="shared" si="4"/>
        <v>F</v>
      </c>
      <c r="M25" s="1"/>
      <c r="N25" s="1"/>
    </row>
    <row r="26" spans="2:14" x14ac:dyDescent="0.25">
      <c r="B26" s="27" t="str">
        <f>I!$B24</f>
        <v>student 22</v>
      </c>
      <c r="C26" s="400"/>
      <c r="D26" s="400"/>
      <c r="E26" s="400"/>
      <c r="F26" s="400"/>
      <c r="G26" s="400"/>
      <c r="H26" s="153"/>
      <c r="I26" s="28">
        <f t="shared" si="2"/>
        <v>0</v>
      </c>
      <c r="J26" s="30">
        <f t="shared" si="3"/>
        <v>0</v>
      </c>
      <c r="K26" s="31" t="str">
        <f t="shared" si="4"/>
        <v>F</v>
      </c>
      <c r="M26" s="1"/>
      <c r="N26" s="1"/>
    </row>
    <row r="27" spans="2:14" x14ac:dyDescent="0.25">
      <c r="B27" s="27" t="str">
        <f>I!$B25</f>
        <v>student 23</v>
      </c>
      <c r="C27" s="400"/>
      <c r="D27" s="400"/>
      <c r="E27" s="400"/>
      <c r="F27" s="400"/>
      <c r="G27" s="400"/>
      <c r="H27" s="153"/>
      <c r="I27" s="28">
        <f t="shared" si="2"/>
        <v>0</v>
      </c>
      <c r="J27" s="30">
        <f t="shared" si="3"/>
        <v>0</v>
      </c>
      <c r="K27" s="31" t="str">
        <f t="shared" si="4"/>
        <v>F</v>
      </c>
      <c r="M27" s="1"/>
      <c r="N27" s="1"/>
    </row>
    <row r="28" spans="2:14" x14ac:dyDescent="0.25">
      <c r="B28" s="27" t="str">
        <f>I!$B26</f>
        <v>student 24</v>
      </c>
      <c r="C28" s="400"/>
      <c r="D28" s="400"/>
      <c r="E28" s="400"/>
      <c r="F28" s="400"/>
      <c r="G28" s="400"/>
      <c r="H28" s="153"/>
      <c r="I28" s="28">
        <f t="shared" si="2"/>
        <v>0</v>
      </c>
      <c r="J28" s="30">
        <f t="shared" si="3"/>
        <v>0</v>
      </c>
      <c r="K28" s="31" t="str">
        <f t="shared" si="4"/>
        <v>F</v>
      </c>
      <c r="M28" s="1"/>
      <c r="N28" s="1"/>
    </row>
    <row r="29" spans="2:14" x14ac:dyDescent="0.25">
      <c r="B29" s="27" t="str">
        <f>I!$B27</f>
        <v>student 25</v>
      </c>
      <c r="C29" s="400"/>
      <c r="D29" s="400"/>
      <c r="E29" s="400"/>
      <c r="F29" s="400"/>
      <c r="G29" s="400"/>
      <c r="H29" s="153"/>
      <c r="I29" s="28">
        <f t="shared" si="2"/>
        <v>0</v>
      </c>
      <c r="J29" s="30">
        <f t="shared" si="3"/>
        <v>0</v>
      </c>
      <c r="K29" s="31" t="str">
        <f t="shared" si="4"/>
        <v>F</v>
      </c>
      <c r="M29" s="1"/>
      <c r="N29" s="1"/>
    </row>
    <row r="30" spans="2:14" x14ac:dyDescent="0.25">
      <c r="B30" s="27" t="str">
        <f>I!$B28</f>
        <v>student 26</v>
      </c>
      <c r="C30" s="400"/>
      <c r="D30" s="400"/>
      <c r="E30" s="400"/>
      <c r="F30" s="400"/>
      <c r="G30" s="400"/>
      <c r="H30" s="153"/>
      <c r="I30" s="28">
        <f t="shared" si="2"/>
        <v>0</v>
      </c>
      <c r="J30" s="30">
        <f t="shared" si="3"/>
        <v>0</v>
      </c>
      <c r="K30" s="31" t="str">
        <f t="shared" si="4"/>
        <v>F</v>
      </c>
      <c r="M30" s="1"/>
      <c r="N30" s="1"/>
    </row>
    <row r="31" spans="2:14" x14ac:dyDescent="0.25">
      <c r="B31" s="27" t="str">
        <f>I!$B29</f>
        <v>student 27</v>
      </c>
      <c r="C31" s="400"/>
      <c r="D31" s="400"/>
      <c r="E31" s="400"/>
      <c r="F31" s="400"/>
      <c r="G31" s="400"/>
      <c r="H31" s="153"/>
      <c r="I31" s="28">
        <f t="shared" si="2"/>
        <v>0</v>
      </c>
      <c r="J31" s="30">
        <f t="shared" si="3"/>
        <v>0</v>
      </c>
      <c r="K31" s="31" t="str">
        <f t="shared" si="4"/>
        <v>F</v>
      </c>
      <c r="M31" s="1"/>
      <c r="N31" s="1"/>
    </row>
    <row r="32" spans="2:14" x14ac:dyDescent="0.25">
      <c r="B32" s="27" t="str">
        <f>I!$B30</f>
        <v>student 28</v>
      </c>
      <c r="C32" s="400"/>
      <c r="D32" s="400"/>
      <c r="E32" s="400"/>
      <c r="F32" s="400"/>
      <c r="G32" s="400"/>
      <c r="H32" s="153"/>
      <c r="I32" s="28">
        <f t="shared" si="2"/>
        <v>0</v>
      </c>
      <c r="J32" s="30">
        <f t="shared" si="3"/>
        <v>0</v>
      </c>
      <c r="K32" s="31" t="str">
        <f t="shared" si="4"/>
        <v>F</v>
      </c>
      <c r="M32" s="1"/>
      <c r="N32" s="1"/>
    </row>
    <row r="33" spans="2:14" x14ac:dyDescent="0.25">
      <c r="B33" s="27" t="str">
        <f>I!$B31</f>
        <v>student 29</v>
      </c>
      <c r="C33" s="400"/>
      <c r="D33" s="400"/>
      <c r="E33" s="400"/>
      <c r="F33" s="400"/>
      <c r="G33" s="400"/>
      <c r="H33" s="153"/>
      <c r="I33" s="28">
        <f t="shared" si="2"/>
        <v>0</v>
      </c>
      <c r="J33" s="30">
        <f t="shared" si="3"/>
        <v>0</v>
      </c>
      <c r="K33" s="31" t="str">
        <f t="shared" si="4"/>
        <v>F</v>
      </c>
      <c r="M33" s="1"/>
      <c r="N33" s="1"/>
    </row>
    <row r="34" spans="2:14" x14ac:dyDescent="0.25">
      <c r="B34" s="27" t="str">
        <f>I!$B32</f>
        <v>student 30</v>
      </c>
      <c r="C34" s="400"/>
      <c r="D34" s="400"/>
      <c r="E34" s="400"/>
      <c r="F34" s="400"/>
      <c r="G34" s="400"/>
      <c r="H34" s="153"/>
      <c r="I34" s="28">
        <f t="shared" si="2"/>
        <v>0</v>
      </c>
      <c r="J34" s="30">
        <f t="shared" si="3"/>
        <v>0</v>
      </c>
      <c r="K34" s="31" t="str">
        <f t="shared" si="4"/>
        <v>F</v>
      </c>
      <c r="M34" s="1"/>
      <c r="N34" s="1"/>
    </row>
    <row r="35" spans="2:14" x14ac:dyDescent="0.25">
      <c r="B35" s="27" t="str">
        <f>I!$B33</f>
        <v>student 31</v>
      </c>
      <c r="C35" s="400"/>
      <c r="D35" s="400"/>
      <c r="E35" s="400"/>
      <c r="F35" s="400"/>
      <c r="G35" s="400"/>
      <c r="H35" s="153"/>
      <c r="I35" s="28">
        <f t="shared" si="2"/>
        <v>0</v>
      </c>
      <c r="J35" s="30">
        <f t="shared" si="3"/>
        <v>0</v>
      </c>
      <c r="K35" s="31" t="str">
        <f t="shared" si="4"/>
        <v>F</v>
      </c>
      <c r="M35" s="1"/>
      <c r="N35" s="1"/>
    </row>
    <row r="36" spans="2:14" x14ac:dyDescent="0.25">
      <c r="B36" s="27" t="str">
        <f>I!$B34</f>
        <v>student 32</v>
      </c>
      <c r="C36" s="400"/>
      <c r="D36" s="400"/>
      <c r="E36" s="400"/>
      <c r="F36" s="400"/>
      <c r="G36" s="400"/>
      <c r="H36" s="153"/>
      <c r="I36" s="28">
        <f t="shared" si="2"/>
        <v>0</v>
      </c>
      <c r="J36" s="30">
        <f t="shared" si="3"/>
        <v>0</v>
      </c>
      <c r="K36" s="31" t="str">
        <f t="shared" si="4"/>
        <v>F</v>
      </c>
      <c r="M36" s="1"/>
      <c r="N36" s="1"/>
    </row>
    <row r="37" spans="2:14" x14ac:dyDescent="0.25">
      <c r="B37" s="27" t="str">
        <f>I!$B35</f>
        <v>student 33</v>
      </c>
      <c r="C37" s="400"/>
      <c r="D37" s="400"/>
      <c r="E37" s="400"/>
      <c r="F37" s="400"/>
      <c r="G37" s="400"/>
      <c r="H37" s="153"/>
      <c r="I37" s="28">
        <f t="shared" si="2"/>
        <v>0</v>
      </c>
      <c r="J37" s="30">
        <f t="shared" si="3"/>
        <v>0</v>
      </c>
      <c r="K37" s="31" t="str">
        <f t="shared" si="4"/>
        <v>F</v>
      </c>
      <c r="M37" s="1"/>
      <c r="N37" s="1"/>
    </row>
    <row r="38" spans="2:14" x14ac:dyDescent="0.25">
      <c r="B38" s="27" t="str">
        <f>I!$B36</f>
        <v>student 34</v>
      </c>
      <c r="C38" s="400"/>
      <c r="D38" s="400"/>
      <c r="E38" s="400"/>
      <c r="F38" s="400"/>
      <c r="G38" s="400"/>
      <c r="H38" s="153"/>
      <c r="I38" s="28">
        <f t="shared" si="2"/>
        <v>0</v>
      </c>
      <c r="J38" s="30">
        <f t="shared" si="3"/>
        <v>0</v>
      </c>
      <c r="K38" s="31" t="str">
        <f t="shared" si="4"/>
        <v>F</v>
      </c>
      <c r="M38" s="1"/>
      <c r="N38" s="1"/>
    </row>
    <row r="39" spans="2:14" x14ac:dyDescent="0.25">
      <c r="B39" s="27" t="str">
        <f>I!$B37</f>
        <v>student 35</v>
      </c>
      <c r="C39" s="400"/>
      <c r="D39" s="400"/>
      <c r="E39" s="400"/>
      <c r="F39" s="400"/>
      <c r="G39" s="400"/>
      <c r="H39" s="153"/>
      <c r="I39" s="28">
        <f t="shared" si="2"/>
        <v>0</v>
      </c>
      <c r="J39" s="30">
        <f t="shared" si="3"/>
        <v>0</v>
      </c>
      <c r="K39" s="31" t="str">
        <f t="shared" si="4"/>
        <v>F</v>
      </c>
      <c r="M39" s="1"/>
      <c r="N39" s="1"/>
    </row>
    <row r="40" spans="2:14" ht="15.75" thickBot="1" x14ac:dyDescent="0.3">
      <c r="B40" s="27" t="str">
        <f>I!$B38</f>
        <v>student 36</v>
      </c>
      <c r="C40" s="400"/>
      <c r="D40" s="400"/>
      <c r="E40" s="400"/>
      <c r="F40" s="400"/>
      <c r="G40" s="400"/>
      <c r="H40" s="153"/>
      <c r="I40" s="28">
        <f t="shared" si="2"/>
        <v>0</v>
      </c>
      <c r="J40" s="30">
        <f t="shared" si="3"/>
        <v>0</v>
      </c>
      <c r="K40" s="31" t="str">
        <f t="shared" si="4"/>
        <v>F</v>
      </c>
      <c r="M40" s="1"/>
      <c r="N40" s="1"/>
    </row>
    <row r="41" spans="2:14" ht="15.75" customHeight="1" x14ac:dyDescent="0.25">
      <c r="B41" s="40" t="s">
        <v>22</v>
      </c>
      <c r="C41" s="41">
        <f t="shared" ref="C41:J41" si="5">MIN(C$5:C$40)</f>
        <v>0</v>
      </c>
      <c r="D41" s="41">
        <f t="shared" si="5"/>
        <v>0</v>
      </c>
      <c r="E41" s="41">
        <f t="shared" si="5"/>
        <v>0</v>
      </c>
      <c r="F41" s="41">
        <f t="shared" si="5"/>
        <v>0</v>
      </c>
      <c r="G41" s="41">
        <f t="shared" si="5"/>
        <v>0</v>
      </c>
      <c r="H41" s="154">
        <f t="shared" si="5"/>
        <v>0</v>
      </c>
      <c r="I41" s="41">
        <f t="shared" si="5"/>
        <v>0</v>
      </c>
      <c r="J41" s="43">
        <f t="shared" si="5"/>
        <v>0</v>
      </c>
      <c r="K41" s="44"/>
    </row>
    <row r="42" spans="2:14" ht="15.75" customHeight="1" x14ac:dyDescent="0.25">
      <c r="B42" s="45" t="s">
        <v>23</v>
      </c>
      <c r="C42" s="28">
        <f t="shared" ref="C42:J42" si="6">MAX(C$5:C$40)</f>
        <v>0</v>
      </c>
      <c r="D42" s="28">
        <f t="shared" si="6"/>
        <v>0</v>
      </c>
      <c r="E42" s="28">
        <f t="shared" si="6"/>
        <v>0</v>
      </c>
      <c r="F42" s="28">
        <f t="shared" si="6"/>
        <v>0</v>
      </c>
      <c r="G42" s="28">
        <f t="shared" si="6"/>
        <v>0</v>
      </c>
      <c r="H42" s="153">
        <f t="shared" si="6"/>
        <v>0</v>
      </c>
      <c r="I42" s="28">
        <f t="shared" si="6"/>
        <v>0</v>
      </c>
      <c r="J42" s="30">
        <f t="shared" si="6"/>
        <v>0</v>
      </c>
      <c r="K42" s="46"/>
    </row>
    <row r="43" spans="2:14" ht="15.75" customHeight="1" x14ac:dyDescent="0.25">
      <c r="B43" s="45" t="s">
        <v>24</v>
      </c>
      <c r="C43" s="28" t="e">
        <f t="shared" ref="C43:I43" si="7">AVERAGE(C$5:C$40)</f>
        <v>#DIV/0!</v>
      </c>
      <c r="D43" s="28" t="e">
        <f t="shared" si="7"/>
        <v>#DIV/0!</v>
      </c>
      <c r="E43" s="28" t="e">
        <f t="shared" si="7"/>
        <v>#DIV/0!</v>
      </c>
      <c r="F43" s="28" t="e">
        <f t="shared" si="7"/>
        <v>#DIV/0!</v>
      </c>
      <c r="G43" s="28" t="e">
        <f t="shared" si="7"/>
        <v>#DIV/0!</v>
      </c>
      <c r="H43" s="153" t="e">
        <f t="shared" si="7"/>
        <v>#DIV/0!</v>
      </c>
      <c r="I43" s="28">
        <f t="shared" si="7"/>
        <v>0</v>
      </c>
      <c r="J43" s="30" t="e">
        <f>AVERAGEIF(J$5:J$40,"&lt;&gt;0")</f>
        <v>#DIV/0!</v>
      </c>
      <c r="K43" s="46"/>
    </row>
    <row r="44" spans="2:14" ht="15.75" customHeight="1" thickBot="1" x14ac:dyDescent="0.3">
      <c r="B44" s="47" t="s">
        <v>25</v>
      </c>
      <c r="C44" s="48" t="e">
        <f t="shared" ref="C44:J44" si="8">MEDIAN(C$5:C$40)</f>
        <v>#NUM!</v>
      </c>
      <c r="D44" s="48" t="e">
        <f t="shared" si="8"/>
        <v>#NUM!</v>
      </c>
      <c r="E44" s="48" t="e">
        <f t="shared" si="8"/>
        <v>#NUM!</v>
      </c>
      <c r="F44" s="48" t="e">
        <f t="shared" si="8"/>
        <v>#NUM!</v>
      </c>
      <c r="G44" s="48" t="e">
        <f t="shared" si="8"/>
        <v>#NUM!</v>
      </c>
      <c r="H44" s="155" t="e">
        <f t="shared" si="8"/>
        <v>#NUM!</v>
      </c>
      <c r="I44" s="48">
        <f t="shared" si="8"/>
        <v>0</v>
      </c>
      <c r="J44" s="50">
        <f t="shared" si="8"/>
        <v>0</v>
      </c>
      <c r="K44" s="51"/>
    </row>
  </sheetData>
  <mergeCells count="3">
    <mergeCell ref="C2:G2"/>
    <mergeCell ref="I2:K2"/>
    <mergeCell ref="M3:N3"/>
  </mergeCells>
  <printOptions gridLines="1"/>
  <pageMargins left="0.7" right="0.7" top="0.75" bottom="0.75" header="0.51180555555555496" footer="0.51180555555555496"/>
  <pageSetup paperSize="9" firstPageNumber="0" fitToWidth="0" fitToHeight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</vt:lpstr>
      <vt:lpstr>At</vt:lpstr>
      <vt:lpstr>A1</vt:lpstr>
      <vt:lpstr>A2</vt:lpstr>
      <vt:lpstr>A3</vt:lpstr>
      <vt:lpstr>A4</vt:lpstr>
      <vt:lpstr>A5</vt:lpstr>
      <vt:lpstr>L1</vt:lpstr>
      <vt:lpstr>L2</vt:lpstr>
      <vt:lpstr>L3</vt:lpstr>
      <vt:lpstr>L4</vt:lpstr>
      <vt:lpstr>E1</vt:lpstr>
      <vt:lpstr>E2</vt:lpstr>
      <vt:lpstr>Tots</vt:lpstr>
    </vt:vector>
  </TitlesOfParts>
  <Company>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COD</dc:creator>
  <dc:description/>
  <cp:lastModifiedBy>Dr. Cherry</cp:lastModifiedBy>
  <cp:revision>54</cp:revision>
  <cp:lastPrinted>2023-12-13T17:48:52Z</cp:lastPrinted>
  <dcterms:created xsi:type="dcterms:W3CDTF">2016-09-01T16:18:53Z</dcterms:created>
  <dcterms:modified xsi:type="dcterms:W3CDTF">2025-02-28T22:40:59Z</dcterms:modified>
  <dc:language>en-US</dc:language>
</cp:coreProperties>
</file>