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dd6f4dba3c44a/Documents/WIN22-430-530/"/>
    </mc:Choice>
  </mc:AlternateContent>
  <xr:revisionPtr revIDLastSave="36" documentId="8_{6128E757-0A8D-8848-B1B2-4F79BCDBFA73}" xr6:coauthVersionLast="47" xr6:coauthVersionMax="47" xr10:uidLastSave="{EA354DF3-27AD-464B-B27C-101309C4E2AF}"/>
  <bookViews>
    <workbookView xWindow="0" yWindow="420" windowWidth="33600" windowHeight="19060" xr2:uid="{DA97E8E6-56C6-3E4D-815E-FE9FE88DC52E}"/>
  </bookViews>
  <sheets>
    <sheet name="Roster" sheetId="1" r:id="rId1"/>
    <sheet name="Sheet2" sheetId="3" r:id="rId2"/>
    <sheet name="Mid Term" sheetId="4" r:id="rId3"/>
    <sheet name="Sheet1" sheetId="2" r:id="rId4"/>
    <sheet name="Project Proposal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5" i="1" l="1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5" i="4"/>
  <c r="AG33" i="4"/>
  <c r="AG10" i="4"/>
  <c r="AG17" i="4"/>
  <c r="AG18" i="4"/>
  <c r="AG21" i="4"/>
  <c r="AG25" i="4"/>
  <c r="AG26" i="4"/>
  <c r="AG29" i="4"/>
  <c r="AE6" i="4"/>
  <c r="AG6" i="4" s="1"/>
  <c r="AE7" i="4"/>
  <c r="AG7" i="4" s="1"/>
  <c r="AE8" i="4"/>
  <c r="AG8" i="4" s="1"/>
  <c r="AE9" i="4"/>
  <c r="AG9" i="4" s="1"/>
  <c r="AE10" i="4"/>
  <c r="AE11" i="4"/>
  <c r="AG11" i="4" s="1"/>
  <c r="AE12" i="4"/>
  <c r="AG12" i="4" s="1"/>
  <c r="AE13" i="4"/>
  <c r="AG13" i="4" s="1"/>
  <c r="AE14" i="4"/>
  <c r="AG14" i="4" s="1"/>
  <c r="AE15" i="4"/>
  <c r="AG15" i="4" s="1"/>
  <c r="AE16" i="4"/>
  <c r="AG16" i="4" s="1"/>
  <c r="AE17" i="4"/>
  <c r="AE18" i="4"/>
  <c r="AE19" i="4"/>
  <c r="AG19" i="4" s="1"/>
  <c r="AE20" i="4"/>
  <c r="AG20" i="4" s="1"/>
  <c r="AE21" i="4"/>
  <c r="AE22" i="4"/>
  <c r="AG22" i="4" s="1"/>
  <c r="AE23" i="4"/>
  <c r="AG23" i="4" s="1"/>
  <c r="AE24" i="4"/>
  <c r="AG24" i="4" s="1"/>
  <c r="AE25" i="4"/>
  <c r="AE26" i="4"/>
  <c r="AE27" i="4"/>
  <c r="AG27" i="4" s="1"/>
  <c r="AE28" i="4"/>
  <c r="AG28" i="4" s="1"/>
  <c r="AE29" i="4"/>
  <c r="AE30" i="4"/>
  <c r="AG30" i="4" s="1"/>
  <c r="AE31" i="4"/>
  <c r="AG31" i="4" s="1"/>
  <c r="AE5" i="4"/>
  <c r="AG5" i="4" s="1"/>
  <c r="S31" i="4"/>
  <c r="S30" i="4"/>
  <c r="S29" i="4"/>
  <c r="S28" i="4"/>
  <c r="S26" i="4"/>
  <c r="S25" i="4"/>
  <c r="S24" i="4"/>
  <c r="S23" i="4"/>
  <c r="S22" i="4"/>
  <c r="S21" i="4"/>
  <c r="S20" i="4"/>
  <c r="S18" i="4"/>
  <c r="S17" i="4"/>
  <c r="S12" i="4"/>
  <c r="S11" i="4"/>
  <c r="S10" i="4"/>
  <c r="S9" i="4"/>
  <c r="S8" i="4"/>
  <c r="S7" i="4"/>
  <c r="S6" i="4"/>
  <c r="S5" i="4"/>
  <c r="S16" i="4"/>
  <c r="S27" i="4"/>
  <c r="S13" i="4"/>
  <c r="AN28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9" i="1"/>
  <c r="AN30" i="1"/>
  <c r="AN31" i="1"/>
</calcChain>
</file>

<file path=xl/sharedStrings.xml><?xml version="1.0" encoding="utf-8"?>
<sst xmlns="http://schemas.openxmlformats.org/spreadsheetml/2006/main" count="613" uniqueCount="250">
  <si>
    <t>MLK</t>
  </si>
  <si>
    <t>F</t>
  </si>
  <si>
    <t>aya003@LaTech.edu</t>
  </si>
  <si>
    <t>rca024@LaTech.edu</t>
  </si>
  <si>
    <t>grg011@LaTech.edu</t>
  </si>
  <si>
    <t>jkh044@LaTech.edu</t>
  </si>
  <si>
    <t>emh031@LaTech.edu</t>
  </si>
  <si>
    <t>jlj086@LaTech.edu</t>
  </si>
  <si>
    <t>mkk020@LaTech.edu</t>
  </si>
  <si>
    <t>gsm014@LaTech.edu</t>
  </si>
  <si>
    <t>med041@LaTech.edu</t>
  </si>
  <si>
    <t>tco011@LaTech.edu</t>
  </si>
  <si>
    <t>tds043@LaTech.edu</t>
  </si>
  <si>
    <t>mas129@LaTech.edu</t>
  </si>
  <si>
    <t>bks017@LaTech.edu</t>
  </si>
  <si>
    <t>jte014@LaTech.edu</t>
  </si>
  <si>
    <t>jet055@LaTech.edu</t>
  </si>
  <si>
    <t>rgt007@LaTech.edu</t>
  </si>
  <si>
    <t>cav011@LaTech.edu</t>
  </si>
  <si>
    <t>bcy001@LaTech.edu</t>
  </si>
  <si>
    <t> </t>
  </si>
  <si>
    <t>  </t>
  </si>
  <si>
    <t> ANDERSON</t>
  </si>
  <si>
    <t>ANASSAS</t>
  </si>
  <si>
    <t> CALLICOTT</t>
  </si>
  <si>
    <t>RYAN </t>
  </si>
  <si>
    <t> GREMILLION</t>
  </si>
  <si>
    <t>GRANT</t>
  </si>
  <si>
    <t> HART</t>
  </si>
  <si>
    <t>JON-MIKAH</t>
  </si>
  <si>
    <t> HOLLIS</t>
  </si>
  <si>
    <t>EMILY</t>
  </si>
  <si>
    <t> JOHNSON</t>
  </si>
  <si>
    <t>JACOBY</t>
  </si>
  <si>
    <t> KELLEY</t>
  </si>
  <si>
    <t>MASON</t>
  </si>
  <si>
    <t> MADDOX</t>
  </si>
  <si>
    <t>GARETH</t>
  </si>
  <si>
    <t> NATIONS</t>
  </si>
  <si>
    <t>MARY</t>
  </si>
  <si>
    <t> OLIVER</t>
  </si>
  <si>
    <t>TIMOTHY</t>
  </si>
  <si>
    <t> RIVET</t>
  </si>
  <si>
    <t>BROADY</t>
  </si>
  <si>
    <t> SALLEE</t>
  </si>
  <si>
    <t>TREVOR</t>
  </si>
  <si>
    <t> SHERIDAN</t>
  </si>
  <si>
    <t>MICHAEL</t>
  </si>
  <si>
    <t> SHROPSHIRE</t>
  </si>
  <si>
    <t>BRE'NAE</t>
  </si>
  <si>
    <t> TERRY</t>
  </si>
  <si>
    <t>JOHNATHON </t>
  </si>
  <si>
    <t> TRAHAN</t>
  </si>
  <si>
    <t>JONATHAN</t>
  </si>
  <si>
    <t> TRISLER</t>
  </si>
  <si>
    <t>REID</t>
  </si>
  <si>
    <t> VARNADO</t>
  </si>
  <si>
    <t>COLE</t>
  </si>
  <si>
    <t> YOUNG</t>
  </si>
  <si>
    <t>BENJAMIN</t>
  </si>
  <si>
    <t>S</t>
  </si>
  <si>
    <t>J</t>
  </si>
  <si>
    <t>FY</t>
  </si>
  <si>
    <t>ME</t>
  </si>
  <si>
    <t>CSC</t>
  </si>
  <si>
    <t>Email</t>
  </si>
  <si>
    <t>Sno</t>
  </si>
  <si>
    <t>brb051@LaTech.edu</t>
  </si>
  <si>
    <t>ssd012@LaTech.edu</t>
  </si>
  <si>
    <t>sre021@LaTech.edu</t>
  </si>
  <si>
    <t>avr006@LaTech.edu</t>
  </si>
  <si>
    <t>ept008@LaTech.edu</t>
  </si>
  <si>
    <t> BOBBA</t>
  </si>
  <si>
    <t>BHARGAV</t>
  </si>
  <si>
    <t> DOMINGUEZ</t>
  </si>
  <si>
    <t>SAMUEL</t>
  </si>
  <si>
    <t> REVOORU</t>
  </si>
  <si>
    <t>SANTHOSH </t>
  </si>
  <si>
    <t> RUDRARAJU</t>
  </si>
  <si>
    <t>ANIL</t>
  </si>
  <si>
    <t> THAMBURI</t>
  </si>
  <si>
    <t>ESHWAR</t>
  </si>
  <si>
    <t>G</t>
  </si>
  <si>
    <t>12/1/21</t>
  </si>
  <si>
    <t>12/3/21</t>
  </si>
  <si>
    <t>12/6/21</t>
  </si>
  <si>
    <t>12/8/21</t>
  </si>
  <si>
    <t>12/10/21</t>
  </si>
  <si>
    <t>12/13/21</t>
  </si>
  <si>
    <t>12/15/21</t>
  </si>
  <si>
    <t>12/17/21</t>
  </si>
  <si>
    <t>12/20/21</t>
  </si>
  <si>
    <t>1/5/22</t>
  </si>
  <si>
    <t>1/7/22</t>
  </si>
  <si>
    <t>1/10/22</t>
  </si>
  <si>
    <t>1/12/22</t>
  </si>
  <si>
    <t>1/14/22</t>
  </si>
  <si>
    <t>1/19/22</t>
  </si>
  <si>
    <t>1/21/22</t>
  </si>
  <si>
    <t>1/24/22</t>
  </si>
  <si>
    <t>1/26/22</t>
  </si>
  <si>
    <t>1/28/22</t>
  </si>
  <si>
    <t>1/31/22</t>
  </si>
  <si>
    <t>2/2/22</t>
  </si>
  <si>
    <t>2/4/22</t>
  </si>
  <si>
    <t>2/7/22</t>
  </si>
  <si>
    <t>2/9/22</t>
  </si>
  <si>
    <t>2/11/22</t>
  </si>
  <si>
    <t>2/14/22</t>
  </si>
  <si>
    <t>2/16/22</t>
  </si>
  <si>
    <t>2/18/22</t>
  </si>
  <si>
    <t>2/21/22</t>
  </si>
  <si>
    <t>2/23/22</t>
  </si>
  <si>
    <t>2/25/22</t>
  </si>
  <si>
    <t>Maj</t>
  </si>
  <si>
    <t>Yr</t>
  </si>
  <si>
    <t>LName</t>
  </si>
  <si>
    <t>FName</t>
  </si>
  <si>
    <t>W</t>
  </si>
  <si>
    <t>M</t>
  </si>
  <si>
    <t>9th</t>
  </si>
  <si>
    <t>Grade</t>
  </si>
  <si>
    <t>KAVYA</t>
  </si>
  <si>
    <t>kra038@LaTech.edu</t>
  </si>
  <si>
    <t>JAMES</t>
  </si>
  <si>
    <t>jpv009@LaTech.edu</t>
  </si>
  <si>
    <t xml:space="preserve"> RAVI</t>
  </si>
  <si>
    <t xml:space="preserve"> VIEUX</t>
  </si>
  <si>
    <t>Final</t>
  </si>
  <si>
    <t>% Atten.</t>
  </si>
  <si>
    <t>X'MAS</t>
  </si>
  <si>
    <t>Mid</t>
  </si>
  <si>
    <t>A Framework for Robustic streamline algorithms.</t>
  </si>
  <si>
    <t>Samuel</t>
  </si>
  <si>
    <t>Entity Matching</t>
  </si>
  <si>
    <t>Kavya</t>
  </si>
  <si>
    <t>Graduate Student Papers:</t>
  </si>
  <si>
    <t>Santosh</t>
  </si>
  <si>
    <t>Anil</t>
  </si>
  <si>
    <t>Eshwar</t>
  </si>
  <si>
    <t>eau001@LaTech.edu</t>
  </si>
  <si>
    <t>Relative Error Streaming Quantile</t>
  </si>
  <si>
    <t>Efficient Log Space</t>
  </si>
  <si>
    <t>FAQ</t>
  </si>
  <si>
    <t>Dichotom. In Ontotogies</t>
  </si>
  <si>
    <t>Bhargav</t>
  </si>
  <si>
    <t>Name</t>
  </si>
  <si>
    <t>Title (brief)</t>
  </si>
  <si>
    <t>ETHAN</t>
  </si>
  <si>
    <t xml:space="preserve"> UBEDA</t>
  </si>
  <si>
    <t>e</t>
  </si>
  <si>
    <t>GS</t>
  </si>
  <si>
    <t>USER</t>
  </si>
  <si>
    <t>Santhosh Revooru (sre021@latech.edu)</t>
  </si>
  <si>
    <t>Reid Trisler (rgt007@latech.edu)</t>
  </si>
  <si>
    <t>Gareth Maddox (gsm014@latech.edu)</t>
  </si>
  <si>
    <t>Mason Kelley (mkk020@latech.edu)</t>
  </si>
  <si>
    <t>Jonathan Trahan (jet055@latech.edu)</t>
  </si>
  <si>
    <t>Timothy Oliver (tco011@latech.edu)</t>
  </si>
  <si>
    <t>Trevor Sallee (tds043@latech.edu)</t>
  </si>
  <si>
    <t>Johnathon Terry (jte014@latech.edu)</t>
  </si>
  <si>
    <t>Anassas Anderson (aya003@latech.edu)</t>
  </si>
  <si>
    <t>Broady Rivet (bjr020@latech.edu)</t>
  </si>
  <si>
    <t>Michael Sheridan (mas129@latech.edu)</t>
  </si>
  <si>
    <t>Benjamin Young (bcy001@latech.edu)</t>
  </si>
  <si>
    <t>Bhargav Bobba (brb051@latech.edu)</t>
  </si>
  <si>
    <t>Eshwar Thamburi (ept008@latech.edu)</t>
  </si>
  <si>
    <t>Cole Varnado (cav011@latech.edu)</t>
  </si>
  <si>
    <t>Bre'Nae Shropshire (bks017@latech.edu)</t>
  </si>
  <si>
    <t>Ethan Ubeda (eau001@latech.edu)</t>
  </si>
  <si>
    <t>Grant Gremillion (grg011@latech.edu)</t>
  </si>
  <si>
    <t>Samuel Dominguez (ssd012@latech.edu)</t>
  </si>
  <si>
    <t>Mary Nations (med041@latech.edu)</t>
  </si>
  <si>
    <t>Emily Hollis (emh031@latech.edu)</t>
  </si>
  <si>
    <t>James Vieux (jpv009@latech.edu)</t>
  </si>
  <si>
    <t>Anil Rudraraju (avr006@latech.edu)</t>
  </si>
  <si>
    <t>Jon-Mikah Hart (jkh044@latech.edu)</t>
  </si>
  <si>
    <t>Jacoby Johnson (jlj086@latech.edu)</t>
  </si>
  <si>
    <t>Ryan Callicott (rca024@latech.edu)</t>
  </si>
  <si>
    <t>Kavya Ravi (kra038@latech.edu)</t>
  </si>
  <si>
    <t>GS submission</t>
  </si>
  <si>
    <t>X</t>
  </si>
  <si>
    <t>Moodle</t>
  </si>
  <si>
    <t>?????</t>
  </si>
  <si>
    <t>(via Email)</t>
  </si>
  <si>
    <t>SB</t>
  </si>
  <si>
    <t>Project Proposals</t>
  </si>
  <si>
    <t>https://youtu.be/zydFDWxjPx4</t>
  </si>
  <si>
    <t>Electric</t>
  </si>
  <si>
    <t>https://youtu.be/1SWjJ2FGxgk</t>
  </si>
  <si>
    <t>https://youtu.be/LeruOqoCCE4</t>
  </si>
  <si>
    <t>Jonathan Trahan</t>
  </si>
  <si>
    <t>Emily Hollis</t>
  </si>
  <si>
    <t>Benjamin Young</t>
  </si>
  <si>
    <t>Hospital Management System</t>
  </si>
  <si>
    <t xml:space="preserve">Anassas Anderson </t>
  </si>
  <si>
    <t>Sam Dominguez</t>
  </si>
  <si>
    <t>https://youtu.be/HZuK1JITIfs</t>
  </si>
  <si>
    <t>Vet_Clinic</t>
  </si>
  <si>
    <t>https://youtu.be/DkC2qWTGlEA</t>
  </si>
  <si>
    <t>Team Name</t>
  </si>
  <si>
    <t>Name1</t>
  </si>
  <si>
    <t>Name2</t>
  </si>
  <si>
    <t>Name3</t>
  </si>
  <si>
    <t>Link</t>
  </si>
  <si>
    <t>1: SECTION A (2.0 pts)</t>
  </si>
  <si>
    <t>2: SECTION A (2.0 pts)</t>
  </si>
  <si>
    <t>3.1 (2.0 pts)</t>
  </si>
  <si>
    <t>3.2 (2.0 pts)</t>
  </si>
  <si>
    <t>3.3 (2.0 pts)</t>
  </si>
  <si>
    <t>4: SECTION A (2.0 pts)</t>
  </si>
  <si>
    <t>5: SECTION A (2.0 pts)</t>
  </si>
  <si>
    <t>6: SECTION A (2.0 pts)</t>
  </si>
  <si>
    <t>7.1 (2.0 pts)</t>
  </si>
  <si>
    <t>7.2 (2.0 pts)</t>
  </si>
  <si>
    <t>B</t>
  </si>
  <si>
    <t>A</t>
  </si>
  <si>
    <t>C</t>
  </si>
  <si>
    <t>D</t>
  </si>
  <si>
    <t>https://youtu.be/n-B6lH8Vl0g</t>
  </si>
  <si>
    <t>bjr020@latech.edu</t>
  </si>
  <si>
    <t>https://youtu.be/2diDEq6wWh4</t>
  </si>
  <si>
    <t>https://youtu.be/6KBsolmBvig</t>
  </si>
  <si>
    <t>https://youtu.be/BwrG67-dGUk</t>
  </si>
  <si>
    <t>Musical Library</t>
  </si>
  <si>
    <t>Organic Store Management System</t>
  </si>
  <si>
    <t>Food Ordering Management System</t>
  </si>
  <si>
    <t>Student Life Management System</t>
  </si>
  <si>
    <t>Digital Media Database</t>
  </si>
  <si>
    <t>Collage Class DB</t>
  </si>
  <si>
    <t>Team #</t>
  </si>
  <si>
    <t>Kavya Ravi</t>
  </si>
  <si>
    <t>Santosh Revooru</t>
  </si>
  <si>
    <t>Mason Kelley</t>
  </si>
  <si>
    <t xml:space="preserve">Ryan  Callicott </t>
  </si>
  <si>
    <t>Ethan Ubeda</t>
  </si>
  <si>
    <t xml:space="preserve">Reid  Trisler </t>
  </si>
  <si>
    <t>Jon-Mika Hart</t>
  </si>
  <si>
    <t>Bhargav Bobba</t>
  </si>
  <si>
    <t>Eshwar Thamburi</t>
  </si>
  <si>
    <t>Grant Germillion</t>
  </si>
  <si>
    <t>Timothy Oliver</t>
  </si>
  <si>
    <t>Johnathan Terry</t>
  </si>
  <si>
    <t>Garreth Maddox</t>
  </si>
  <si>
    <t>James Vieux</t>
  </si>
  <si>
    <t>Mary Nations</t>
  </si>
  <si>
    <t xml:space="preserve">Bre'Nea  Shropshire </t>
  </si>
  <si>
    <t xml:space="preserve">Michael  Sheridan </t>
  </si>
  <si>
    <t xml:space="preserve">Anil Rudraraju </t>
  </si>
  <si>
    <t>Broady  Rivet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</si>
</sst>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1E2B83"/>
      <name val="Times New Roman"/>
      <family val="1"/>
    </font>
    <font>
      <b/>
      <sz val="10"/>
      <color rgb="FF1E2B83"/>
      <name val="Times New Roman"/>
      <family val="1"/>
    </font>
    <font>
      <u/>
      <sz val="10"/>
      <color theme="10"/>
      <name val="Times New Roman"/>
      <family val="1"/>
    </font>
    <font>
      <sz val="9"/>
      <color theme="1"/>
      <name val="Times New Roman"/>
      <family val="1"/>
    </font>
    <font>
      <b/>
      <sz val="14"/>
      <color theme="1"/>
      <name val="Inherit"/>
    </font>
    <font>
      <b/>
      <sz val="14"/>
      <color rgb="FF566469"/>
      <name val="Inherit"/>
    </font>
    <font>
      <sz val="14"/>
      <color theme="1"/>
      <name val="Inherit"/>
    </font>
    <font>
      <u/>
      <sz val="14"/>
      <color theme="1"/>
      <name val="Inherit"/>
    </font>
    <font>
      <sz val="14"/>
      <color theme="1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theme="1"/>
      <name val="Times New Roman"/>
      <family val="1"/>
    </font>
    <font>
      <sz val="10"/>
      <color theme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Font="1"/>
    <xf numFmtId="0" fontId="2" fillId="0" borderId="0" xfId="0" applyFont="1" applyAlignment="1">
      <alignment vertical="top"/>
    </xf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14" fontId="2" fillId="0" borderId="7" xfId="0" applyNumberFormat="1" applyFont="1" applyBorder="1" applyAlignment="1">
      <alignment vertical="top" textRotation="90"/>
    </xf>
    <xf numFmtId="14" fontId="2" fillId="0" borderId="1" xfId="0" applyNumberFormat="1" applyFont="1" applyBorder="1" applyAlignment="1">
      <alignment vertical="top" textRotation="90"/>
    </xf>
    <xf numFmtId="14" fontId="2" fillId="0" borderId="2" xfId="0" applyNumberFormat="1" applyFont="1" applyBorder="1" applyAlignment="1">
      <alignment vertical="top" textRotation="90"/>
    </xf>
    <xf numFmtId="14" fontId="2" fillId="2" borderId="1" xfId="0" applyNumberFormat="1" applyFont="1" applyFill="1" applyBorder="1" applyAlignment="1">
      <alignment vertical="top" textRotation="90"/>
    </xf>
    <xf numFmtId="14" fontId="2" fillId="0" borderId="9" xfId="0" applyNumberFormat="1" applyFont="1" applyBorder="1" applyAlignment="1">
      <alignment vertical="top" textRotation="90"/>
    </xf>
    <xf numFmtId="14" fontId="2" fillId="3" borderId="1" xfId="0" applyNumberFormat="1" applyFont="1" applyFill="1" applyBorder="1" applyAlignment="1">
      <alignment vertical="top" textRotation="90"/>
    </xf>
    <xf numFmtId="14" fontId="2" fillId="3" borderId="7" xfId="0" applyNumberFormat="1" applyFont="1" applyFill="1" applyBorder="1" applyAlignment="1">
      <alignment vertical="top" textRotation="90"/>
    </xf>
    <xf numFmtId="14" fontId="2" fillId="4" borderId="2" xfId="0" applyNumberFormat="1" applyFont="1" applyFill="1" applyBorder="1" applyAlignment="1">
      <alignment vertical="top" textRotation="90"/>
    </xf>
    <xf numFmtId="14" fontId="2" fillId="3" borderId="2" xfId="0" applyNumberFormat="1" applyFont="1" applyFill="1" applyBorder="1" applyAlignment="1">
      <alignment vertical="top" textRotation="90"/>
    </xf>
    <xf numFmtId="14" fontId="2" fillId="5" borderId="1" xfId="0" applyNumberFormat="1" applyFont="1" applyFill="1" applyBorder="1" applyAlignment="1">
      <alignment vertical="top" textRotation="90"/>
    </xf>
    <xf numFmtId="0" fontId="3" fillId="0" borderId="0" xfId="0" applyFont="1"/>
    <xf numFmtId="0" fontId="2" fillId="0" borderId="1" xfId="0" applyFont="1" applyBorder="1"/>
    <xf numFmtId="0" fontId="3" fillId="0" borderId="7" xfId="0" applyFont="1" applyBorder="1"/>
    <xf numFmtId="0" fontId="4" fillId="0" borderId="7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8" xfId="0" applyFont="1" applyBorder="1"/>
    <xf numFmtId="14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textRotation="90"/>
    </xf>
    <xf numFmtId="0" fontId="2" fillId="0" borderId="7" xfId="0" applyFont="1" applyBorder="1" applyAlignment="1">
      <alignment vertical="center" textRotation="90"/>
    </xf>
    <xf numFmtId="0" fontId="2" fillId="0" borderId="7" xfId="0" applyFont="1" applyBorder="1" applyAlignment="1">
      <alignment horizontal="center" vertical="center"/>
    </xf>
    <xf numFmtId="0" fontId="2" fillId="3" borderId="3" xfId="0" applyFont="1" applyFill="1" applyBorder="1"/>
    <xf numFmtId="0" fontId="3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2" xfId="0" applyFont="1" applyBorder="1"/>
    <xf numFmtId="2" fontId="7" fillId="0" borderId="9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2" fillId="8" borderId="13" xfId="0" applyFont="1" applyFill="1" applyBorder="1"/>
    <xf numFmtId="0" fontId="2" fillId="3" borderId="14" xfId="0" applyFont="1" applyFill="1" applyBorder="1"/>
    <xf numFmtId="0" fontId="2" fillId="8" borderId="14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12" xfId="0" applyFont="1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22" xfId="0" applyBorder="1"/>
    <xf numFmtId="0" fontId="11" fillId="0" borderId="12" xfId="0" applyFont="1" applyBorder="1"/>
    <xf numFmtId="0" fontId="12" fillId="0" borderId="0" xfId="0" applyFont="1"/>
    <xf numFmtId="1" fontId="2" fillId="0" borderId="0" xfId="0" applyNumberFormat="1" applyFont="1"/>
    <xf numFmtId="1" fontId="2" fillId="0" borderId="8" xfId="0" applyNumberFormat="1" applyFont="1" applyBorder="1" applyAlignment="1">
      <alignment vertical="top" textRotation="90"/>
    </xf>
    <xf numFmtId="1" fontId="5" fillId="0" borderId="0" xfId="0" applyNumberFormat="1" applyFont="1"/>
    <xf numFmtId="1" fontId="4" fillId="0" borderId="0" xfId="0" applyNumberFormat="1" applyFont="1"/>
    <xf numFmtId="1" fontId="5" fillId="9" borderId="0" xfId="0" applyNumberFormat="1" applyFont="1" applyFill="1"/>
    <xf numFmtId="1" fontId="4" fillId="9" borderId="0" xfId="0" applyNumberFormat="1" applyFont="1" applyFill="1"/>
    <xf numFmtId="0" fontId="13" fillId="0" borderId="16" xfId="1" applyFont="1" applyBorder="1"/>
    <xf numFmtId="0" fontId="13" fillId="0" borderId="28" xfId="1" applyFont="1" applyBorder="1"/>
    <xf numFmtId="0" fontId="14" fillId="0" borderId="23" xfId="0" applyFont="1" applyBorder="1"/>
    <xf numFmtId="0" fontId="14" fillId="0" borderId="24" xfId="0" applyFont="1" applyBorder="1"/>
    <xf numFmtId="0" fontId="14" fillId="0" borderId="25" xfId="0" applyFont="1" applyBorder="1"/>
    <xf numFmtId="0" fontId="14" fillId="0" borderId="17" xfId="0" applyFont="1" applyBorder="1"/>
    <xf numFmtId="0" fontId="14" fillId="0" borderId="12" xfId="0" applyFont="1" applyBorder="1"/>
    <xf numFmtId="0" fontId="14" fillId="0" borderId="16" xfId="0" applyFont="1" applyBorder="1"/>
    <xf numFmtId="0" fontId="14" fillId="0" borderId="26" xfId="0" applyFont="1" applyBorder="1"/>
    <xf numFmtId="0" fontId="14" fillId="0" borderId="27" xfId="0" applyFont="1" applyBorder="1"/>
    <xf numFmtId="0" fontId="2" fillId="10" borderId="0" xfId="0" applyFont="1" applyFill="1"/>
    <xf numFmtId="0" fontId="7" fillId="10" borderId="4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2" fillId="11" borderId="0" xfId="0" applyFont="1" applyFill="1"/>
    <xf numFmtId="0" fontId="0" fillId="11" borderId="0" xfId="0" applyFill="1"/>
    <xf numFmtId="0" fontId="7" fillId="11" borderId="3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14" fontId="5" fillId="0" borderId="0" xfId="0" applyNumberFormat="1" applyFont="1"/>
    <xf numFmtId="14" fontId="15" fillId="0" borderId="0" xfId="1" applyNumberFormat="1" applyFont="1"/>
    <xf numFmtId="14" fontId="4" fillId="0" borderId="0" xfId="0" applyNumberFormat="1" applyFont="1"/>
    <xf numFmtId="0" fontId="2" fillId="0" borderId="1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0"/>
        <name val="Times New Roman"/>
        <family val="1"/>
        <scheme val="none"/>
      </font>
      <numFmt numFmtId="1" formatCode="0"/>
    </dxf>
    <dxf>
      <font>
        <b val="0"/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E2B83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Times New Roman"/>
        <family val="1"/>
        <scheme val="none"/>
      </font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vertAlign val="baseline"/>
        <sz val="10"/>
        <name val="Times New Roman"/>
        <family val="1"/>
        <scheme val="none"/>
      </font>
      <numFmt numFmtId="19" formatCode="m/d/yy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0"/>
        <name val="Times New Roman"/>
        <family val="1"/>
        <scheme val="none"/>
      </font>
      <numFmt numFmtId="19" formatCode="m/d/yy"/>
      <alignment horizontal="general" vertical="top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12F5FE-10EA-744D-8FBB-28330492982B}" name="Table2" displayName="Table2" ref="A4:AO31" totalsRowShown="0" headerRowDxfId="54" dataDxfId="52" headerRowBorderDxfId="53">
  <autoFilter ref="A4:AO31" xr:uid="{BD12F5FE-10EA-744D-8FBB-28330492982B}"/>
  <sortState xmlns:xlrd2="http://schemas.microsoft.com/office/spreadsheetml/2017/richdata2" ref="A5:AO31">
    <sortCondition ref="D4:D31"/>
  </sortState>
  <tableColumns count="41">
    <tableColumn id="1" xr3:uid="{656876A4-8113-2D4C-8C4B-ADEAE5B8A08E}" name="Sno" dataDxfId="51"/>
    <tableColumn id="2" xr3:uid="{DFB4C144-57AF-7940-ABAF-8FB9AA7C688F}" name="Maj" dataDxfId="50"/>
    <tableColumn id="3" xr3:uid="{ABAD62CC-94DE-3841-8ED4-E2B462403708}" name="Yr" dataDxfId="49"/>
    <tableColumn id="4" xr3:uid="{257E8EBC-5DD9-7744-AB0E-B793DF25F6B9}" name="LName" dataDxfId="48"/>
    <tableColumn id="5" xr3:uid="{C11220AA-6BEE-DB45-9F3B-49F5A698CB0F}" name="FName" dataDxfId="47"/>
    <tableColumn id="6" xr3:uid="{C9D4B67B-4B87-6048-879D-F35747F80ACE}" name="Email" dataDxfId="46"/>
    <tableColumn id="7" xr3:uid="{C701349B-80E1-2142-A313-7A8A0169F6A5}" name="12/1/21" dataDxfId="45"/>
    <tableColumn id="8" xr3:uid="{F0B645AC-3C80-974F-A2FC-3E95A25AF172}" name="12/3/21" dataDxfId="44"/>
    <tableColumn id="9" xr3:uid="{6A1338CD-B881-4348-B4D4-02712E03D884}" name="12/6/21" dataDxfId="43"/>
    <tableColumn id="10" xr3:uid="{2C145BDA-EBFB-E947-8CD6-3B969D4CD8A8}" name="12/8/21" dataDxfId="42"/>
    <tableColumn id="11" xr3:uid="{72DBEF46-EA87-4B42-896C-E5CA16B92FFC}" name="12/10/21" dataDxfId="41"/>
    <tableColumn id="12" xr3:uid="{EF098A05-78E2-5E41-98C3-C04727D53C48}" name="12/13/21" dataDxfId="40"/>
    <tableColumn id="13" xr3:uid="{F22CCECF-F75B-654E-8176-342ABFD80823}" name="12/15/21" dataDxfId="39"/>
    <tableColumn id="14" xr3:uid="{64747141-21C9-4C46-82BF-EADEA2B163FD}" name="12/17/21" dataDxfId="38"/>
    <tableColumn id="15" xr3:uid="{D6C35C71-0DFB-1E4A-9EF9-C93FB22BFDEA}" name="12/20/21" dataDxfId="37"/>
    <tableColumn id="16" xr3:uid="{18B99912-E418-E146-B4EB-F7B567EB40AA}" name="X'MAS" dataDxfId="36"/>
    <tableColumn id="17" xr3:uid="{74D1D8BC-6503-4C4F-82C2-E45AF3EF8810}" name="1/5/22" dataDxfId="35"/>
    <tableColumn id="18" xr3:uid="{488A4EDA-20FA-F04E-8704-1BD539BF287C}" name="1/7/22" dataDxfId="34"/>
    <tableColumn id="19" xr3:uid="{2BEBC47F-140A-4F49-B473-AAF0AA9ECFB8}" name="1/10/22" dataDxfId="33"/>
    <tableColumn id="20" xr3:uid="{A88998F1-4EF8-DE4F-BE82-EC21F00EABC0}" name="1/12/22" dataDxfId="32"/>
    <tableColumn id="21" xr3:uid="{F8A622A2-309C-B546-BFFE-A448B562214F}" name="1/14/22" dataDxfId="31"/>
    <tableColumn id="22" xr3:uid="{6DF58AE1-55E2-F640-86CF-377123493183}" name="MLK" dataDxfId="30"/>
    <tableColumn id="23" xr3:uid="{52F9488F-CB70-2946-BDE9-8541CEDDEB79}" name="1/19/22" dataDxfId="29"/>
    <tableColumn id="24" xr3:uid="{08894DE2-77FF-A14D-9570-54DCB68CFB0D}" name="1/21/22" dataDxfId="28"/>
    <tableColumn id="25" xr3:uid="{3F2ADA41-B3A2-F148-B450-E8FEF3951022}" name="1/24/22" dataDxfId="27"/>
    <tableColumn id="26" xr3:uid="{1762B09A-E807-674D-B269-10B4993435FE}" name="1/26/22" dataDxfId="26"/>
    <tableColumn id="27" xr3:uid="{0C6EC19E-D631-A44C-8757-C7B0BD4C0690}" name="1/28/22" dataDxfId="25"/>
    <tableColumn id="28" xr3:uid="{4E00B82A-4973-B84E-AE27-3A3B8574AD6C}" name="1/31/22" dataDxfId="24"/>
    <tableColumn id="29" xr3:uid="{C367D9E1-04C7-204A-A838-7E209AFFB1E4}" name="2/2/22" dataDxfId="23"/>
    <tableColumn id="30" xr3:uid="{2E287DBC-7DC6-144F-A99B-4E206AC014EC}" name="2/4/22" dataDxfId="22"/>
    <tableColumn id="31" xr3:uid="{78D6E321-1A26-9544-98AA-3B0239E07676}" name="2/7/22" dataDxfId="21"/>
    <tableColumn id="32" xr3:uid="{CA440196-0C2F-CA48-882C-D464A6FED3B8}" name="2/9/22" dataDxfId="20"/>
    <tableColumn id="33" xr3:uid="{B0A590C1-3270-2B47-BE37-EF9AB80534AF}" name="2/11/22" dataDxfId="19"/>
    <tableColumn id="34" xr3:uid="{14550F18-E0C0-624D-8F12-5D6112C28FE0}" name="2/14/22" dataDxfId="18"/>
    <tableColumn id="35" xr3:uid="{E3D65937-D93A-B949-8FEB-71B10D8AE4CA}" name="2/16/22" dataDxfId="17"/>
    <tableColumn id="36" xr3:uid="{B17B86C2-E400-074D-96FC-FDB736553185}" name="2/18/22" dataDxfId="16"/>
    <tableColumn id="37" xr3:uid="{797C777E-AD74-2E40-A917-61AA3B5A210C}" name="2/21/22" dataDxfId="15"/>
    <tableColumn id="38" xr3:uid="{21F83155-8B99-A843-BF7E-C1DC3C719D35}" name="2/23/22" dataDxfId="14"/>
    <tableColumn id="39" xr3:uid="{AE2FF6C2-29F4-754E-9AF6-4DECF820E960}" name="2/25/22" dataDxfId="13"/>
    <tableColumn id="40" xr3:uid="{FA5AD6C9-663A-A34E-AA9E-629C3113A0BD}" name="% Atten." dataDxfId="12">
      <calculatedColumnFormula>100-SUM(Table2[[#This Row],[12/1/21]:[2/21/22]])/28 *100</calculatedColumnFormula>
    </tableColumn>
    <tableColumn id="41" xr3:uid="{7E5472C3-C8FE-444C-8296-E2C177746883}" name="Team #" dataDxfId="11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6637BC-D1F1-4048-A8DC-FB0E2FC88CBF}" name="Table1" displayName="Table1" ref="A2:F11" totalsRowShown="0" headerRowDxfId="10" dataDxfId="8" headerRowBorderDxfId="9" tableBorderDxfId="7" totalsRowBorderDxfId="6">
  <autoFilter ref="A2:F11" xr:uid="{1C6637BC-D1F1-4048-A8DC-FB0E2FC88CBF}"/>
  <tableColumns count="6">
    <tableColumn id="6" xr3:uid="{5675FCF5-D413-DA46-B240-2F7BB7951658}" name="Team #" dataDxfId="5"/>
    <tableColumn id="1" xr3:uid="{36CDF090-E1C5-1647-A774-257CCE799F4F}" name="Team Name" dataDxfId="4"/>
    <tableColumn id="2" xr3:uid="{35A629C8-AB1F-3747-9E30-507B9B7FA940}" name="Name1" dataDxfId="3"/>
    <tableColumn id="3" xr3:uid="{9AAFEF53-16AE-7544-B9FB-A13E9C13A81C}" name="Name2" dataDxfId="2"/>
    <tableColumn id="4" xr3:uid="{17F84F6D-1407-7543-9722-7E6805AC966C}" name="Name3" dataDxfId="1"/>
    <tableColumn id="5" xr3:uid="{EB5A09A1-E62F-7A46-8F23-96F43F1A9BB4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BwrG67-dGUk" TargetMode="External"/><Relationship Id="rId2" Type="http://schemas.openxmlformats.org/officeDocument/2006/relationships/hyperlink" Target="https://youtu.be/2diDEq6wWh4" TargetMode="External"/><Relationship Id="rId1" Type="http://schemas.openxmlformats.org/officeDocument/2006/relationships/hyperlink" Target="https://youtu.be/zydFDWxjPx4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youtu.be/LeruOqoCCE4" TargetMode="External"/><Relationship Id="rId4" Type="http://schemas.openxmlformats.org/officeDocument/2006/relationships/hyperlink" Target="https://youtu.be/n-B6lH8Vl0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D483-3CD9-B74D-8951-9C4AE1C9ADEF}">
  <dimension ref="A1:CQ54"/>
  <sheetViews>
    <sheetView tabSelected="1" topLeftCell="B1" zoomScale="150" zoomScaleNormal="150" workbookViewId="0">
      <pane xSplit="5" ySplit="4" topLeftCell="G5" activePane="bottomRight" state="frozen"/>
      <selection activeCell="B1" sqref="B1"/>
      <selection pane="topRight" activeCell="G1" sqref="G1"/>
      <selection pane="bottomLeft" activeCell="B5" sqref="B5"/>
      <selection pane="bottomRight" activeCell="AN5" sqref="AN5"/>
    </sheetView>
  </sheetViews>
  <sheetFormatPr baseColWidth="10" defaultRowHeight="13"/>
  <cols>
    <col min="1" max="1" width="3.6640625" style="1" bestFit="1" customWidth="1"/>
    <col min="2" max="2" width="4.1640625" style="1" bestFit="1" customWidth="1"/>
    <col min="3" max="3" width="4" style="1" bestFit="1" customWidth="1"/>
    <col min="4" max="4" width="12.33203125" style="1" bestFit="1" customWidth="1"/>
    <col min="5" max="5" width="12.1640625" style="1" bestFit="1" customWidth="1"/>
    <col min="6" max="6" width="19" style="1" bestFit="1" customWidth="1"/>
    <col min="7" max="39" width="3.6640625" style="1" bestFit="1" customWidth="1"/>
    <col min="40" max="40" width="7" style="1" customWidth="1"/>
    <col min="41" max="41" width="3.1640625" style="99" bestFit="1" customWidth="1"/>
    <col min="42" max="42" width="6.33203125" style="1" bestFit="1" customWidth="1"/>
    <col min="43" max="16384" width="10.83203125" style="1"/>
  </cols>
  <sheetData>
    <row r="1" spans="1:95">
      <c r="T1" s="1" t="s">
        <v>131</v>
      </c>
      <c r="AJ1" s="1" t="s">
        <v>128</v>
      </c>
      <c r="AK1" s="1" t="s">
        <v>128</v>
      </c>
    </row>
    <row r="2" spans="1:95" ht="17" customHeight="1">
      <c r="G2" s="128">
        <v>1</v>
      </c>
      <c r="H2" s="128"/>
      <c r="I2" s="128">
        <v>2</v>
      </c>
      <c r="J2" s="128"/>
      <c r="K2" s="128"/>
      <c r="L2" s="45" t="s">
        <v>120</v>
      </c>
      <c r="M2" s="128">
        <v>3</v>
      </c>
      <c r="N2" s="128"/>
      <c r="O2" s="45">
        <v>4</v>
      </c>
      <c r="P2" s="45"/>
      <c r="Q2" s="128">
        <v>5</v>
      </c>
      <c r="R2" s="128"/>
      <c r="S2" s="128">
        <v>6</v>
      </c>
      <c r="T2" s="128"/>
      <c r="U2" s="128"/>
      <c r="V2" s="45"/>
      <c r="W2" s="128">
        <v>7</v>
      </c>
      <c r="X2" s="128"/>
      <c r="Y2" s="128">
        <v>8</v>
      </c>
      <c r="Z2" s="128"/>
      <c r="AA2" s="128"/>
      <c r="AB2" s="128">
        <v>9</v>
      </c>
      <c r="AC2" s="128"/>
      <c r="AD2" s="128"/>
      <c r="AE2" s="128">
        <v>10</v>
      </c>
      <c r="AF2" s="128"/>
      <c r="AG2" s="128"/>
      <c r="AH2" s="128">
        <v>11</v>
      </c>
      <c r="AI2" s="128"/>
      <c r="AJ2" s="128"/>
      <c r="AK2" s="45" t="s">
        <v>121</v>
      </c>
      <c r="AL2" s="128"/>
      <c r="AM2" s="128"/>
    </row>
    <row r="3" spans="1:95" ht="14" thickBot="1">
      <c r="G3" s="34" t="s">
        <v>118</v>
      </c>
      <c r="H3" s="35" t="s">
        <v>1</v>
      </c>
      <c r="I3" s="34" t="s">
        <v>119</v>
      </c>
      <c r="J3" s="35" t="s">
        <v>118</v>
      </c>
      <c r="K3" s="36" t="s">
        <v>1</v>
      </c>
      <c r="L3" s="37" t="s">
        <v>119</v>
      </c>
      <c r="M3" s="35" t="s">
        <v>118</v>
      </c>
      <c r="N3" s="36" t="s">
        <v>1</v>
      </c>
      <c r="O3" s="38" t="s">
        <v>119</v>
      </c>
      <c r="P3" s="39"/>
      <c r="Q3" s="34" t="s">
        <v>118</v>
      </c>
      <c r="R3" s="36" t="s">
        <v>1</v>
      </c>
      <c r="S3" s="35" t="s">
        <v>119</v>
      </c>
      <c r="T3" s="35" t="s">
        <v>118</v>
      </c>
      <c r="U3" s="36" t="s">
        <v>1</v>
      </c>
      <c r="V3" s="39"/>
      <c r="W3" s="35" t="s">
        <v>118</v>
      </c>
      <c r="X3" s="36" t="s">
        <v>1</v>
      </c>
      <c r="Y3" s="34" t="s">
        <v>119</v>
      </c>
      <c r="Z3" s="35" t="s">
        <v>118</v>
      </c>
      <c r="AA3" s="35" t="s">
        <v>1</v>
      </c>
      <c r="AB3" s="40" t="s">
        <v>119</v>
      </c>
      <c r="AC3" s="41" t="s">
        <v>118</v>
      </c>
      <c r="AD3" s="42" t="s">
        <v>1</v>
      </c>
      <c r="AE3" s="41" t="s">
        <v>119</v>
      </c>
      <c r="AF3" s="41" t="s">
        <v>118</v>
      </c>
      <c r="AG3" s="43" t="s">
        <v>1</v>
      </c>
      <c r="AH3" s="40" t="s">
        <v>119</v>
      </c>
      <c r="AI3" s="41" t="s">
        <v>118</v>
      </c>
      <c r="AJ3" s="36" t="s">
        <v>1</v>
      </c>
      <c r="AK3" s="44" t="s">
        <v>119</v>
      </c>
      <c r="AL3" s="35" t="s">
        <v>118</v>
      </c>
      <c r="AM3" s="36" t="s">
        <v>1</v>
      </c>
    </row>
    <row r="4" spans="1:95" s="5" customFormat="1" ht="44" thickBot="1">
      <c r="A4" s="27" t="s">
        <v>66</v>
      </c>
      <c r="B4" s="28" t="s">
        <v>114</v>
      </c>
      <c r="C4" s="28" t="s">
        <v>115</v>
      </c>
      <c r="D4" s="29" t="s">
        <v>116</v>
      </c>
      <c r="E4" s="29" t="s">
        <v>117</v>
      </c>
      <c r="F4" s="29" t="s">
        <v>65</v>
      </c>
      <c r="G4" s="9" t="s">
        <v>83</v>
      </c>
      <c r="H4" s="9" t="s">
        <v>84</v>
      </c>
      <c r="I4" s="10" t="s">
        <v>85</v>
      </c>
      <c r="J4" s="9" t="s">
        <v>86</v>
      </c>
      <c r="K4" s="11" t="s">
        <v>87</v>
      </c>
      <c r="L4" s="12" t="s">
        <v>88</v>
      </c>
      <c r="M4" s="9" t="s">
        <v>89</v>
      </c>
      <c r="N4" s="11" t="s">
        <v>90</v>
      </c>
      <c r="O4" s="13" t="s">
        <v>91</v>
      </c>
      <c r="P4" s="14" t="s">
        <v>130</v>
      </c>
      <c r="Q4" s="10" t="s">
        <v>92</v>
      </c>
      <c r="R4" s="11" t="s">
        <v>93</v>
      </c>
      <c r="S4" s="9" t="s">
        <v>94</v>
      </c>
      <c r="T4" s="9" t="s">
        <v>95</v>
      </c>
      <c r="U4" s="11" t="s">
        <v>96</v>
      </c>
      <c r="V4" s="14" t="s">
        <v>0</v>
      </c>
      <c r="W4" s="9" t="s">
        <v>97</v>
      </c>
      <c r="X4" s="11" t="s">
        <v>98</v>
      </c>
      <c r="Y4" s="10" t="s">
        <v>99</v>
      </c>
      <c r="Z4" s="9" t="s">
        <v>100</v>
      </c>
      <c r="AA4" s="9" t="s">
        <v>101</v>
      </c>
      <c r="AB4" s="14" t="s">
        <v>102</v>
      </c>
      <c r="AC4" s="15" t="s">
        <v>103</v>
      </c>
      <c r="AD4" s="16" t="s">
        <v>104</v>
      </c>
      <c r="AE4" s="15" t="s">
        <v>105</v>
      </c>
      <c r="AF4" s="15" t="s">
        <v>106</v>
      </c>
      <c r="AG4" s="17" t="s">
        <v>107</v>
      </c>
      <c r="AH4" s="14" t="s">
        <v>108</v>
      </c>
      <c r="AI4" s="15" t="s">
        <v>109</v>
      </c>
      <c r="AJ4" s="11" t="s">
        <v>110</v>
      </c>
      <c r="AK4" s="18" t="s">
        <v>111</v>
      </c>
      <c r="AL4" s="9" t="s">
        <v>112</v>
      </c>
      <c r="AM4" s="11" t="s">
        <v>113</v>
      </c>
      <c r="AN4" s="26" t="s">
        <v>129</v>
      </c>
      <c r="AO4" s="100" t="s">
        <v>230</v>
      </c>
    </row>
    <row r="5" spans="1:95">
      <c r="A5" s="20">
        <v>1</v>
      </c>
      <c r="B5" s="21" t="s">
        <v>63</v>
      </c>
      <c r="C5" s="22" t="s">
        <v>60</v>
      </c>
      <c r="D5" s="23" t="s">
        <v>22</v>
      </c>
      <c r="E5" s="23" t="s">
        <v>23</v>
      </c>
      <c r="F5" s="23" t="s">
        <v>2</v>
      </c>
      <c r="G5" s="49"/>
      <c r="H5" s="50"/>
      <c r="I5" s="49"/>
      <c r="J5" s="50"/>
      <c r="K5" s="51"/>
      <c r="L5" s="49"/>
      <c r="M5" s="50"/>
      <c r="N5" s="51"/>
      <c r="O5" s="52"/>
      <c r="P5" s="53"/>
      <c r="Q5" s="49"/>
      <c r="R5" s="51"/>
      <c r="S5" s="50"/>
      <c r="T5" s="70"/>
      <c r="U5" s="50">
        <v>1</v>
      </c>
      <c r="V5" s="54"/>
      <c r="W5" s="49"/>
      <c r="X5" s="51"/>
      <c r="Y5" s="50"/>
      <c r="Z5" s="50"/>
      <c r="AA5" s="50"/>
      <c r="AB5" s="49"/>
      <c r="AC5" s="50"/>
      <c r="AD5" s="51"/>
      <c r="AE5" s="49"/>
      <c r="AF5" s="50"/>
      <c r="AG5" s="51"/>
      <c r="AH5" s="49"/>
      <c r="AI5" s="50"/>
      <c r="AJ5" s="55"/>
      <c r="AK5" s="50"/>
      <c r="AL5" s="50"/>
      <c r="AM5" s="51"/>
      <c r="AN5" s="46">
        <f>100-SUM(Table2[[#This Row],[12/1/21]:[2/21/22]])/28 *100</f>
        <v>96.428571428571431</v>
      </c>
      <c r="AO5" s="101">
        <v>6</v>
      </c>
      <c r="AP5" s="3"/>
    </row>
    <row r="6" spans="1:95">
      <c r="A6" s="30">
        <v>2</v>
      </c>
      <c r="B6" s="31" t="s">
        <v>64</v>
      </c>
      <c r="C6" s="32" t="s">
        <v>82</v>
      </c>
      <c r="D6" s="33" t="s">
        <v>72</v>
      </c>
      <c r="E6" s="33" t="s">
        <v>73</v>
      </c>
      <c r="F6" s="33" t="s">
        <v>67</v>
      </c>
      <c r="G6" s="56"/>
      <c r="H6" s="57"/>
      <c r="I6" s="56"/>
      <c r="J6" s="57"/>
      <c r="K6" s="58"/>
      <c r="L6" s="56"/>
      <c r="M6" s="57"/>
      <c r="N6" s="58"/>
      <c r="O6" s="59"/>
      <c r="P6" s="60"/>
      <c r="Q6" s="56"/>
      <c r="R6" s="58"/>
      <c r="S6" s="57"/>
      <c r="T6" s="71"/>
      <c r="U6" s="57"/>
      <c r="V6" s="61"/>
      <c r="W6" s="56"/>
      <c r="X6" s="58"/>
      <c r="Y6" s="57"/>
      <c r="Z6" s="57"/>
      <c r="AA6" s="57"/>
      <c r="AB6" s="56"/>
      <c r="AC6" s="57"/>
      <c r="AD6" s="58"/>
      <c r="AE6" s="56"/>
      <c r="AF6" s="57"/>
      <c r="AG6" s="58"/>
      <c r="AH6" s="56"/>
      <c r="AI6" s="57"/>
      <c r="AJ6" s="62"/>
      <c r="AK6" s="57"/>
      <c r="AL6" s="57"/>
      <c r="AM6" s="58"/>
      <c r="AN6" s="47">
        <f>100-SUM(Table2[[#This Row],[12/1/21]:[2/21/22]])/28 *100</f>
        <v>100</v>
      </c>
      <c r="AO6" s="101">
        <v>4</v>
      </c>
      <c r="AP6" s="2"/>
      <c r="AQ6" s="1" t="s">
        <v>21</v>
      </c>
      <c r="AR6" s="1" t="s">
        <v>21</v>
      </c>
      <c r="BE6" s="1" t="s">
        <v>21</v>
      </c>
      <c r="BF6" s="1" t="s">
        <v>21</v>
      </c>
      <c r="BG6" s="1" t="s">
        <v>21</v>
      </c>
      <c r="BH6" s="1" t="s">
        <v>21</v>
      </c>
      <c r="BI6" s="1" t="s">
        <v>21</v>
      </c>
      <c r="BJ6" s="1" t="s">
        <v>21</v>
      </c>
      <c r="BK6" s="1" t="s">
        <v>21</v>
      </c>
      <c r="BL6" s="1" t="s">
        <v>21</v>
      </c>
    </row>
    <row r="7" spans="1:95">
      <c r="A7" s="6">
        <v>3</v>
      </c>
      <c r="B7" s="19" t="s">
        <v>64</v>
      </c>
      <c r="C7" s="2" t="s">
        <v>60</v>
      </c>
      <c r="D7" s="1" t="s">
        <v>24</v>
      </c>
      <c r="E7" s="1" t="s">
        <v>25</v>
      </c>
      <c r="F7" s="1" t="s">
        <v>3</v>
      </c>
      <c r="G7" s="56"/>
      <c r="H7" s="57"/>
      <c r="I7" s="56"/>
      <c r="J7" s="57"/>
      <c r="K7" s="58"/>
      <c r="L7" s="56"/>
      <c r="M7" s="57"/>
      <c r="N7" s="58"/>
      <c r="O7" s="59"/>
      <c r="P7" s="60"/>
      <c r="Q7" s="56"/>
      <c r="R7" s="58"/>
      <c r="S7" s="57"/>
      <c r="T7" s="71"/>
      <c r="U7" s="57"/>
      <c r="V7" s="61"/>
      <c r="W7" s="56"/>
      <c r="X7" s="58"/>
      <c r="Y7" s="57"/>
      <c r="Z7" s="57"/>
      <c r="AA7" s="57"/>
      <c r="AB7" s="56"/>
      <c r="AC7" s="57"/>
      <c r="AD7" s="58"/>
      <c r="AE7" s="56"/>
      <c r="AF7" s="57"/>
      <c r="AG7" s="58"/>
      <c r="AH7" s="56"/>
      <c r="AI7" s="57"/>
      <c r="AJ7" s="62"/>
      <c r="AK7" s="57"/>
      <c r="AL7" s="57"/>
      <c r="AM7" s="58"/>
      <c r="AN7" s="47">
        <f>100-SUM(Table2[[#This Row],[12/1/21]:[2/21/22]])/28 *100</f>
        <v>100</v>
      </c>
      <c r="AO7" s="101">
        <v>2</v>
      </c>
      <c r="AP7" s="2" t="s">
        <v>20</v>
      </c>
      <c r="AQ7" s="1" t="s">
        <v>21</v>
      </c>
      <c r="AR7" s="1" t="s">
        <v>21</v>
      </c>
      <c r="BI7" s="1" t="s">
        <v>21</v>
      </c>
      <c r="BJ7" s="1" t="s">
        <v>21</v>
      </c>
      <c r="BK7" s="1" t="s">
        <v>21</v>
      </c>
      <c r="BL7" s="1" t="s">
        <v>21</v>
      </c>
      <c r="BM7" s="1" t="s">
        <v>21</v>
      </c>
      <c r="CK7" s="1" t="s">
        <v>21</v>
      </c>
      <c r="CL7" s="1" t="s">
        <v>20</v>
      </c>
    </row>
    <row r="8" spans="1:95">
      <c r="A8" s="30">
        <v>4</v>
      </c>
      <c r="B8" s="31" t="s">
        <v>64</v>
      </c>
      <c r="C8" s="32" t="s">
        <v>82</v>
      </c>
      <c r="D8" s="33" t="s">
        <v>74</v>
      </c>
      <c r="E8" s="33" t="s">
        <v>75</v>
      </c>
      <c r="F8" s="33" t="s">
        <v>68</v>
      </c>
      <c r="G8" s="56"/>
      <c r="H8" s="57"/>
      <c r="I8" s="56"/>
      <c r="J8" s="57"/>
      <c r="K8" s="58"/>
      <c r="L8" s="56"/>
      <c r="M8" s="57"/>
      <c r="N8" s="58"/>
      <c r="O8" s="59"/>
      <c r="P8" s="60"/>
      <c r="Q8" s="56"/>
      <c r="R8" s="58"/>
      <c r="S8" s="57"/>
      <c r="T8" s="71"/>
      <c r="U8" s="57"/>
      <c r="V8" s="61"/>
      <c r="W8" s="56"/>
      <c r="X8" s="58"/>
      <c r="Y8" s="57"/>
      <c r="Z8" s="57"/>
      <c r="AA8" s="57"/>
      <c r="AB8" s="56"/>
      <c r="AC8" s="57"/>
      <c r="AD8" s="58"/>
      <c r="AE8" s="56"/>
      <c r="AF8" s="57"/>
      <c r="AG8" s="58"/>
      <c r="AH8" s="56"/>
      <c r="AI8" s="57"/>
      <c r="AJ8" s="62"/>
      <c r="AK8" s="57"/>
      <c r="AL8" s="57"/>
      <c r="AM8" s="58"/>
      <c r="AN8" s="47">
        <f>100-SUM(Table2[[#This Row],[12/1/21]:[2/21/22]])/28 *100</f>
        <v>100</v>
      </c>
      <c r="AO8" s="101">
        <v>6</v>
      </c>
      <c r="AP8" s="2" t="s">
        <v>20</v>
      </c>
      <c r="AQ8" s="1" t="s">
        <v>21</v>
      </c>
      <c r="AR8" s="1" t="s">
        <v>21</v>
      </c>
      <c r="BI8" s="1" t="s">
        <v>21</v>
      </c>
      <c r="BJ8" s="1" t="s">
        <v>21</v>
      </c>
      <c r="BK8" s="1" t="s">
        <v>21</v>
      </c>
      <c r="BL8" s="1" t="s">
        <v>21</v>
      </c>
      <c r="BM8" s="1" t="s">
        <v>21</v>
      </c>
      <c r="CK8" s="1" t="s">
        <v>20</v>
      </c>
      <c r="CL8" s="1" t="s">
        <v>21</v>
      </c>
      <c r="CM8" s="1" t="s">
        <v>20</v>
      </c>
    </row>
    <row r="9" spans="1:95">
      <c r="A9" s="6">
        <v>5</v>
      </c>
      <c r="B9" s="19" t="s">
        <v>64</v>
      </c>
      <c r="C9" s="2" t="s">
        <v>61</v>
      </c>
      <c r="D9" s="1" t="s">
        <v>26</v>
      </c>
      <c r="E9" s="1" t="s">
        <v>27</v>
      </c>
      <c r="F9" s="1" t="s">
        <v>4</v>
      </c>
      <c r="G9" s="56"/>
      <c r="H9" s="57"/>
      <c r="I9" s="56"/>
      <c r="J9" s="57"/>
      <c r="K9" s="58"/>
      <c r="L9" s="56"/>
      <c r="M9" s="57"/>
      <c r="N9" s="58"/>
      <c r="O9" s="59"/>
      <c r="P9" s="60"/>
      <c r="Q9" s="56"/>
      <c r="R9" s="58"/>
      <c r="S9" s="57"/>
      <c r="T9" s="71"/>
      <c r="U9" s="57"/>
      <c r="V9" s="61"/>
      <c r="W9" s="56"/>
      <c r="X9" s="58"/>
      <c r="Y9" s="57"/>
      <c r="Z9" s="57"/>
      <c r="AA9" s="57"/>
      <c r="AB9" s="56"/>
      <c r="AC9" s="57"/>
      <c r="AD9" s="58"/>
      <c r="AE9" s="56"/>
      <c r="AF9" s="57"/>
      <c r="AG9" s="58"/>
      <c r="AH9" s="56"/>
      <c r="AI9" s="57"/>
      <c r="AJ9" s="62"/>
      <c r="AK9" s="57"/>
      <c r="AL9" s="57"/>
      <c r="AM9" s="58"/>
      <c r="AN9" s="47">
        <f>100-SUM(Table2[[#This Row],[12/1/21]:[2/21/22]])/28 *100</f>
        <v>100</v>
      </c>
      <c r="AO9" s="101">
        <v>4</v>
      </c>
      <c r="AP9" s="2" t="s">
        <v>20</v>
      </c>
      <c r="AQ9" s="1" t="s">
        <v>21</v>
      </c>
      <c r="AR9" s="1" t="s">
        <v>21</v>
      </c>
      <c r="BI9" s="1" t="s">
        <v>21</v>
      </c>
      <c r="BJ9" s="1" t="s">
        <v>21</v>
      </c>
      <c r="BK9" s="1" t="s">
        <v>21</v>
      </c>
      <c r="BL9" s="1" t="s">
        <v>21</v>
      </c>
      <c r="BM9" s="1" t="s">
        <v>21</v>
      </c>
      <c r="CQ9" s="1" t="s">
        <v>20</v>
      </c>
    </row>
    <row r="10" spans="1:95">
      <c r="A10" s="6">
        <v>6</v>
      </c>
      <c r="B10" s="19" t="s">
        <v>64</v>
      </c>
      <c r="C10" s="2" t="s">
        <v>60</v>
      </c>
      <c r="D10" s="1" t="s">
        <v>28</v>
      </c>
      <c r="E10" s="1" t="s">
        <v>29</v>
      </c>
      <c r="F10" s="1" t="s">
        <v>5</v>
      </c>
      <c r="G10" s="56"/>
      <c r="H10" s="57"/>
      <c r="I10" s="56"/>
      <c r="J10" s="57"/>
      <c r="K10" s="58"/>
      <c r="L10" s="56"/>
      <c r="M10" s="57"/>
      <c r="N10" s="58"/>
      <c r="O10" s="59"/>
      <c r="P10" s="60"/>
      <c r="Q10" s="56"/>
      <c r="R10" s="58"/>
      <c r="S10" s="57"/>
      <c r="T10" s="71"/>
      <c r="U10" s="57"/>
      <c r="V10" s="61"/>
      <c r="W10" s="56"/>
      <c r="X10" s="58"/>
      <c r="Y10" s="57"/>
      <c r="Z10" s="57">
        <v>1</v>
      </c>
      <c r="AA10" s="57"/>
      <c r="AB10" s="56">
        <v>1</v>
      </c>
      <c r="AC10" s="57"/>
      <c r="AD10" s="58">
        <v>1</v>
      </c>
      <c r="AE10" s="56">
        <v>1</v>
      </c>
      <c r="AF10" s="57">
        <v>1</v>
      </c>
      <c r="AG10" s="58"/>
      <c r="AH10" s="56">
        <v>1</v>
      </c>
      <c r="AI10" s="57">
        <v>1</v>
      </c>
      <c r="AJ10" s="62"/>
      <c r="AK10" s="57"/>
      <c r="AL10" s="57"/>
      <c r="AM10" s="58"/>
      <c r="AN10" s="47">
        <f>100-SUM(Table2[[#This Row],[12/1/21]:[2/21/22]])/28 *100</f>
        <v>75</v>
      </c>
      <c r="AO10" s="101">
        <v>3</v>
      </c>
      <c r="AP10" s="2" t="s">
        <v>20</v>
      </c>
      <c r="AQ10" s="1" t="s">
        <v>21</v>
      </c>
      <c r="AR10" s="1" t="s">
        <v>21</v>
      </c>
      <c r="BI10" s="1" t="s">
        <v>21</v>
      </c>
      <c r="BJ10" s="1" t="s">
        <v>21</v>
      </c>
      <c r="BK10" s="1" t="s">
        <v>21</v>
      </c>
      <c r="BL10" s="1" t="s">
        <v>21</v>
      </c>
      <c r="BM10" s="1" t="s">
        <v>21</v>
      </c>
      <c r="CK10" s="1" t="s">
        <v>20</v>
      </c>
      <c r="CL10" s="1" t="s">
        <v>21</v>
      </c>
      <c r="CM10" s="1" t="s">
        <v>20</v>
      </c>
    </row>
    <row r="11" spans="1:95">
      <c r="A11" s="6">
        <v>7</v>
      </c>
      <c r="B11" s="19" t="s">
        <v>64</v>
      </c>
      <c r="C11" s="2" t="s">
        <v>60</v>
      </c>
      <c r="D11" s="1" t="s">
        <v>30</v>
      </c>
      <c r="E11" s="1" t="s">
        <v>31</v>
      </c>
      <c r="F11" s="1" t="s">
        <v>6</v>
      </c>
      <c r="G11" s="56"/>
      <c r="H11" s="57"/>
      <c r="I11" s="56"/>
      <c r="J11" s="57"/>
      <c r="K11" s="58"/>
      <c r="L11" s="56"/>
      <c r="M11" s="57"/>
      <c r="N11" s="58"/>
      <c r="O11" s="59"/>
      <c r="P11" s="60"/>
      <c r="Q11" s="56"/>
      <c r="R11" s="58"/>
      <c r="S11" s="57"/>
      <c r="T11" s="71"/>
      <c r="U11" s="57"/>
      <c r="V11" s="61"/>
      <c r="W11" s="56"/>
      <c r="X11" s="58"/>
      <c r="Y11" s="57"/>
      <c r="Z11" s="57"/>
      <c r="AA11" s="57"/>
      <c r="AB11" s="56"/>
      <c r="AC11" s="57"/>
      <c r="AD11" s="58"/>
      <c r="AE11" s="56"/>
      <c r="AF11" s="57"/>
      <c r="AG11" s="58"/>
      <c r="AH11" s="56"/>
      <c r="AI11" s="57"/>
      <c r="AJ11" s="62"/>
      <c r="AK11" s="57"/>
      <c r="AL11" s="57"/>
      <c r="AM11" s="58"/>
      <c r="AN11" s="47">
        <f>100-SUM(Table2[[#This Row],[12/1/21]:[2/21/22]])/28 *100</f>
        <v>100</v>
      </c>
      <c r="AO11" s="101">
        <v>5</v>
      </c>
      <c r="AP11" s="2" t="s">
        <v>20</v>
      </c>
      <c r="AQ11" s="1" t="s">
        <v>21</v>
      </c>
      <c r="AR11" s="1" t="s">
        <v>21</v>
      </c>
      <c r="BI11" s="1" t="s">
        <v>21</v>
      </c>
      <c r="BJ11" s="1" t="s">
        <v>21</v>
      </c>
      <c r="BK11" s="1" t="s">
        <v>21</v>
      </c>
      <c r="BL11" s="1" t="s">
        <v>21</v>
      </c>
      <c r="BM11" s="1" t="s">
        <v>21</v>
      </c>
    </row>
    <row r="12" spans="1:95">
      <c r="A12" s="6">
        <v>8</v>
      </c>
      <c r="B12" s="19" t="s">
        <v>64</v>
      </c>
      <c r="C12" s="2" t="s">
        <v>60</v>
      </c>
      <c r="D12" s="115" t="s">
        <v>32</v>
      </c>
      <c r="E12" s="115" t="s">
        <v>33</v>
      </c>
      <c r="F12" s="115" t="s">
        <v>7</v>
      </c>
      <c r="G12" s="56"/>
      <c r="H12" s="57"/>
      <c r="I12" s="56"/>
      <c r="J12" s="57"/>
      <c r="K12" s="58"/>
      <c r="L12" s="56"/>
      <c r="M12" s="57"/>
      <c r="N12" s="58"/>
      <c r="O12" s="59"/>
      <c r="P12" s="60"/>
      <c r="Q12" s="56"/>
      <c r="R12" s="58"/>
      <c r="S12" s="57"/>
      <c r="T12" s="71"/>
      <c r="U12" s="57"/>
      <c r="V12" s="61"/>
      <c r="W12" s="56">
        <v>1</v>
      </c>
      <c r="X12" s="58"/>
      <c r="Y12" s="57">
        <v>1</v>
      </c>
      <c r="Z12" s="57">
        <v>1</v>
      </c>
      <c r="AA12" s="57">
        <v>1</v>
      </c>
      <c r="AB12" s="56">
        <v>1</v>
      </c>
      <c r="AC12" s="57">
        <v>1</v>
      </c>
      <c r="AD12" s="116"/>
      <c r="AE12" s="117"/>
      <c r="AF12" s="118"/>
      <c r="AG12" s="116"/>
      <c r="AH12" s="117"/>
      <c r="AI12" s="118"/>
      <c r="AJ12" s="116"/>
      <c r="AK12" s="118"/>
      <c r="AL12" s="118"/>
      <c r="AM12" s="116"/>
      <c r="AN12" s="47">
        <f>100-SUM(Table2[[#This Row],[12/1/21]:[2/21/22]])/28 *100</f>
        <v>78.571428571428569</v>
      </c>
      <c r="AO12" s="103"/>
      <c r="AP12" s="127">
        <v>44582</v>
      </c>
      <c r="AQ12" s="1" t="s">
        <v>21</v>
      </c>
      <c r="AR12" s="1" t="s">
        <v>21</v>
      </c>
      <c r="BI12" s="1" t="s">
        <v>21</v>
      </c>
      <c r="BJ12" s="1" t="s">
        <v>21</v>
      </c>
      <c r="BK12" s="1" t="s">
        <v>21</v>
      </c>
      <c r="BL12" s="1" t="s">
        <v>21</v>
      </c>
    </row>
    <row r="13" spans="1:95">
      <c r="A13" s="6">
        <v>9</v>
      </c>
      <c r="B13" s="19" t="s">
        <v>64</v>
      </c>
      <c r="C13" s="2" t="s">
        <v>61</v>
      </c>
      <c r="D13" s="1" t="s">
        <v>34</v>
      </c>
      <c r="E13" s="1" t="s">
        <v>35</v>
      </c>
      <c r="F13" s="1" t="s">
        <v>8</v>
      </c>
      <c r="G13" s="56"/>
      <c r="H13" s="57"/>
      <c r="I13" s="56"/>
      <c r="J13" s="57"/>
      <c r="K13" s="58"/>
      <c r="L13" s="56"/>
      <c r="M13" s="57"/>
      <c r="N13" s="58"/>
      <c r="O13" s="59"/>
      <c r="P13" s="60"/>
      <c r="Q13" s="56"/>
      <c r="R13" s="58"/>
      <c r="S13" s="57"/>
      <c r="T13" s="71"/>
      <c r="U13" s="57"/>
      <c r="V13" s="61"/>
      <c r="W13" s="56"/>
      <c r="X13" s="58"/>
      <c r="Y13" s="57"/>
      <c r="Z13" s="57"/>
      <c r="AA13" s="57"/>
      <c r="AB13" s="56"/>
      <c r="AC13" s="57"/>
      <c r="AD13" s="58"/>
      <c r="AE13" s="56" t="s">
        <v>150</v>
      </c>
      <c r="AF13" s="57" t="s">
        <v>150</v>
      </c>
      <c r="AG13" s="58"/>
      <c r="AH13" s="56"/>
      <c r="AI13" s="57"/>
      <c r="AJ13" s="62"/>
      <c r="AK13" s="57"/>
      <c r="AL13" s="57"/>
      <c r="AM13" s="58"/>
      <c r="AN13" s="47">
        <f>100-SUM(Table2[[#This Row],[12/1/21]:[2/21/22]])/28 *100</f>
        <v>100</v>
      </c>
      <c r="AO13" s="101">
        <v>1</v>
      </c>
      <c r="AP13" s="2"/>
      <c r="AQ13" s="1" t="s">
        <v>21</v>
      </c>
      <c r="AR13" s="1" t="s">
        <v>21</v>
      </c>
      <c r="BI13" s="1" t="s">
        <v>21</v>
      </c>
      <c r="BJ13" s="1" t="s">
        <v>21</v>
      </c>
      <c r="BK13" s="1" t="s">
        <v>21</v>
      </c>
      <c r="BL13" s="1" t="s">
        <v>21</v>
      </c>
    </row>
    <row r="14" spans="1:95">
      <c r="A14" s="6">
        <v>10</v>
      </c>
      <c r="B14" s="19" t="s">
        <v>64</v>
      </c>
      <c r="C14" s="2" t="s">
        <v>60</v>
      </c>
      <c r="D14" s="1" t="s">
        <v>36</v>
      </c>
      <c r="E14" s="1" t="s">
        <v>37</v>
      </c>
      <c r="F14" s="1" t="s">
        <v>9</v>
      </c>
      <c r="G14" s="56"/>
      <c r="H14" s="57"/>
      <c r="I14" s="56"/>
      <c r="J14" s="57"/>
      <c r="K14" s="58"/>
      <c r="L14" s="56"/>
      <c r="M14" s="57"/>
      <c r="N14" s="58"/>
      <c r="O14" s="59"/>
      <c r="P14" s="60"/>
      <c r="Q14" s="56"/>
      <c r="R14" s="58"/>
      <c r="S14" s="57"/>
      <c r="T14" s="71"/>
      <c r="U14" s="57"/>
      <c r="V14" s="61"/>
      <c r="W14" s="56"/>
      <c r="X14" s="58">
        <v>1</v>
      </c>
      <c r="Y14" s="57"/>
      <c r="Z14" s="57"/>
      <c r="AA14" s="57"/>
      <c r="AB14" s="56"/>
      <c r="AC14" s="57"/>
      <c r="AD14" s="58"/>
      <c r="AE14" s="56"/>
      <c r="AF14" s="57"/>
      <c r="AG14" s="58"/>
      <c r="AH14" s="56"/>
      <c r="AI14" s="57"/>
      <c r="AJ14" s="62"/>
      <c r="AK14" s="57"/>
      <c r="AL14" s="57"/>
      <c r="AM14" s="58"/>
      <c r="AN14" s="47">
        <f>100-SUM(Table2[[#This Row],[12/1/21]:[2/21/22]])/28 *100</f>
        <v>96.428571428571431</v>
      </c>
      <c r="AO14" s="101">
        <v>7</v>
      </c>
      <c r="AP14" s="2"/>
      <c r="AQ14" s="1" t="s">
        <v>21</v>
      </c>
      <c r="AR14" s="1" t="s">
        <v>21</v>
      </c>
      <c r="BI14" s="1" t="s">
        <v>21</v>
      </c>
      <c r="BJ14" s="1" t="s">
        <v>21</v>
      </c>
      <c r="BK14" s="1" t="s">
        <v>21</v>
      </c>
      <c r="BL14" s="1" t="s">
        <v>21</v>
      </c>
    </row>
    <row r="15" spans="1:95">
      <c r="A15" s="6">
        <v>11</v>
      </c>
      <c r="B15" s="19" t="s">
        <v>64</v>
      </c>
      <c r="C15" s="2" t="s">
        <v>62</v>
      </c>
      <c r="D15" s="1" t="s">
        <v>38</v>
      </c>
      <c r="E15" s="1" t="s">
        <v>39</v>
      </c>
      <c r="F15" s="1" t="s">
        <v>10</v>
      </c>
      <c r="G15" s="56"/>
      <c r="H15" s="57"/>
      <c r="I15" s="56"/>
      <c r="J15" s="57"/>
      <c r="K15" s="58"/>
      <c r="L15" s="56"/>
      <c r="M15" s="57"/>
      <c r="N15" s="58"/>
      <c r="O15" s="59"/>
      <c r="P15" s="60"/>
      <c r="Q15" s="56"/>
      <c r="R15" s="58"/>
      <c r="S15" s="57"/>
      <c r="T15" s="71"/>
      <c r="U15" s="57"/>
      <c r="V15" s="61"/>
      <c r="W15" s="56"/>
      <c r="X15" s="58"/>
      <c r="Y15" s="57" t="s">
        <v>150</v>
      </c>
      <c r="Z15" s="57" t="s">
        <v>150</v>
      </c>
      <c r="AA15" s="57"/>
      <c r="AB15" s="56"/>
      <c r="AC15" s="57"/>
      <c r="AD15" s="58"/>
      <c r="AE15" s="56"/>
      <c r="AF15" s="57"/>
      <c r="AG15" s="58"/>
      <c r="AH15" s="56"/>
      <c r="AI15" s="57"/>
      <c r="AJ15" s="62"/>
      <c r="AK15" s="57"/>
      <c r="AL15" s="57"/>
      <c r="AM15" s="58"/>
      <c r="AN15" s="47">
        <f>100-SUM(Table2[[#This Row],[12/1/21]:[2/21/22]])/28 *100</f>
        <v>100</v>
      </c>
      <c r="AO15" s="101">
        <v>8</v>
      </c>
      <c r="AP15" s="2"/>
      <c r="AQ15" s="1" t="s">
        <v>21</v>
      </c>
      <c r="AR15" s="1" t="s">
        <v>21</v>
      </c>
      <c r="BI15" s="1" t="s">
        <v>21</v>
      </c>
      <c r="BJ15" s="1" t="s">
        <v>21</v>
      </c>
      <c r="BK15" s="1" t="s">
        <v>21</v>
      </c>
      <c r="BL15" s="1" t="s">
        <v>21</v>
      </c>
    </row>
    <row r="16" spans="1:95">
      <c r="A16" s="6">
        <v>12</v>
      </c>
      <c r="B16" s="19" t="s">
        <v>64</v>
      </c>
      <c r="C16" s="2" t="s">
        <v>60</v>
      </c>
      <c r="D16" s="1" t="s">
        <v>40</v>
      </c>
      <c r="E16" s="1" t="s">
        <v>41</v>
      </c>
      <c r="F16" s="1" t="s">
        <v>11</v>
      </c>
      <c r="G16" s="56"/>
      <c r="H16" s="57"/>
      <c r="I16" s="56"/>
      <c r="J16" s="57"/>
      <c r="K16" s="58"/>
      <c r="L16" s="56"/>
      <c r="M16" s="57"/>
      <c r="N16" s="58"/>
      <c r="O16" s="59"/>
      <c r="P16" s="60"/>
      <c r="Q16" s="56"/>
      <c r="R16" s="58"/>
      <c r="S16" s="57"/>
      <c r="T16" s="71"/>
      <c r="U16" s="57"/>
      <c r="V16" s="61"/>
      <c r="W16" s="56"/>
      <c r="X16" s="58"/>
      <c r="Y16" s="57"/>
      <c r="Z16" s="57"/>
      <c r="AA16" s="57"/>
      <c r="AB16" s="56"/>
      <c r="AC16" s="57"/>
      <c r="AD16" s="58"/>
      <c r="AE16" s="56"/>
      <c r="AF16" s="57"/>
      <c r="AG16" s="58"/>
      <c r="AH16" s="56"/>
      <c r="AI16" s="57"/>
      <c r="AJ16" s="62"/>
      <c r="AK16" s="57"/>
      <c r="AL16" s="57"/>
      <c r="AM16" s="58"/>
      <c r="AN16" s="47">
        <f>100-SUM(Table2[[#This Row],[12/1/21]:[2/21/22]])/28 *100</f>
        <v>100</v>
      </c>
      <c r="AO16" s="101">
        <v>7</v>
      </c>
      <c r="AP16" s="2"/>
      <c r="AQ16" s="1" t="s">
        <v>21</v>
      </c>
      <c r="AR16" s="1" t="s">
        <v>21</v>
      </c>
      <c r="BE16" s="1" t="s">
        <v>21</v>
      </c>
      <c r="BF16" s="1" t="s">
        <v>21</v>
      </c>
      <c r="BG16" s="1" t="s">
        <v>21</v>
      </c>
      <c r="BH16" s="1" t="s">
        <v>21</v>
      </c>
      <c r="BI16" s="1" t="s">
        <v>21</v>
      </c>
      <c r="BJ16" s="1" t="s">
        <v>21</v>
      </c>
      <c r="BK16" s="1" t="s">
        <v>21</v>
      </c>
      <c r="BL16" s="1" t="s">
        <v>21</v>
      </c>
    </row>
    <row r="17" spans="1:95">
      <c r="A17" s="30">
        <v>13</v>
      </c>
      <c r="B17" s="31" t="s">
        <v>64</v>
      </c>
      <c r="C17" s="32" t="s">
        <v>82</v>
      </c>
      <c r="D17" s="33" t="s">
        <v>126</v>
      </c>
      <c r="E17" s="33" t="s">
        <v>122</v>
      </c>
      <c r="F17" s="33" t="s">
        <v>123</v>
      </c>
      <c r="G17" s="56"/>
      <c r="H17" s="57"/>
      <c r="I17" s="56"/>
      <c r="J17" s="57"/>
      <c r="K17" s="58"/>
      <c r="L17" s="56"/>
      <c r="M17" s="57"/>
      <c r="N17" s="58">
        <v>1</v>
      </c>
      <c r="O17" s="59"/>
      <c r="P17" s="60"/>
      <c r="Q17" s="56"/>
      <c r="R17" s="58"/>
      <c r="S17" s="57"/>
      <c r="T17" s="71"/>
      <c r="U17" s="57"/>
      <c r="V17" s="61"/>
      <c r="W17" s="56"/>
      <c r="X17" s="58"/>
      <c r="Y17" s="57"/>
      <c r="Z17" s="57"/>
      <c r="AA17" s="57"/>
      <c r="AB17" s="56"/>
      <c r="AC17" s="57"/>
      <c r="AD17" s="58"/>
      <c r="AE17" s="56">
        <v>1</v>
      </c>
      <c r="AF17" s="57"/>
      <c r="AG17" s="58"/>
      <c r="AH17" s="56"/>
      <c r="AI17" s="57"/>
      <c r="AJ17" s="62"/>
      <c r="AK17" s="57"/>
      <c r="AL17" s="57"/>
      <c r="AM17" s="58"/>
      <c r="AN17" s="47">
        <f>100-SUM(Table2[[#This Row],[12/1/21]:[2/21/22]])/28 *100</f>
        <v>92.857142857142861</v>
      </c>
      <c r="AO17" s="101">
        <v>1</v>
      </c>
      <c r="AP17" s="2"/>
      <c r="AQ17" s="1" t="s">
        <v>21</v>
      </c>
      <c r="AR17" s="1" t="s">
        <v>21</v>
      </c>
      <c r="BE17" s="1" t="s">
        <v>21</v>
      </c>
      <c r="BF17" s="1" t="s">
        <v>21</v>
      </c>
      <c r="BG17" s="1" t="s">
        <v>21</v>
      </c>
      <c r="BH17" s="1" t="s">
        <v>21</v>
      </c>
      <c r="BI17" s="1" t="s">
        <v>21</v>
      </c>
      <c r="BJ17" s="1" t="s">
        <v>21</v>
      </c>
      <c r="BK17" s="1" t="s">
        <v>21</v>
      </c>
      <c r="BL17" s="1" t="s">
        <v>21</v>
      </c>
    </row>
    <row r="18" spans="1:95">
      <c r="A18" s="30">
        <v>14</v>
      </c>
      <c r="B18" s="31" t="s">
        <v>64</v>
      </c>
      <c r="C18" s="32" t="s">
        <v>82</v>
      </c>
      <c r="D18" s="33" t="s">
        <v>76</v>
      </c>
      <c r="E18" s="33" t="s">
        <v>77</v>
      </c>
      <c r="F18" s="33" t="s">
        <v>69</v>
      </c>
      <c r="G18" s="56"/>
      <c r="H18" s="57"/>
      <c r="I18" s="56"/>
      <c r="J18" s="57"/>
      <c r="K18" s="58"/>
      <c r="L18" s="56"/>
      <c r="M18" s="57"/>
      <c r="N18" s="58"/>
      <c r="O18" s="59"/>
      <c r="P18" s="60"/>
      <c r="Q18" s="56"/>
      <c r="R18" s="58"/>
      <c r="S18" s="57"/>
      <c r="T18" s="71"/>
      <c r="U18" s="57"/>
      <c r="V18" s="61"/>
      <c r="W18" s="56"/>
      <c r="X18" s="58"/>
      <c r="Y18" s="57"/>
      <c r="Z18" s="57"/>
      <c r="AA18" s="57"/>
      <c r="AB18" s="56"/>
      <c r="AC18" s="57"/>
      <c r="AD18" s="58"/>
      <c r="AE18" s="56"/>
      <c r="AF18" s="57"/>
      <c r="AG18" s="58"/>
      <c r="AH18" s="56"/>
      <c r="AI18" s="57"/>
      <c r="AJ18" s="62"/>
      <c r="AK18" s="57"/>
      <c r="AL18" s="57"/>
      <c r="AM18" s="58"/>
      <c r="AN18" s="47">
        <f>100-SUM(Table2[[#This Row],[12/1/21]:[2/21/22]])/28 *100</f>
        <v>100</v>
      </c>
      <c r="AO18" s="101">
        <v>1</v>
      </c>
      <c r="AP18" s="2"/>
      <c r="AQ18" s="1" t="s">
        <v>21</v>
      </c>
      <c r="AR18" s="1" t="s">
        <v>21</v>
      </c>
      <c r="BE18" s="1" t="s">
        <v>21</v>
      </c>
      <c r="BF18" s="1" t="s">
        <v>21</v>
      </c>
      <c r="BG18" s="1" t="s">
        <v>21</v>
      </c>
      <c r="BH18" s="1" t="s">
        <v>21</v>
      </c>
      <c r="BI18" s="1" t="s">
        <v>21</v>
      </c>
      <c r="BJ18" s="1" t="s">
        <v>21</v>
      </c>
      <c r="BK18" s="1" t="s">
        <v>21</v>
      </c>
      <c r="BL18" s="1" t="s">
        <v>21</v>
      </c>
    </row>
    <row r="19" spans="1:95" ht="16">
      <c r="A19" s="6">
        <v>15</v>
      </c>
      <c r="B19" s="19" t="s">
        <v>64</v>
      </c>
      <c r="C19" s="2" t="s">
        <v>60</v>
      </c>
      <c r="D19" s="1" t="s">
        <v>42</v>
      </c>
      <c r="E19" s="1" t="s">
        <v>43</v>
      </c>
      <c r="F19" t="s">
        <v>220</v>
      </c>
      <c r="G19" s="56"/>
      <c r="H19" s="57"/>
      <c r="I19" s="56">
        <v>1</v>
      </c>
      <c r="J19" s="57">
        <v>1</v>
      </c>
      <c r="K19" s="58"/>
      <c r="L19" s="56"/>
      <c r="M19" s="57"/>
      <c r="N19" s="58">
        <v>1</v>
      </c>
      <c r="O19" s="59"/>
      <c r="P19" s="60"/>
      <c r="Q19" s="56">
        <v>1</v>
      </c>
      <c r="R19" s="58">
        <v>1</v>
      </c>
      <c r="S19" s="57">
        <v>1</v>
      </c>
      <c r="T19" s="71"/>
      <c r="U19" s="57">
        <v>1</v>
      </c>
      <c r="V19" s="61"/>
      <c r="W19" s="56"/>
      <c r="X19" s="58">
        <v>1</v>
      </c>
      <c r="Y19" s="57"/>
      <c r="Z19" s="57"/>
      <c r="AA19" s="57"/>
      <c r="AB19" s="56" t="s">
        <v>150</v>
      </c>
      <c r="AC19" s="57">
        <v>1</v>
      </c>
      <c r="AD19" s="58">
        <v>1</v>
      </c>
      <c r="AE19" s="56">
        <v>1</v>
      </c>
      <c r="AF19" s="57">
        <v>1</v>
      </c>
      <c r="AG19" s="58"/>
      <c r="AH19" s="56">
        <v>1</v>
      </c>
      <c r="AI19" s="57"/>
      <c r="AJ19" s="62"/>
      <c r="AK19" s="57"/>
      <c r="AL19" s="57"/>
      <c r="AM19" s="58"/>
      <c r="AN19" s="47">
        <f>100-SUM(Table2[[#This Row],[12/1/21]:[2/21/22]])/28 *100</f>
        <v>53.571428571428569</v>
      </c>
      <c r="AO19" s="101">
        <v>9</v>
      </c>
      <c r="AP19" s="2"/>
      <c r="AQ19" s="1" t="s">
        <v>21</v>
      </c>
      <c r="AR19" s="1" t="s">
        <v>21</v>
      </c>
      <c r="BE19" s="1" t="s">
        <v>21</v>
      </c>
      <c r="BF19" s="1" t="s">
        <v>21</v>
      </c>
      <c r="BG19" s="1" t="s">
        <v>21</v>
      </c>
      <c r="BH19" s="1" t="s">
        <v>21</v>
      </c>
      <c r="BI19" s="1" t="s">
        <v>21</v>
      </c>
      <c r="BJ19" s="1" t="s">
        <v>21</v>
      </c>
      <c r="BK19" s="1" t="s">
        <v>21</v>
      </c>
      <c r="BL19" s="1" t="s">
        <v>21</v>
      </c>
    </row>
    <row r="20" spans="1:95">
      <c r="A20" s="30">
        <v>16</v>
      </c>
      <c r="B20" s="31" t="s">
        <v>64</v>
      </c>
      <c r="C20" s="32" t="s">
        <v>82</v>
      </c>
      <c r="D20" s="33" t="s">
        <v>78</v>
      </c>
      <c r="E20" s="33" t="s">
        <v>79</v>
      </c>
      <c r="F20" s="33" t="s">
        <v>70</v>
      </c>
      <c r="G20" s="56"/>
      <c r="H20" s="57"/>
      <c r="I20" s="56"/>
      <c r="J20" s="57"/>
      <c r="K20" s="58"/>
      <c r="L20" s="56"/>
      <c r="M20" s="57"/>
      <c r="N20" s="58"/>
      <c r="O20" s="59"/>
      <c r="P20" s="60"/>
      <c r="Q20" s="56"/>
      <c r="R20" s="58"/>
      <c r="S20" s="57"/>
      <c r="T20" s="71"/>
      <c r="U20" s="57"/>
      <c r="V20" s="61"/>
      <c r="W20" s="56">
        <v>1</v>
      </c>
      <c r="X20" s="58"/>
      <c r="Y20" s="57"/>
      <c r="Z20" s="57"/>
      <c r="AA20" s="57"/>
      <c r="AB20" s="56"/>
      <c r="AC20" s="57">
        <v>1</v>
      </c>
      <c r="AD20" s="58"/>
      <c r="AE20" s="56"/>
      <c r="AF20" s="57"/>
      <c r="AG20" s="58"/>
      <c r="AH20" s="56"/>
      <c r="AI20" s="57"/>
      <c r="AJ20" s="62"/>
      <c r="AK20" s="57"/>
      <c r="AL20" s="57"/>
      <c r="AM20" s="58"/>
      <c r="AN20" s="47">
        <f>100-SUM(Table2[[#This Row],[12/1/21]:[2/21/22]])/28 *100</f>
        <v>92.857142857142861</v>
      </c>
      <c r="AO20" s="101">
        <v>9</v>
      </c>
      <c r="AP20" s="2"/>
      <c r="AQ20" s="1" t="s">
        <v>21</v>
      </c>
      <c r="AR20" s="1" t="s">
        <v>21</v>
      </c>
      <c r="BE20" s="1" t="s">
        <v>21</v>
      </c>
      <c r="BF20" s="1" t="s">
        <v>21</v>
      </c>
      <c r="BG20" s="1" t="s">
        <v>21</v>
      </c>
      <c r="BH20" s="1" t="s">
        <v>21</v>
      </c>
      <c r="BI20" s="1" t="s">
        <v>21</v>
      </c>
      <c r="BJ20" s="1" t="s">
        <v>21</v>
      </c>
      <c r="BK20" s="1" t="s">
        <v>21</v>
      </c>
      <c r="BL20" s="1" t="s">
        <v>21</v>
      </c>
    </row>
    <row r="21" spans="1:95">
      <c r="A21" s="6">
        <v>17</v>
      </c>
      <c r="B21" s="19" t="s">
        <v>64</v>
      </c>
      <c r="C21" s="2" t="s">
        <v>60</v>
      </c>
      <c r="D21" s="1" t="s">
        <v>44</v>
      </c>
      <c r="E21" s="1" t="s">
        <v>45</v>
      </c>
      <c r="F21" s="1" t="s">
        <v>12</v>
      </c>
      <c r="G21" s="56"/>
      <c r="H21" s="57"/>
      <c r="I21" s="56"/>
      <c r="J21" s="57">
        <v>1</v>
      </c>
      <c r="K21" s="58"/>
      <c r="L21" s="56">
        <v>1</v>
      </c>
      <c r="M21" s="57">
        <v>1</v>
      </c>
      <c r="N21" s="58"/>
      <c r="O21" s="59"/>
      <c r="P21" s="60"/>
      <c r="Q21" s="56">
        <v>1</v>
      </c>
      <c r="R21" s="58"/>
      <c r="S21" s="57">
        <v>1</v>
      </c>
      <c r="T21" s="71"/>
      <c r="U21" s="57">
        <v>1</v>
      </c>
      <c r="V21" s="61"/>
      <c r="W21" s="56">
        <v>1</v>
      </c>
      <c r="X21" s="58">
        <v>1</v>
      </c>
      <c r="Y21" s="57">
        <v>1</v>
      </c>
      <c r="Z21" s="57">
        <v>1</v>
      </c>
      <c r="AA21" s="57">
        <v>1</v>
      </c>
      <c r="AB21" s="56">
        <v>1</v>
      </c>
      <c r="AC21" s="57">
        <v>1</v>
      </c>
      <c r="AD21" s="58">
        <v>1</v>
      </c>
      <c r="AE21" s="56">
        <v>1</v>
      </c>
      <c r="AF21" s="57">
        <v>1</v>
      </c>
      <c r="AG21" s="58">
        <v>1</v>
      </c>
      <c r="AH21" s="56">
        <v>1</v>
      </c>
      <c r="AI21" s="57">
        <v>1</v>
      </c>
      <c r="AJ21" s="62"/>
      <c r="AK21" s="57"/>
      <c r="AL21" s="57"/>
      <c r="AM21" s="58"/>
      <c r="AN21" s="47">
        <f>100-SUM(Table2[[#This Row],[12/1/21]:[2/21/22]])/28 *100</f>
        <v>32.142857142857139</v>
      </c>
      <c r="AO21" s="103"/>
      <c r="AP21" s="2"/>
      <c r="AQ21" s="1" t="s">
        <v>21</v>
      </c>
      <c r="AR21" s="1" t="s">
        <v>21</v>
      </c>
      <c r="BE21" s="1" t="s">
        <v>21</v>
      </c>
      <c r="BF21" s="1" t="s">
        <v>21</v>
      </c>
      <c r="BG21" s="1" t="s">
        <v>21</v>
      </c>
      <c r="BH21" s="1" t="s">
        <v>21</v>
      </c>
      <c r="BI21" s="1" t="s">
        <v>21</v>
      </c>
      <c r="BJ21" s="1" t="s">
        <v>21</v>
      </c>
      <c r="BK21" s="1" t="s">
        <v>21</v>
      </c>
      <c r="BL21" s="1" t="s">
        <v>21</v>
      </c>
    </row>
    <row r="22" spans="1:95">
      <c r="A22" s="6">
        <v>18</v>
      </c>
      <c r="B22" s="19" t="s">
        <v>64</v>
      </c>
      <c r="C22" s="2" t="s">
        <v>61</v>
      </c>
      <c r="D22" s="1" t="s">
        <v>46</v>
      </c>
      <c r="E22" s="1" t="s">
        <v>47</v>
      </c>
      <c r="F22" s="1" t="s">
        <v>13</v>
      </c>
      <c r="G22" s="56"/>
      <c r="H22" s="57"/>
      <c r="I22" s="56"/>
      <c r="J22" s="57"/>
      <c r="K22" s="58"/>
      <c r="L22" s="56"/>
      <c r="M22" s="57"/>
      <c r="N22" s="58"/>
      <c r="O22" s="59"/>
      <c r="P22" s="60"/>
      <c r="Q22" s="56">
        <v>1</v>
      </c>
      <c r="R22" s="58"/>
      <c r="S22" s="57">
        <v>1</v>
      </c>
      <c r="T22" s="71"/>
      <c r="U22" s="57">
        <v>1</v>
      </c>
      <c r="V22" s="61"/>
      <c r="W22" s="56"/>
      <c r="X22" s="58"/>
      <c r="Y22" s="57"/>
      <c r="Z22" s="57"/>
      <c r="AA22" s="57"/>
      <c r="AB22" s="56"/>
      <c r="AC22" s="57"/>
      <c r="AD22" s="58"/>
      <c r="AE22" s="56"/>
      <c r="AF22" s="57"/>
      <c r="AG22" s="58"/>
      <c r="AH22" s="56"/>
      <c r="AI22" s="57"/>
      <c r="AJ22" s="62"/>
      <c r="AK22" s="57"/>
      <c r="AL22" s="57"/>
      <c r="AM22" s="58"/>
      <c r="AN22" s="47">
        <f>100-SUM(Table2[[#This Row],[12/1/21]:[2/21/22]])/28 *100</f>
        <v>89.285714285714292</v>
      </c>
      <c r="AO22" s="101">
        <v>9</v>
      </c>
      <c r="AP22" s="2"/>
      <c r="AQ22" s="1" t="s">
        <v>21</v>
      </c>
      <c r="AR22" s="1" t="s">
        <v>21</v>
      </c>
      <c r="BE22" s="1" t="s">
        <v>21</v>
      </c>
      <c r="BF22" s="1" t="s">
        <v>21</v>
      </c>
      <c r="BG22" s="1" t="s">
        <v>21</v>
      </c>
      <c r="BH22" s="1" t="s">
        <v>21</v>
      </c>
      <c r="BI22" s="1" t="s">
        <v>21</v>
      </c>
      <c r="BJ22" s="1" t="s">
        <v>21</v>
      </c>
      <c r="BK22" s="1" t="s">
        <v>21</v>
      </c>
      <c r="BL22" s="1" t="s">
        <v>21</v>
      </c>
    </row>
    <row r="23" spans="1:95">
      <c r="A23" s="6">
        <v>19</v>
      </c>
      <c r="B23" s="19" t="s">
        <v>64</v>
      </c>
      <c r="C23" s="2" t="s">
        <v>61</v>
      </c>
      <c r="D23" s="1" t="s">
        <v>48</v>
      </c>
      <c r="E23" s="1" t="s">
        <v>49</v>
      </c>
      <c r="F23" s="1" t="s">
        <v>14</v>
      </c>
      <c r="G23" s="56"/>
      <c r="H23" s="57"/>
      <c r="I23" s="56"/>
      <c r="J23" s="57"/>
      <c r="K23" s="58"/>
      <c r="L23" s="56"/>
      <c r="M23" s="57"/>
      <c r="N23" s="58"/>
      <c r="O23" s="59"/>
      <c r="P23" s="60"/>
      <c r="Q23" s="56"/>
      <c r="R23" s="58"/>
      <c r="S23" s="57"/>
      <c r="T23" s="71"/>
      <c r="U23" s="57" t="s">
        <v>150</v>
      </c>
      <c r="V23" s="61"/>
      <c r="W23" s="56"/>
      <c r="X23" s="58"/>
      <c r="Y23" s="57"/>
      <c r="Z23" s="57"/>
      <c r="AA23" s="57"/>
      <c r="AB23" s="56"/>
      <c r="AC23" s="57"/>
      <c r="AD23" s="58"/>
      <c r="AE23" s="56">
        <v>1</v>
      </c>
      <c r="AF23" s="57"/>
      <c r="AG23" s="58"/>
      <c r="AH23" s="56"/>
      <c r="AI23" s="57">
        <v>1</v>
      </c>
      <c r="AJ23" s="62"/>
      <c r="AK23" s="57"/>
      <c r="AL23" s="57"/>
      <c r="AM23" s="58"/>
      <c r="AN23" s="47">
        <f>100-SUM(Table2[[#This Row],[12/1/21]:[2/21/22]])/28 *100</f>
        <v>92.857142857142861</v>
      </c>
      <c r="AO23" s="101">
        <v>8</v>
      </c>
      <c r="AP23" s="2"/>
      <c r="AQ23" s="1" t="s">
        <v>21</v>
      </c>
      <c r="AR23" s="1" t="s">
        <v>21</v>
      </c>
      <c r="BE23" s="1" t="s">
        <v>21</v>
      </c>
      <c r="BF23" s="1" t="s">
        <v>21</v>
      </c>
      <c r="BG23" s="1" t="s">
        <v>21</v>
      </c>
      <c r="BH23" s="1" t="s">
        <v>21</v>
      </c>
      <c r="BI23" s="1" t="s">
        <v>21</v>
      </c>
      <c r="BJ23" s="1" t="s">
        <v>21</v>
      </c>
      <c r="BK23" s="1" t="s">
        <v>21</v>
      </c>
      <c r="BL23" s="1" t="s">
        <v>21</v>
      </c>
    </row>
    <row r="24" spans="1:95">
      <c r="A24" s="6">
        <v>20</v>
      </c>
      <c r="B24" s="19" t="s">
        <v>63</v>
      </c>
      <c r="C24" s="2" t="s">
        <v>60</v>
      </c>
      <c r="D24" s="1" t="s">
        <v>50</v>
      </c>
      <c r="E24" s="1" t="s">
        <v>51</v>
      </c>
      <c r="F24" s="1" t="s">
        <v>15</v>
      </c>
      <c r="G24" s="56"/>
      <c r="H24" s="57"/>
      <c r="I24" s="56"/>
      <c r="J24" s="57"/>
      <c r="K24" s="58"/>
      <c r="L24" s="56"/>
      <c r="M24" s="57"/>
      <c r="N24" s="58"/>
      <c r="O24" s="59"/>
      <c r="P24" s="60"/>
      <c r="Q24" s="56"/>
      <c r="R24" s="58"/>
      <c r="S24" s="57"/>
      <c r="T24" s="71"/>
      <c r="U24" s="57"/>
      <c r="V24" s="61"/>
      <c r="W24" s="56"/>
      <c r="X24" s="58"/>
      <c r="Y24" s="57" t="s">
        <v>150</v>
      </c>
      <c r="Z24" s="57"/>
      <c r="AA24" s="57">
        <v>1</v>
      </c>
      <c r="AB24" s="56"/>
      <c r="AC24" s="57"/>
      <c r="AD24" s="58"/>
      <c r="AE24" s="56"/>
      <c r="AF24" s="57"/>
      <c r="AG24" s="58"/>
      <c r="AH24" s="56"/>
      <c r="AI24" s="57"/>
      <c r="AJ24" s="62"/>
      <c r="AK24" s="57"/>
      <c r="AL24" s="57"/>
      <c r="AM24" s="58"/>
      <c r="AN24" s="47">
        <f>100-SUM(Table2[[#This Row],[12/1/21]:[2/21/22]])/28 *100</f>
        <v>96.428571428571431</v>
      </c>
      <c r="AO24" s="101">
        <v>7</v>
      </c>
      <c r="AP24" s="2"/>
      <c r="AQ24" s="1" t="s">
        <v>21</v>
      </c>
      <c r="AR24" s="1" t="s">
        <v>21</v>
      </c>
      <c r="BE24" s="1" t="s">
        <v>21</v>
      </c>
      <c r="BF24" s="1" t="s">
        <v>21</v>
      </c>
      <c r="BG24" s="1" t="s">
        <v>21</v>
      </c>
      <c r="BH24" s="1" t="s">
        <v>21</v>
      </c>
      <c r="BI24" s="1" t="s">
        <v>21</v>
      </c>
      <c r="BJ24" s="1" t="s">
        <v>21</v>
      </c>
      <c r="BK24" s="1" t="s">
        <v>21</v>
      </c>
      <c r="BL24" s="1" t="s">
        <v>21</v>
      </c>
      <c r="CQ24" s="1" t="s">
        <v>20</v>
      </c>
    </row>
    <row r="25" spans="1:95">
      <c r="A25" s="30">
        <v>21</v>
      </c>
      <c r="B25" s="31" t="s">
        <v>64</v>
      </c>
      <c r="C25" s="32" t="s">
        <v>82</v>
      </c>
      <c r="D25" s="33" t="s">
        <v>80</v>
      </c>
      <c r="E25" s="33" t="s">
        <v>81</v>
      </c>
      <c r="F25" s="33" t="s">
        <v>71</v>
      </c>
      <c r="G25" s="56"/>
      <c r="H25" s="57"/>
      <c r="I25" s="56"/>
      <c r="J25" s="57"/>
      <c r="K25" s="58"/>
      <c r="L25" s="56"/>
      <c r="M25" s="57"/>
      <c r="N25" s="58"/>
      <c r="O25" s="59"/>
      <c r="P25" s="60"/>
      <c r="Q25" s="56"/>
      <c r="R25" s="58"/>
      <c r="S25" s="57"/>
      <c r="T25" s="71"/>
      <c r="U25" s="57"/>
      <c r="V25" s="61"/>
      <c r="W25" s="56"/>
      <c r="X25" s="58"/>
      <c r="Y25" s="57"/>
      <c r="Z25" s="57"/>
      <c r="AA25" s="57"/>
      <c r="AB25" s="56"/>
      <c r="AC25" s="57"/>
      <c r="AD25" s="58"/>
      <c r="AE25" s="56"/>
      <c r="AF25" s="57"/>
      <c r="AG25" s="58"/>
      <c r="AH25" s="56"/>
      <c r="AI25" s="57"/>
      <c r="AJ25" s="62"/>
      <c r="AK25" s="57"/>
      <c r="AL25" s="57"/>
      <c r="AM25" s="58"/>
      <c r="AN25" s="47">
        <f>100-SUM(Table2[[#This Row],[12/1/21]:[2/21/22]])/28 *100</f>
        <v>100</v>
      </c>
      <c r="AO25" s="99">
        <v>4</v>
      </c>
    </row>
    <row r="26" spans="1:95">
      <c r="A26" s="6">
        <v>22</v>
      </c>
      <c r="B26" s="19" t="s">
        <v>64</v>
      </c>
      <c r="C26" s="2" t="s">
        <v>61</v>
      </c>
      <c r="D26" s="1" t="s">
        <v>52</v>
      </c>
      <c r="E26" s="1" t="s">
        <v>53</v>
      </c>
      <c r="F26" s="1" t="s">
        <v>16</v>
      </c>
      <c r="G26" s="56"/>
      <c r="H26" s="57"/>
      <c r="I26" s="56"/>
      <c r="J26" s="57"/>
      <c r="K26" s="58"/>
      <c r="L26" s="56"/>
      <c r="M26" s="57"/>
      <c r="N26" s="58"/>
      <c r="O26" s="59"/>
      <c r="P26" s="60"/>
      <c r="Q26" s="56" t="s">
        <v>150</v>
      </c>
      <c r="R26" s="58" t="s">
        <v>150</v>
      </c>
      <c r="S26" s="57"/>
      <c r="T26" s="71"/>
      <c r="U26" s="57"/>
      <c r="V26" s="61"/>
      <c r="W26" s="56"/>
      <c r="X26" s="58"/>
      <c r="Y26" s="57"/>
      <c r="Z26" s="57"/>
      <c r="AA26" s="57"/>
      <c r="AB26" s="56"/>
      <c r="AC26" s="57"/>
      <c r="AD26" s="58"/>
      <c r="AE26" s="56"/>
      <c r="AF26" s="57" t="s">
        <v>150</v>
      </c>
      <c r="AG26" s="58"/>
      <c r="AH26" s="56"/>
      <c r="AI26" s="57"/>
      <c r="AJ26" s="62"/>
      <c r="AK26" s="57"/>
      <c r="AL26" s="57"/>
      <c r="AM26" s="58"/>
      <c r="AN26" s="47">
        <f>100-SUM(Table2[[#This Row],[12/1/21]:[2/21/22]])/28 *100</f>
        <v>100</v>
      </c>
      <c r="AO26" s="99">
        <v>5</v>
      </c>
    </row>
    <row r="27" spans="1:95">
      <c r="A27" s="6">
        <v>23</v>
      </c>
      <c r="B27" s="19" t="s">
        <v>64</v>
      </c>
      <c r="C27" s="2" t="s">
        <v>60</v>
      </c>
      <c r="D27" s="1" t="s">
        <v>54</v>
      </c>
      <c r="E27" s="1" t="s">
        <v>55</v>
      </c>
      <c r="F27" s="1" t="s">
        <v>17</v>
      </c>
      <c r="G27" s="56"/>
      <c r="H27" s="57"/>
      <c r="I27" s="56"/>
      <c r="J27" s="57"/>
      <c r="K27" s="58"/>
      <c r="L27" s="56"/>
      <c r="M27" s="57"/>
      <c r="N27" s="58"/>
      <c r="O27" s="59"/>
      <c r="P27" s="60"/>
      <c r="Q27" s="56"/>
      <c r="R27" s="58" t="s">
        <v>150</v>
      </c>
      <c r="S27" s="57"/>
      <c r="T27" s="71"/>
      <c r="U27" s="57"/>
      <c r="V27" s="61"/>
      <c r="W27" s="56"/>
      <c r="X27" s="58"/>
      <c r="Y27" s="57"/>
      <c r="Z27" s="57"/>
      <c r="AA27" s="57"/>
      <c r="AB27" s="56">
        <v>1</v>
      </c>
      <c r="AC27" s="57"/>
      <c r="AD27" s="58"/>
      <c r="AE27" s="56"/>
      <c r="AF27" s="57"/>
      <c r="AG27" s="58"/>
      <c r="AH27" s="56"/>
      <c r="AI27" s="57"/>
      <c r="AJ27" s="62"/>
      <c r="AK27" s="57"/>
      <c r="AL27" s="57"/>
      <c r="AM27" s="58"/>
      <c r="AN27" s="47">
        <f>100-SUM(Table2[[#This Row],[12/1/21]:[2/21/22]])/28 *100</f>
        <v>96.428571428571431</v>
      </c>
      <c r="AO27" s="99">
        <v>3</v>
      </c>
    </row>
    <row r="28" spans="1:95" ht="16">
      <c r="A28" s="6"/>
      <c r="B28" s="19" t="s">
        <v>64</v>
      </c>
      <c r="C28" s="2" t="s">
        <v>61</v>
      </c>
      <c r="D28" s="119" t="s">
        <v>149</v>
      </c>
      <c r="E28" s="119" t="s">
        <v>148</v>
      </c>
      <c r="F28" s="120" t="s">
        <v>140</v>
      </c>
      <c r="G28" s="56">
        <v>1</v>
      </c>
      <c r="H28" s="57"/>
      <c r="I28" s="56"/>
      <c r="J28" s="57"/>
      <c r="K28" s="58"/>
      <c r="L28" s="56">
        <v>1</v>
      </c>
      <c r="M28" s="57"/>
      <c r="N28" s="58"/>
      <c r="O28" s="59"/>
      <c r="P28" s="60"/>
      <c r="Q28" s="56" t="s">
        <v>150</v>
      </c>
      <c r="R28" s="58" t="s">
        <v>150</v>
      </c>
      <c r="S28" s="57"/>
      <c r="T28" s="71"/>
      <c r="U28" s="57"/>
      <c r="V28" s="61"/>
      <c r="W28" s="56"/>
      <c r="X28" s="58">
        <v>1</v>
      </c>
      <c r="Y28" s="57">
        <v>1</v>
      </c>
      <c r="Z28" s="57"/>
      <c r="AA28" s="57">
        <v>1</v>
      </c>
      <c r="AB28" s="56">
        <v>1</v>
      </c>
      <c r="AC28" s="57">
        <v>1</v>
      </c>
      <c r="AD28" s="58">
        <v>1</v>
      </c>
      <c r="AE28" s="121"/>
      <c r="AF28" s="122"/>
      <c r="AG28" s="123"/>
      <c r="AH28" s="121"/>
      <c r="AI28" s="122"/>
      <c r="AJ28" s="123"/>
      <c r="AK28" s="122"/>
      <c r="AL28" s="122"/>
      <c r="AM28" s="123"/>
      <c r="AN28" s="47">
        <f>100-SUM(Table2[[#This Row],[12/1/21]:[2/21/22]])/28 *100</f>
        <v>71.428571428571431</v>
      </c>
      <c r="AO28" s="101">
        <v>2</v>
      </c>
      <c r="AP28" s="125">
        <v>44587</v>
      </c>
    </row>
    <row r="29" spans="1:95">
      <c r="A29" s="6">
        <v>24</v>
      </c>
      <c r="B29" s="19" t="s">
        <v>64</v>
      </c>
      <c r="C29" s="2" t="s">
        <v>60</v>
      </c>
      <c r="D29" s="115" t="s">
        <v>56</v>
      </c>
      <c r="E29" s="115" t="s">
        <v>57</v>
      </c>
      <c r="F29" s="115" t="s">
        <v>18</v>
      </c>
      <c r="G29" s="117"/>
      <c r="H29" s="118"/>
      <c r="I29" s="117">
        <v>1</v>
      </c>
      <c r="J29" s="118"/>
      <c r="K29" s="116"/>
      <c r="L29" s="117">
        <v>1</v>
      </c>
      <c r="M29" s="118">
        <v>1</v>
      </c>
      <c r="N29" s="116"/>
      <c r="O29" s="124"/>
      <c r="P29" s="118"/>
      <c r="Q29" s="117"/>
      <c r="R29" s="116">
        <v>1</v>
      </c>
      <c r="S29" s="118">
        <v>1</v>
      </c>
      <c r="T29" s="118"/>
      <c r="U29" s="118"/>
      <c r="V29" s="124"/>
      <c r="W29" s="117"/>
      <c r="X29" s="116">
        <v>1</v>
      </c>
      <c r="Y29" s="118">
        <v>1</v>
      </c>
      <c r="Z29" s="118">
        <v>1</v>
      </c>
      <c r="AA29" s="118">
        <v>1</v>
      </c>
      <c r="AB29" s="117">
        <v>1</v>
      </c>
      <c r="AC29" s="118">
        <v>1</v>
      </c>
      <c r="AD29" s="116">
        <v>1</v>
      </c>
      <c r="AE29" s="117">
        <v>1</v>
      </c>
      <c r="AF29" s="118">
        <v>1</v>
      </c>
      <c r="AG29" s="116"/>
      <c r="AH29" s="117"/>
      <c r="AI29" s="118"/>
      <c r="AJ29" s="116"/>
      <c r="AK29" s="118"/>
      <c r="AL29" s="118"/>
      <c r="AM29" s="116"/>
      <c r="AN29" s="47">
        <f>100-SUM(Table2[[#This Row],[12/1/21]:[2/21/22]])/28 *100</f>
        <v>50</v>
      </c>
      <c r="AO29" s="104"/>
      <c r="AP29" s="126">
        <v>44580</v>
      </c>
    </row>
    <row r="30" spans="1:95" ht="14" thickBot="1">
      <c r="A30" s="7">
        <v>25</v>
      </c>
      <c r="B30" s="24" t="s">
        <v>64</v>
      </c>
      <c r="C30" s="25" t="s">
        <v>60</v>
      </c>
      <c r="D30" s="8" t="s">
        <v>127</v>
      </c>
      <c r="E30" s="8" t="s">
        <v>124</v>
      </c>
      <c r="F30" s="8" t="s">
        <v>125</v>
      </c>
      <c r="G30" s="63"/>
      <c r="H30" s="64"/>
      <c r="I30" s="63"/>
      <c r="J30" s="64"/>
      <c r="K30" s="65"/>
      <c r="L30" s="63"/>
      <c r="M30" s="64"/>
      <c r="N30" s="65"/>
      <c r="O30" s="66"/>
      <c r="P30" s="67"/>
      <c r="Q30" s="63"/>
      <c r="R30" s="65"/>
      <c r="S30" s="64"/>
      <c r="T30" s="72"/>
      <c r="U30" s="64"/>
      <c r="V30" s="68"/>
      <c r="W30" s="63"/>
      <c r="X30" s="65"/>
      <c r="Y30" s="64"/>
      <c r="Z30" s="64"/>
      <c r="AA30" s="64"/>
      <c r="AB30" s="63"/>
      <c r="AC30" s="64"/>
      <c r="AD30" s="65"/>
      <c r="AE30" s="63"/>
      <c r="AF30" s="64">
        <v>1</v>
      </c>
      <c r="AG30" s="65"/>
      <c r="AH30" s="63"/>
      <c r="AI30" s="64"/>
      <c r="AJ30" s="69"/>
      <c r="AK30" s="64"/>
      <c r="AL30" s="64"/>
      <c r="AM30" s="65"/>
      <c r="AN30" s="48">
        <f>100-SUM(Table2[[#This Row],[12/1/21]:[2/21/22]])/28 *100</f>
        <v>96.428571428571431</v>
      </c>
      <c r="AO30" s="102">
        <v>8</v>
      </c>
      <c r="AP30" s="4"/>
    </row>
    <row r="31" spans="1:95">
      <c r="A31" s="6">
        <v>26</v>
      </c>
      <c r="B31" s="19" t="s">
        <v>64</v>
      </c>
      <c r="C31" s="2" t="s">
        <v>61</v>
      </c>
      <c r="D31" s="1" t="s">
        <v>58</v>
      </c>
      <c r="E31" s="1" t="s">
        <v>59</v>
      </c>
      <c r="F31" s="1" t="s">
        <v>19</v>
      </c>
      <c r="G31" s="57"/>
      <c r="H31" s="57"/>
      <c r="I31" s="56"/>
      <c r="J31" s="57"/>
      <c r="K31" s="58"/>
      <c r="L31" s="56">
        <v>1</v>
      </c>
      <c r="M31" s="57"/>
      <c r="N31" s="58"/>
      <c r="O31" s="59"/>
      <c r="P31" s="60"/>
      <c r="Q31" s="56"/>
      <c r="R31" s="57"/>
      <c r="S31" s="57"/>
      <c r="T31" s="71"/>
      <c r="U31" s="57"/>
      <c r="V31" s="61"/>
      <c r="W31" s="56"/>
      <c r="X31" s="58"/>
      <c r="Y31" s="57"/>
      <c r="Z31" s="57"/>
      <c r="AA31" s="57"/>
      <c r="AB31" s="56">
        <v>1</v>
      </c>
      <c r="AC31" s="57"/>
      <c r="AD31" s="58"/>
      <c r="AE31" s="56"/>
      <c r="AF31" s="57"/>
      <c r="AG31" s="58"/>
      <c r="AH31" s="56"/>
      <c r="AI31" s="57"/>
      <c r="AJ31" s="62"/>
      <c r="AK31" s="57"/>
      <c r="AL31" s="57"/>
      <c r="AM31" s="58"/>
      <c r="AN31" s="47">
        <f>100-SUM(Table2[[#This Row],[12/1/21]:[2/21/22]])/28 *100</f>
        <v>92.857142857142861</v>
      </c>
      <c r="AO31" s="102">
        <v>5</v>
      </c>
      <c r="AP31" s="4"/>
    </row>
    <row r="32" spans="1:95">
      <c r="AN32" s="2"/>
      <c r="AO32" s="102"/>
      <c r="AP32" s="4"/>
    </row>
    <row r="33" spans="40:42">
      <c r="AN33" s="2"/>
      <c r="AO33" s="102"/>
      <c r="AP33" s="4"/>
    </row>
    <row r="34" spans="40:42">
      <c r="AN34" s="2"/>
      <c r="AO34" s="102"/>
      <c r="AP34" s="4"/>
    </row>
    <row r="35" spans="40:42">
      <c r="AN35" s="2"/>
      <c r="AO35" s="102"/>
      <c r="AP35" s="4"/>
    </row>
    <row r="36" spans="40:42">
      <c r="AN36" s="2"/>
      <c r="AO36" s="102"/>
      <c r="AP36" s="4"/>
    </row>
    <row r="37" spans="40:42">
      <c r="AN37" s="2"/>
      <c r="AO37" s="102"/>
      <c r="AP37" s="4"/>
    </row>
    <row r="38" spans="40:42">
      <c r="AN38" s="2"/>
      <c r="AO38" s="102"/>
      <c r="AP38" s="4"/>
    </row>
    <row r="39" spans="40:42">
      <c r="AN39" s="2"/>
      <c r="AO39" s="102"/>
      <c r="AP39" s="4"/>
    </row>
    <row r="40" spans="40:42">
      <c r="AN40" s="2"/>
      <c r="AO40" s="102"/>
      <c r="AP40" s="4"/>
    </row>
    <row r="41" spans="40:42">
      <c r="AN41" s="2"/>
      <c r="AO41" s="102"/>
      <c r="AP41" s="4"/>
    </row>
    <row r="42" spans="40:42">
      <c r="AN42" s="2"/>
      <c r="AO42" s="102"/>
      <c r="AP42" s="4"/>
    </row>
    <row r="43" spans="40:42">
      <c r="AN43" s="2"/>
      <c r="AO43" s="102"/>
      <c r="AP43" s="4"/>
    </row>
    <row r="44" spans="40:42">
      <c r="AN44" s="2"/>
      <c r="AO44" s="102"/>
      <c r="AP44" s="4"/>
    </row>
    <row r="45" spans="40:42">
      <c r="AN45" s="2"/>
      <c r="AO45" s="102"/>
      <c r="AP45" s="4"/>
    </row>
    <row r="46" spans="40:42">
      <c r="AN46" s="2"/>
      <c r="AO46" s="102"/>
      <c r="AP46" s="4"/>
    </row>
    <row r="47" spans="40:42">
      <c r="AN47" s="2"/>
      <c r="AO47" s="102"/>
      <c r="AP47" s="4"/>
    </row>
    <row r="50" spans="40:46">
      <c r="AN50" s="3"/>
      <c r="AP50" s="2"/>
      <c r="AQ50" s="2"/>
      <c r="AR50" s="2"/>
      <c r="AS50" s="2"/>
      <c r="AT50" s="2"/>
    </row>
    <row r="51" spans="40:46">
      <c r="AN51" s="3"/>
      <c r="AP51" s="2"/>
      <c r="AQ51" s="2"/>
      <c r="AR51" s="2"/>
      <c r="AS51" s="2"/>
      <c r="AT51" s="2"/>
    </row>
    <row r="52" spans="40:46">
      <c r="AN52" s="3"/>
      <c r="AP52" s="2"/>
      <c r="AQ52" s="2"/>
      <c r="AR52" s="2"/>
      <c r="AS52" s="2"/>
      <c r="AT52" s="2"/>
    </row>
    <row r="53" spans="40:46">
      <c r="AN53" s="3"/>
      <c r="AP53" s="2"/>
      <c r="AQ53" s="2"/>
      <c r="AR53" s="2"/>
      <c r="AS53" s="2"/>
      <c r="AT53" s="2"/>
    </row>
    <row r="54" spans="40:46">
      <c r="AN54" s="3"/>
      <c r="AP54" s="2"/>
      <c r="AQ54" s="2"/>
      <c r="AR54" s="2"/>
      <c r="AS54" s="2"/>
      <c r="AT54" s="2"/>
    </row>
  </sheetData>
  <mergeCells count="11">
    <mergeCell ref="G2:H2"/>
    <mergeCell ref="I2:K2"/>
    <mergeCell ref="M2:N2"/>
    <mergeCell ref="Q2:R2"/>
    <mergeCell ref="S2:U2"/>
    <mergeCell ref="AL2:AM2"/>
    <mergeCell ref="W2:X2"/>
    <mergeCell ref="Y2:AA2"/>
    <mergeCell ref="AB2:AD2"/>
    <mergeCell ref="AE2:AG2"/>
    <mergeCell ref="AH2:AJ2"/>
  </mergeCells>
  <conditionalFormatting sqref="G5:AK31">
    <cfRule type="colorScale" priority="2">
      <colorScale>
        <cfvo type="min"/>
        <cfvo type="max"/>
        <color rgb="FFFCFCFF"/>
        <color rgb="FFF8696B"/>
      </colorScale>
    </cfRule>
  </conditionalFormatting>
  <conditionalFormatting sqref="AN5:AN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7941-C5D9-0449-A8C5-D9C1F819C48D}">
  <dimension ref="A1:C27"/>
  <sheetViews>
    <sheetView workbookViewId="0">
      <selection activeCell="E11" sqref="E11"/>
    </sheetView>
  </sheetViews>
  <sheetFormatPr baseColWidth="10" defaultRowHeight="16"/>
  <sheetData>
    <row r="1" spans="1:3">
      <c r="A1" s="73" t="s">
        <v>22</v>
      </c>
      <c r="B1" s="73" t="s">
        <v>23</v>
      </c>
    </row>
    <row r="2" spans="1:3">
      <c r="A2" s="74" t="s">
        <v>72</v>
      </c>
      <c r="B2" s="74" t="s">
        <v>73</v>
      </c>
    </row>
    <row r="3" spans="1:3">
      <c r="A3" s="75" t="s">
        <v>24</v>
      </c>
      <c r="B3" s="75" t="s">
        <v>25</v>
      </c>
    </row>
    <row r="4" spans="1:3">
      <c r="A4" s="74" t="s">
        <v>74</v>
      </c>
      <c r="B4" s="74" t="s">
        <v>75</v>
      </c>
    </row>
    <row r="5" spans="1:3">
      <c r="A5" s="75" t="s">
        <v>26</v>
      </c>
      <c r="B5" s="75" t="s">
        <v>27</v>
      </c>
    </row>
    <row r="6" spans="1:3">
      <c r="A6" s="76" t="s">
        <v>28</v>
      </c>
      <c r="B6" s="76" t="s">
        <v>29</v>
      </c>
    </row>
    <row r="7" spans="1:3">
      <c r="A7" s="75" t="s">
        <v>30</v>
      </c>
      <c r="B7" s="75" t="s">
        <v>31</v>
      </c>
    </row>
    <row r="8" spans="1:3">
      <c r="A8" s="76" t="s">
        <v>32</v>
      </c>
      <c r="B8" s="76" t="s">
        <v>33</v>
      </c>
    </row>
    <row r="9" spans="1:3">
      <c r="A9" s="75" t="s">
        <v>34</v>
      </c>
      <c r="B9" s="75" t="s">
        <v>35</v>
      </c>
    </row>
    <row r="10" spans="1:3">
      <c r="A10" s="76" t="s">
        <v>36</v>
      </c>
      <c r="B10" s="76" t="s">
        <v>37</v>
      </c>
      <c r="C10" t="s">
        <v>151</v>
      </c>
    </row>
    <row r="11" spans="1:3">
      <c r="A11" s="75" t="s">
        <v>38</v>
      </c>
      <c r="B11" s="75" t="s">
        <v>39</v>
      </c>
    </row>
    <row r="12" spans="1:3">
      <c r="A12" s="76" t="s">
        <v>40</v>
      </c>
      <c r="B12" s="76" t="s">
        <v>41</v>
      </c>
    </row>
    <row r="13" spans="1:3">
      <c r="A13" s="74" t="s">
        <v>126</v>
      </c>
      <c r="B13" s="74" t="s">
        <v>122</v>
      </c>
    </row>
    <row r="14" spans="1:3">
      <c r="A14" s="74" t="s">
        <v>76</v>
      </c>
      <c r="B14" s="74" t="s">
        <v>77</v>
      </c>
    </row>
    <row r="15" spans="1:3">
      <c r="A15" s="75" t="s">
        <v>42</v>
      </c>
      <c r="B15" s="75" t="s">
        <v>43</v>
      </c>
    </row>
    <row r="16" spans="1:3">
      <c r="A16" s="74" t="s">
        <v>78</v>
      </c>
      <c r="B16" s="74" t="s">
        <v>79</v>
      </c>
    </row>
    <row r="17" spans="1:2">
      <c r="A17" s="75" t="s">
        <v>44</v>
      </c>
      <c r="B17" s="75" t="s">
        <v>45</v>
      </c>
    </row>
    <row r="18" spans="1:2">
      <c r="A18" s="76" t="s">
        <v>46</v>
      </c>
      <c r="B18" s="76" t="s">
        <v>47</v>
      </c>
    </row>
    <row r="19" spans="1:2">
      <c r="A19" s="75" t="s">
        <v>48</v>
      </c>
      <c r="B19" s="75" t="s">
        <v>49</v>
      </c>
    </row>
    <row r="20" spans="1:2">
      <c r="A20" s="76" t="s">
        <v>50</v>
      </c>
      <c r="B20" s="76" t="s">
        <v>51</v>
      </c>
    </row>
    <row r="21" spans="1:2">
      <c r="A21" s="74" t="s">
        <v>80</v>
      </c>
      <c r="B21" s="74" t="s">
        <v>81</v>
      </c>
    </row>
    <row r="22" spans="1:2">
      <c r="A22" s="76" t="s">
        <v>52</v>
      </c>
      <c r="B22" s="76" t="s">
        <v>53</v>
      </c>
    </row>
    <row r="23" spans="1:2">
      <c r="A23" s="75" t="s">
        <v>54</v>
      </c>
      <c r="B23" s="75" t="s">
        <v>55</v>
      </c>
    </row>
    <row r="24" spans="1:2">
      <c r="A24" s="76" t="s">
        <v>149</v>
      </c>
      <c r="B24" s="76" t="s">
        <v>148</v>
      </c>
    </row>
    <row r="25" spans="1:2">
      <c r="A25" s="75" t="s">
        <v>56</v>
      </c>
      <c r="B25" s="75" t="s">
        <v>57</v>
      </c>
    </row>
    <row r="26" spans="1:2" ht="17" thickBot="1">
      <c r="A26" s="77" t="s">
        <v>127</v>
      </c>
      <c r="B26" s="77" t="s">
        <v>124</v>
      </c>
    </row>
    <row r="27" spans="1:2">
      <c r="A27" s="75" t="s">
        <v>58</v>
      </c>
      <c r="B27" s="7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0ABB-5DDC-4B46-A999-5143277C835D}">
  <dimension ref="A1:AI33"/>
  <sheetViews>
    <sheetView zoomScale="115" workbookViewId="0">
      <pane xSplit="2" ySplit="4" topLeftCell="AH5" activePane="bottomRight" state="frozen"/>
      <selection pane="topRight" activeCell="C1" sqref="C1"/>
      <selection pane="bottomLeft" activeCell="A5" sqref="A5"/>
      <selection pane="bottomRight" activeCell="A20" sqref="A20:XFD20"/>
    </sheetView>
  </sheetViews>
  <sheetFormatPr baseColWidth="10" defaultRowHeight="16"/>
  <cols>
    <col min="2" max="2" width="35.5" bestFit="1" customWidth="1"/>
    <col min="5" max="18" width="5.5" customWidth="1"/>
  </cols>
  <sheetData>
    <row r="1" spans="1:35" ht="17" thickBot="1">
      <c r="E1" t="s">
        <v>185</v>
      </c>
    </row>
    <row r="2" spans="1:35" ht="18">
      <c r="A2" s="78"/>
      <c r="B2" s="79" t="s">
        <v>152</v>
      </c>
      <c r="C2" s="79" t="s">
        <v>180</v>
      </c>
      <c r="D2" s="79" t="s">
        <v>182</v>
      </c>
      <c r="E2" s="79">
        <v>8.1</v>
      </c>
      <c r="F2" s="79">
        <v>8.1999999999999993</v>
      </c>
      <c r="G2">
        <v>8.3000000000000007</v>
      </c>
      <c r="H2" s="85">
        <v>9.1</v>
      </c>
      <c r="I2" s="86">
        <v>9.1999999999999993</v>
      </c>
      <c r="J2" s="79">
        <v>10.1</v>
      </c>
      <c r="K2" s="79"/>
      <c r="L2" s="79"/>
      <c r="N2" s="79"/>
      <c r="O2" s="85">
        <v>10.199999999999999</v>
      </c>
      <c r="P2" s="93"/>
      <c r="Q2" s="93"/>
      <c r="R2" s="94"/>
    </row>
    <row r="3" spans="1:35" ht="18">
      <c r="A3" s="78"/>
      <c r="B3" s="79"/>
      <c r="C3" s="79"/>
      <c r="D3" s="79"/>
      <c r="E3" s="79">
        <v>5</v>
      </c>
      <c r="F3" s="79">
        <v>5</v>
      </c>
      <c r="G3">
        <v>5</v>
      </c>
      <c r="H3" s="87">
        <v>10</v>
      </c>
      <c r="I3" s="88">
        <v>5</v>
      </c>
      <c r="J3" s="79">
        <v>7</v>
      </c>
      <c r="K3" s="79"/>
      <c r="L3" s="79"/>
      <c r="N3" s="79"/>
      <c r="O3" s="87">
        <v>8</v>
      </c>
      <c r="R3" s="95"/>
    </row>
    <row r="4" spans="1:35" ht="18">
      <c r="A4" s="78"/>
      <c r="B4" s="79"/>
      <c r="C4" s="79"/>
      <c r="D4" s="79"/>
      <c r="E4" s="79"/>
      <c r="F4" s="79"/>
      <c r="H4" s="87"/>
      <c r="I4" s="88"/>
      <c r="J4" s="79">
        <v>1</v>
      </c>
      <c r="K4" s="79">
        <v>1</v>
      </c>
      <c r="L4" s="79">
        <v>1</v>
      </c>
      <c r="M4" s="79">
        <v>2</v>
      </c>
      <c r="N4" s="79">
        <v>2</v>
      </c>
      <c r="O4" s="87">
        <v>2</v>
      </c>
      <c r="P4" s="79">
        <v>2</v>
      </c>
      <c r="Q4" s="79">
        <v>2</v>
      </c>
      <c r="R4" s="88">
        <v>2</v>
      </c>
      <c r="S4" s="79">
        <v>30</v>
      </c>
      <c r="U4" t="s">
        <v>205</v>
      </c>
      <c r="V4" t="s">
        <v>206</v>
      </c>
      <c r="W4" t="s">
        <v>207</v>
      </c>
      <c r="X4" t="s">
        <v>208</v>
      </c>
      <c r="Y4" t="s">
        <v>209</v>
      </c>
      <c r="Z4" t="s">
        <v>210</v>
      </c>
      <c r="AA4" t="s">
        <v>211</v>
      </c>
      <c r="AB4" t="s">
        <v>212</v>
      </c>
      <c r="AC4" t="s">
        <v>213</v>
      </c>
      <c r="AD4" t="s">
        <v>214</v>
      </c>
    </row>
    <row r="5" spans="1:35" ht="18">
      <c r="A5" s="80">
        <v>1</v>
      </c>
      <c r="B5" t="s">
        <v>153</v>
      </c>
      <c r="C5" s="80"/>
      <c r="D5" t="s">
        <v>181</v>
      </c>
      <c r="E5" s="81">
        <v>5</v>
      </c>
      <c r="F5" s="97">
        <v>3</v>
      </c>
      <c r="G5" s="83">
        <v>2</v>
      </c>
      <c r="H5" s="89"/>
      <c r="I5" s="90"/>
      <c r="J5" s="84">
        <v>1</v>
      </c>
      <c r="K5" s="82">
        <v>1</v>
      </c>
      <c r="L5" s="82">
        <v>0.5</v>
      </c>
      <c r="M5" s="82">
        <v>1</v>
      </c>
      <c r="N5" s="83">
        <v>1</v>
      </c>
      <c r="O5" s="89">
        <v>0</v>
      </c>
      <c r="P5" s="82">
        <v>0</v>
      </c>
      <c r="Q5" s="82">
        <v>2</v>
      </c>
      <c r="R5" s="90">
        <v>0</v>
      </c>
      <c r="S5">
        <f>SUM(E5:R5)</f>
        <v>16.5</v>
      </c>
      <c r="U5">
        <v>1</v>
      </c>
      <c r="V5">
        <v>2</v>
      </c>
      <c r="W5">
        <v>2</v>
      </c>
      <c r="X5">
        <v>1.5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f>SUM(U5:AD5)</f>
        <v>18.5</v>
      </c>
      <c r="AG5">
        <f>SUM(AE5,S5)*2</f>
        <v>70</v>
      </c>
      <c r="AH5">
        <f>AG5+10</f>
        <v>80</v>
      </c>
      <c r="AI5" t="s">
        <v>215</v>
      </c>
    </row>
    <row r="6" spans="1:35" ht="18">
      <c r="A6" s="80">
        <v>2</v>
      </c>
      <c r="B6" t="s">
        <v>154</v>
      </c>
      <c r="C6" s="80"/>
      <c r="D6" t="s">
        <v>181</v>
      </c>
      <c r="E6" s="81">
        <v>3</v>
      </c>
      <c r="F6" s="81">
        <v>5</v>
      </c>
      <c r="G6" s="83">
        <v>2</v>
      </c>
      <c r="H6" s="89">
        <v>8</v>
      </c>
      <c r="I6" s="90">
        <v>2</v>
      </c>
      <c r="J6" s="84"/>
      <c r="K6" s="82"/>
      <c r="L6" s="82"/>
      <c r="M6" s="82"/>
      <c r="N6" s="83"/>
      <c r="O6" s="89"/>
      <c r="P6" s="82"/>
      <c r="Q6" s="82"/>
      <c r="R6" s="90"/>
      <c r="S6">
        <f>SUM(E6:I6)</f>
        <v>20</v>
      </c>
      <c r="U6">
        <v>1</v>
      </c>
      <c r="V6">
        <v>2</v>
      </c>
      <c r="W6">
        <v>2</v>
      </c>
      <c r="X6">
        <v>2</v>
      </c>
      <c r="Y6">
        <v>1.5</v>
      </c>
      <c r="Z6">
        <v>2</v>
      </c>
      <c r="AA6">
        <v>0</v>
      </c>
      <c r="AB6">
        <v>2</v>
      </c>
      <c r="AC6">
        <v>2</v>
      </c>
      <c r="AD6">
        <v>0</v>
      </c>
      <c r="AE6">
        <f t="shared" ref="AE6:AE31" si="0">SUM(U6:AD6)</f>
        <v>14.5</v>
      </c>
      <c r="AG6">
        <f t="shared" ref="AG6:AG31" si="1">SUM(AE6,S6)*2</f>
        <v>69</v>
      </c>
      <c r="AH6">
        <f t="shared" ref="AH6:AH31" si="2">AG6+10</f>
        <v>79</v>
      </c>
      <c r="AI6" t="s">
        <v>215</v>
      </c>
    </row>
    <row r="7" spans="1:35" ht="18">
      <c r="A7" s="80">
        <v>3</v>
      </c>
      <c r="B7" t="s">
        <v>155</v>
      </c>
      <c r="C7" s="80" t="s">
        <v>181</v>
      </c>
      <c r="E7" s="81"/>
      <c r="F7" s="81"/>
      <c r="G7" s="83"/>
      <c r="H7" s="89">
        <v>10</v>
      </c>
      <c r="I7" s="90">
        <v>3</v>
      </c>
      <c r="J7" s="84">
        <v>0.5</v>
      </c>
      <c r="K7" s="82">
        <v>0.5</v>
      </c>
      <c r="L7" s="82">
        <v>0.5</v>
      </c>
      <c r="M7" s="82">
        <v>1</v>
      </c>
      <c r="N7" s="83">
        <v>0</v>
      </c>
      <c r="O7" s="89"/>
      <c r="P7" s="82"/>
      <c r="Q7" s="82"/>
      <c r="R7" s="90"/>
      <c r="S7">
        <f>SUM(H7:N7)</f>
        <v>15.5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f t="shared" si="0"/>
        <v>20</v>
      </c>
      <c r="AG7">
        <f t="shared" si="1"/>
        <v>71</v>
      </c>
      <c r="AH7">
        <f t="shared" si="2"/>
        <v>81</v>
      </c>
      <c r="AI7" t="s">
        <v>215</v>
      </c>
    </row>
    <row r="8" spans="1:35" ht="18">
      <c r="A8" s="80">
        <v>4</v>
      </c>
      <c r="B8" t="s">
        <v>156</v>
      </c>
      <c r="C8" s="80" t="s">
        <v>181</v>
      </c>
      <c r="E8" s="81">
        <v>5</v>
      </c>
      <c r="F8" s="81">
        <v>3</v>
      </c>
      <c r="G8" s="83">
        <v>2</v>
      </c>
      <c r="H8" s="89">
        <v>10</v>
      </c>
      <c r="I8" s="90">
        <v>5</v>
      </c>
      <c r="J8" s="84">
        <v>1</v>
      </c>
      <c r="K8" s="82">
        <v>1</v>
      </c>
      <c r="L8" s="82">
        <v>1</v>
      </c>
      <c r="M8" s="82">
        <v>2</v>
      </c>
      <c r="N8" s="83">
        <v>2</v>
      </c>
      <c r="O8" s="89">
        <v>1</v>
      </c>
      <c r="P8" s="82">
        <v>0</v>
      </c>
      <c r="Q8" s="82">
        <v>1</v>
      </c>
      <c r="R8" s="90"/>
      <c r="S8">
        <f>SUM(E8:I8)</f>
        <v>25</v>
      </c>
      <c r="U8">
        <v>1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f t="shared" si="0"/>
        <v>19</v>
      </c>
      <c r="AG8">
        <f t="shared" si="1"/>
        <v>88</v>
      </c>
      <c r="AH8">
        <f t="shared" si="2"/>
        <v>98</v>
      </c>
      <c r="AI8" t="s">
        <v>216</v>
      </c>
    </row>
    <row r="9" spans="1:35" ht="18">
      <c r="A9" s="80">
        <v>5</v>
      </c>
      <c r="B9" t="s">
        <v>157</v>
      </c>
      <c r="C9" s="80"/>
      <c r="D9" t="s">
        <v>181</v>
      </c>
      <c r="E9" s="81">
        <v>2</v>
      </c>
      <c r="F9" s="81">
        <v>5</v>
      </c>
      <c r="G9" s="83">
        <v>0</v>
      </c>
      <c r="H9" s="89">
        <v>10</v>
      </c>
      <c r="I9" s="90">
        <v>3</v>
      </c>
      <c r="J9" s="84"/>
      <c r="K9" s="82"/>
      <c r="L9" s="82"/>
      <c r="M9" s="82"/>
      <c r="N9" s="83"/>
      <c r="O9" s="89"/>
      <c r="P9" s="82"/>
      <c r="Q9" s="82"/>
      <c r="R9" s="90"/>
      <c r="S9">
        <f>SUM(E9:I9)</f>
        <v>20</v>
      </c>
      <c r="U9">
        <v>1</v>
      </c>
      <c r="V9">
        <v>2</v>
      </c>
      <c r="W9">
        <v>0</v>
      </c>
      <c r="X9">
        <v>0</v>
      </c>
      <c r="Y9">
        <v>1.5</v>
      </c>
      <c r="Z9">
        <v>2</v>
      </c>
      <c r="AA9">
        <v>2</v>
      </c>
      <c r="AB9">
        <v>1.5</v>
      </c>
      <c r="AC9">
        <v>1.5</v>
      </c>
      <c r="AD9">
        <v>0</v>
      </c>
      <c r="AE9">
        <f t="shared" si="0"/>
        <v>11.5</v>
      </c>
      <c r="AG9">
        <f t="shared" si="1"/>
        <v>63</v>
      </c>
      <c r="AH9">
        <f t="shared" si="2"/>
        <v>73</v>
      </c>
      <c r="AI9" t="s">
        <v>217</v>
      </c>
    </row>
    <row r="10" spans="1:35" ht="18">
      <c r="A10" s="80">
        <v>6</v>
      </c>
      <c r="B10" t="s">
        <v>158</v>
      </c>
      <c r="C10" s="80"/>
      <c r="D10" t="s">
        <v>181</v>
      </c>
      <c r="E10" s="81"/>
      <c r="F10" s="81"/>
      <c r="G10" s="83"/>
      <c r="H10" s="89">
        <v>9</v>
      </c>
      <c r="I10" s="90">
        <v>3</v>
      </c>
      <c r="J10" s="84">
        <v>1</v>
      </c>
      <c r="K10" s="82">
        <v>1</v>
      </c>
      <c r="L10" s="82">
        <v>1</v>
      </c>
      <c r="M10" s="82">
        <v>2</v>
      </c>
      <c r="N10" s="83">
        <v>0</v>
      </c>
      <c r="O10" s="89">
        <v>2</v>
      </c>
      <c r="P10" s="82">
        <v>2</v>
      </c>
      <c r="Q10" s="82">
        <v>2</v>
      </c>
      <c r="R10" s="90">
        <v>2</v>
      </c>
      <c r="S10">
        <f>SUM(J10:R10,H10:I10)</f>
        <v>25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f t="shared" si="0"/>
        <v>20</v>
      </c>
      <c r="AG10">
        <f t="shared" si="1"/>
        <v>90</v>
      </c>
      <c r="AH10">
        <f t="shared" si="2"/>
        <v>100</v>
      </c>
      <c r="AI10" t="s">
        <v>216</v>
      </c>
    </row>
    <row r="11" spans="1:35" ht="18">
      <c r="A11" s="80">
        <v>7</v>
      </c>
      <c r="B11" t="s">
        <v>159</v>
      </c>
      <c r="C11" s="80" t="s">
        <v>181</v>
      </c>
      <c r="E11" s="81">
        <v>5</v>
      </c>
      <c r="F11" s="81">
        <v>0</v>
      </c>
      <c r="G11" s="83">
        <v>0</v>
      </c>
      <c r="H11" s="89">
        <v>8</v>
      </c>
      <c r="I11" s="90">
        <v>2</v>
      </c>
      <c r="J11" s="84"/>
      <c r="K11" s="82"/>
      <c r="L11" s="82"/>
      <c r="M11" s="82"/>
      <c r="N11" s="83"/>
      <c r="O11" s="89"/>
      <c r="P11" s="82"/>
      <c r="Q11" s="82"/>
      <c r="R11" s="90"/>
      <c r="S11">
        <f>SUM(E11:I11)</f>
        <v>15</v>
      </c>
      <c r="U11">
        <v>0</v>
      </c>
      <c r="V11">
        <v>2</v>
      </c>
      <c r="W11">
        <v>0</v>
      </c>
      <c r="X11">
        <v>1.5</v>
      </c>
      <c r="Y11">
        <v>0</v>
      </c>
      <c r="Z11">
        <v>2</v>
      </c>
      <c r="AA11">
        <v>2</v>
      </c>
      <c r="AB11">
        <v>2</v>
      </c>
      <c r="AC11">
        <v>0</v>
      </c>
      <c r="AD11">
        <v>1.5</v>
      </c>
      <c r="AE11">
        <f t="shared" si="0"/>
        <v>11</v>
      </c>
      <c r="AG11">
        <f t="shared" si="1"/>
        <v>52</v>
      </c>
      <c r="AH11">
        <f t="shared" si="2"/>
        <v>62</v>
      </c>
      <c r="AI11" t="s">
        <v>218</v>
      </c>
    </row>
    <row r="12" spans="1:35" ht="18">
      <c r="A12" s="80">
        <v>8</v>
      </c>
      <c r="B12" t="s">
        <v>160</v>
      </c>
      <c r="C12" s="80"/>
      <c r="D12" t="s">
        <v>181</v>
      </c>
      <c r="E12" s="81">
        <v>5</v>
      </c>
      <c r="F12" s="81">
        <v>5</v>
      </c>
      <c r="G12" s="83">
        <v>2</v>
      </c>
      <c r="H12" s="89">
        <v>6</v>
      </c>
      <c r="I12" s="90">
        <v>2</v>
      </c>
      <c r="J12" s="84"/>
      <c r="K12" s="82"/>
      <c r="L12" s="82"/>
      <c r="M12" s="82"/>
      <c r="N12" s="83"/>
      <c r="O12" s="89"/>
      <c r="P12" s="82"/>
      <c r="Q12" s="82"/>
      <c r="R12" s="90"/>
      <c r="S12">
        <f>SUM(E12:I12)</f>
        <v>20</v>
      </c>
      <c r="U12">
        <v>0</v>
      </c>
      <c r="V12">
        <v>2</v>
      </c>
      <c r="W12">
        <v>1</v>
      </c>
      <c r="X12">
        <v>2</v>
      </c>
      <c r="Y12">
        <v>1.5</v>
      </c>
      <c r="Z12">
        <v>2</v>
      </c>
      <c r="AA12">
        <v>2</v>
      </c>
      <c r="AB12">
        <v>0</v>
      </c>
      <c r="AC12">
        <v>2</v>
      </c>
      <c r="AD12">
        <v>2</v>
      </c>
      <c r="AE12">
        <f t="shared" si="0"/>
        <v>14.5</v>
      </c>
      <c r="AG12">
        <f t="shared" si="1"/>
        <v>69</v>
      </c>
      <c r="AH12">
        <f t="shared" si="2"/>
        <v>79</v>
      </c>
      <c r="AI12" t="s">
        <v>215</v>
      </c>
    </row>
    <row r="13" spans="1:35" ht="18">
      <c r="A13" s="80">
        <v>9</v>
      </c>
      <c r="B13" t="s">
        <v>161</v>
      </c>
      <c r="C13" s="80"/>
      <c r="D13" t="s">
        <v>181</v>
      </c>
      <c r="E13" s="81">
        <v>5</v>
      </c>
      <c r="F13" s="81">
        <v>3</v>
      </c>
      <c r="G13" s="83">
        <v>3</v>
      </c>
      <c r="H13" s="89">
        <v>0</v>
      </c>
      <c r="I13" s="90">
        <v>0</v>
      </c>
      <c r="J13" s="84">
        <v>0</v>
      </c>
      <c r="K13" s="82">
        <v>0</v>
      </c>
      <c r="L13" s="82">
        <v>0</v>
      </c>
      <c r="M13" s="82">
        <v>0</v>
      </c>
      <c r="N13" s="83">
        <v>0</v>
      </c>
      <c r="O13" s="89">
        <v>2</v>
      </c>
      <c r="P13" s="82">
        <v>0</v>
      </c>
      <c r="Q13" s="82">
        <v>1</v>
      </c>
      <c r="R13" s="90">
        <v>0</v>
      </c>
      <c r="S13">
        <f>SUM(E13:G13,O13:R13)</f>
        <v>14</v>
      </c>
      <c r="U13">
        <v>1</v>
      </c>
      <c r="V13">
        <v>2</v>
      </c>
      <c r="W13">
        <v>2</v>
      </c>
      <c r="X13">
        <v>1.5</v>
      </c>
      <c r="Y13">
        <v>1.5</v>
      </c>
      <c r="Z13">
        <v>2</v>
      </c>
      <c r="AA13">
        <v>2</v>
      </c>
      <c r="AB13">
        <v>0</v>
      </c>
      <c r="AC13">
        <v>0</v>
      </c>
      <c r="AD13">
        <v>0</v>
      </c>
      <c r="AE13">
        <f t="shared" si="0"/>
        <v>12</v>
      </c>
      <c r="AG13">
        <f t="shared" si="1"/>
        <v>52</v>
      </c>
      <c r="AH13">
        <f t="shared" si="2"/>
        <v>62</v>
      </c>
      <c r="AI13" t="s">
        <v>218</v>
      </c>
    </row>
    <row r="14" spans="1:35" ht="18">
      <c r="A14" s="80">
        <v>10</v>
      </c>
      <c r="B14" t="s">
        <v>162</v>
      </c>
      <c r="C14" s="80"/>
      <c r="D14" t="s">
        <v>181</v>
      </c>
      <c r="E14" s="81">
        <v>5</v>
      </c>
      <c r="F14" s="81">
        <v>0</v>
      </c>
      <c r="G14" s="83"/>
      <c r="H14" s="89"/>
      <c r="I14" s="90"/>
      <c r="J14" s="84"/>
      <c r="K14" s="82"/>
      <c r="L14" s="82"/>
      <c r="M14" s="82"/>
      <c r="N14" s="83"/>
      <c r="O14" s="89"/>
      <c r="P14" s="82"/>
      <c r="Q14" s="82"/>
      <c r="R14" s="90"/>
      <c r="S14">
        <v>5</v>
      </c>
      <c r="U14">
        <v>0</v>
      </c>
      <c r="V14">
        <v>2</v>
      </c>
      <c r="W14">
        <v>0</v>
      </c>
      <c r="X14">
        <v>0</v>
      </c>
      <c r="Y14">
        <v>1.5</v>
      </c>
      <c r="Z14">
        <v>2</v>
      </c>
      <c r="AA14">
        <v>0</v>
      </c>
      <c r="AB14">
        <v>2</v>
      </c>
      <c r="AC14">
        <v>0</v>
      </c>
      <c r="AD14">
        <v>0</v>
      </c>
      <c r="AE14">
        <f t="shared" si="0"/>
        <v>7.5</v>
      </c>
      <c r="AG14">
        <f t="shared" si="1"/>
        <v>25</v>
      </c>
      <c r="AH14">
        <f t="shared" si="2"/>
        <v>35</v>
      </c>
      <c r="AI14" t="s">
        <v>1</v>
      </c>
    </row>
    <row r="15" spans="1:35" ht="18">
      <c r="A15" s="80">
        <v>11</v>
      </c>
      <c r="B15" t="s">
        <v>163</v>
      </c>
      <c r="C15" s="80" t="s">
        <v>181</v>
      </c>
      <c r="E15" s="81">
        <v>0</v>
      </c>
      <c r="F15" s="81">
        <v>0</v>
      </c>
      <c r="G15" s="83">
        <v>0</v>
      </c>
      <c r="H15" s="89">
        <v>8</v>
      </c>
      <c r="I15" s="90">
        <v>2</v>
      </c>
      <c r="J15" s="84"/>
      <c r="K15" s="82"/>
      <c r="L15" s="82"/>
      <c r="M15" s="82"/>
      <c r="N15" s="83"/>
      <c r="O15" s="89"/>
      <c r="P15" s="82"/>
      <c r="Q15" s="82"/>
      <c r="R15" s="90"/>
      <c r="S15">
        <v>10</v>
      </c>
      <c r="U15">
        <v>0</v>
      </c>
      <c r="V15">
        <v>2</v>
      </c>
      <c r="W15">
        <v>0</v>
      </c>
      <c r="X15">
        <v>0</v>
      </c>
      <c r="Y15">
        <v>0</v>
      </c>
      <c r="Z15">
        <v>2</v>
      </c>
      <c r="AA15">
        <v>2</v>
      </c>
      <c r="AB15">
        <v>1.5</v>
      </c>
      <c r="AC15">
        <v>1.5</v>
      </c>
      <c r="AD15">
        <v>0</v>
      </c>
      <c r="AE15">
        <f t="shared" si="0"/>
        <v>9</v>
      </c>
      <c r="AG15">
        <f t="shared" si="1"/>
        <v>38</v>
      </c>
      <c r="AH15">
        <f t="shared" si="2"/>
        <v>48</v>
      </c>
      <c r="AI15" t="s">
        <v>1</v>
      </c>
    </row>
    <row r="16" spans="1:35" ht="18">
      <c r="A16" s="80">
        <v>12</v>
      </c>
      <c r="B16" t="s">
        <v>164</v>
      </c>
      <c r="C16" s="80" t="s">
        <v>181</v>
      </c>
      <c r="E16" s="81">
        <v>3</v>
      </c>
      <c r="F16" s="81">
        <v>5</v>
      </c>
      <c r="G16" s="83">
        <v>0</v>
      </c>
      <c r="H16" s="89">
        <v>0</v>
      </c>
      <c r="I16" s="90">
        <v>0</v>
      </c>
      <c r="J16" s="89">
        <v>0</v>
      </c>
      <c r="K16" s="90">
        <v>0</v>
      </c>
      <c r="L16" s="89">
        <v>0</v>
      </c>
      <c r="M16" s="90">
        <v>0</v>
      </c>
      <c r="N16" s="89">
        <v>0</v>
      </c>
      <c r="O16" s="90">
        <v>0</v>
      </c>
      <c r="P16" s="89">
        <v>0</v>
      </c>
      <c r="Q16" s="90">
        <v>0</v>
      </c>
      <c r="R16" s="89">
        <v>0</v>
      </c>
      <c r="S16">
        <f>SUM(E16:R16)</f>
        <v>8</v>
      </c>
      <c r="U16">
        <v>0</v>
      </c>
      <c r="V16">
        <v>2</v>
      </c>
      <c r="W16">
        <v>0</v>
      </c>
      <c r="X16">
        <v>1.5</v>
      </c>
      <c r="Y16">
        <v>1.5</v>
      </c>
      <c r="Z16">
        <v>2</v>
      </c>
      <c r="AA16">
        <v>2</v>
      </c>
      <c r="AB16">
        <v>0</v>
      </c>
      <c r="AC16">
        <v>2</v>
      </c>
      <c r="AD16">
        <v>0</v>
      </c>
      <c r="AE16">
        <f t="shared" si="0"/>
        <v>11</v>
      </c>
      <c r="AG16">
        <f t="shared" si="1"/>
        <v>38</v>
      </c>
      <c r="AH16">
        <f t="shared" si="2"/>
        <v>48</v>
      </c>
      <c r="AI16" t="s">
        <v>1</v>
      </c>
    </row>
    <row r="17" spans="1:35" ht="18">
      <c r="A17" s="80">
        <v>13</v>
      </c>
      <c r="B17" t="s">
        <v>165</v>
      </c>
      <c r="C17" s="80" t="s">
        <v>181</v>
      </c>
      <c r="E17" s="81">
        <v>2</v>
      </c>
      <c r="F17" s="81">
        <v>5</v>
      </c>
      <c r="G17" s="83">
        <v>2</v>
      </c>
      <c r="H17" s="89"/>
      <c r="I17" s="90"/>
      <c r="J17" s="84">
        <v>1</v>
      </c>
      <c r="K17" s="82">
        <v>1</v>
      </c>
      <c r="L17" s="82">
        <v>1</v>
      </c>
      <c r="M17" s="82">
        <v>2</v>
      </c>
      <c r="N17" s="83">
        <v>2</v>
      </c>
      <c r="O17" s="89">
        <v>2</v>
      </c>
      <c r="P17" s="82">
        <v>2</v>
      </c>
      <c r="Q17" s="82">
        <v>2</v>
      </c>
      <c r="R17" s="90">
        <v>2</v>
      </c>
      <c r="S17">
        <f>SUM(E17:R17)</f>
        <v>24</v>
      </c>
      <c r="U17">
        <v>2</v>
      </c>
      <c r="V17">
        <v>2</v>
      </c>
      <c r="W17">
        <v>0</v>
      </c>
      <c r="X17">
        <v>2</v>
      </c>
      <c r="Y17">
        <v>1.5</v>
      </c>
      <c r="Z17">
        <v>2</v>
      </c>
      <c r="AA17">
        <v>2</v>
      </c>
      <c r="AB17">
        <v>2</v>
      </c>
      <c r="AC17">
        <v>2</v>
      </c>
      <c r="AD17">
        <v>2</v>
      </c>
      <c r="AE17">
        <f t="shared" si="0"/>
        <v>17.5</v>
      </c>
      <c r="AG17">
        <f t="shared" si="1"/>
        <v>83</v>
      </c>
      <c r="AH17">
        <f t="shared" si="2"/>
        <v>93</v>
      </c>
      <c r="AI17" t="s">
        <v>216</v>
      </c>
    </row>
    <row r="18" spans="1:35" ht="18">
      <c r="A18" s="80">
        <v>14</v>
      </c>
      <c r="B18" t="s">
        <v>166</v>
      </c>
      <c r="C18" s="80" t="s">
        <v>181</v>
      </c>
      <c r="E18" s="81">
        <v>2</v>
      </c>
      <c r="F18" s="81">
        <v>5</v>
      </c>
      <c r="G18" s="83">
        <v>2</v>
      </c>
      <c r="H18" s="89"/>
      <c r="I18" s="90"/>
      <c r="J18" s="84">
        <v>1</v>
      </c>
      <c r="K18" s="82">
        <v>1</v>
      </c>
      <c r="L18" s="82">
        <v>1</v>
      </c>
      <c r="M18" s="82">
        <v>2</v>
      </c>
      <c r="N18" s="83">
        <v>2</v>
      </c>
      <c r="O18" s="89">
        <v>2</v>
      </c>
      <c r="P18" s="82">
        <v>2</v>
      </c>
      <c r="Q18" s="82">
        <v>2</v>
      </c>
      <c r="R18" s="90">
        <v>2</v>
      </c>
      <c r="S18">
        <f>SUM(E18:R18)</f>
        <v>24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f t="shared" si="0"/>
        <v>20</v>
      </c>
      <c r="AG18">
        <f t="shared" si="1"/>
        <v>88</v>
      </c>
      <c r="AH18">
        <f t="shared" si="2"/>
        <v>98</v>
      </c>
      <c r="AI18" t="s">
        <v>216</v>
      </c>
    </row>
    <row r="19" spans="1:35" ht="18">
      <c r="A19" s="80">
        <v>15</v>
      </c>
      <c r="B19" t="s">
        <v>167</v>
      </c>
      <c r="C19" s="80"/>
      <c r="D19" t="s">
        <v>183</v>
      </c>
      <c r="E19" s="81"/>
      <c r="F19" s="81"/>
      <c r="G19" s="83"/>
      <c r="H19" s="89"/>
      <c r="I19" s="90"/>
      <c r="J19" s="84"/>
      <c r="K19" s="82"/>
      <c r="L19" s="82"/>
      <c r="M19" s="82"/>
      <c r="N19" s="83"/>
      <c r="O19" s="89"/>
      <c r="P19" s="82"/>
      <c r="Q19" s="82"/>
      <c r="R19" s="90"/>
      <c r="U19">
        <v>0</v>
      </c>
      <c r="V19">
        <v>2</v>
      </c>
      <c r="W19">
        <v>0</v>
      </c>
      <c r="X19">
        <v>0</v>
      </c>
      <c r="Y19">
        <v>1.5</v>
      </c>
      <c r="Z19">
        <v>0</v>
      </c>
      <c r="AA19">
        <v>0</v>
      </c>
      <c r="AB19">
        <v>0</v>
      </c>
      <c r="AC19">
        <v>0</v>
      </c>
      <c r="AD19">
        <v>0</v>
      </c>
      <c r="AE19">
        <f t="shared" si="0"/>
        <v>3.5</v>
      </c>
      <c r="AG19">
        <f t="shared" si="1"/>
        <v>7</v>
      </c>
      <c r="AH19">
        <f t="shared" si="2"/>
        <v>17</v>
      </c>
      <c r="AI19" t="s">
        <v>1</v>
      </c>
    </row>
    <row r="20" spans="1:35" ht="18">
      <c r="A20" s="80">
        <v>16</v>
      </c>
      <c r="B20" t="s">
        <v>168</v>
      </c>
      <c r="C20" s="80"/>
      <c r="D20" t="s">
        <v>184</v>
      </c>
      <c r="E20" s="81">
        <v>2</v>
      </c>
      <c r="F20" s="81">
        <v>4</v>
      </c>
      <c r="G20" s="83">
        <v>5</v>
      </c>
      <c r="H20" s="89"/>
      <c r="I20" s="90"/>
      <c r="J20" s="84"/>
      <c r="K20" s="82"/>
      <c r="L20" s="82"/>
      <c r="M20" s="82"/>
      <c r="N20" s="83"/>
      <c r="O20" s="89"/>
      <c r="P20" s="82"/>
      <c r="Q20" s="82"/>
      <c r="R20" s="90"/>
      <c r="S20">
        <f>SUM(E20:G20)</f>
        <v>11</v>
      </c>
      <c r="U20">
        <v>0</v>
      </c>
      <c r="V20">
        <v>2</v>
      </c>
      <c r="W20">
        <v>2</v>
      </c>
      <c r="X20">
        <v>0</v>
      </c>
      <c r="Y20">
        <v>1.5</v>
      </c>
      <c r="Z20">
        <v>2</v>
      </c>
      <c r="AA20">
        <v>0</v>
      </c>
      <c r="AB20">
        <v>0</v>
      </c>
      <c r="AC20">
        <v>2</v>
      </c>
      <c r="AD20">
        <v>0</v>
      </c>
      <c r="AE20">
        <f t="shared" si="0"/>
        <v>9.5</v>
      </c>
      <c r="AG20">
        <f t="shared" si="1"/>
        <v>41</v>
      </c>
      <c r="AH20">
        <f t="shared" si="2"/>
        <v>51</v>
      </c>
      <c r="AI20" t="s">
        <v>1</v>
      </c>
    </row>
    <row r="21" spans="1:35" ht="18">
      <c r="A21" s="80">
        <v>17</v>
      </c>
      <c r="B21" t="s">
        <v>169</v>
      </c>
      <c r="C21" s="80" t="s">
        <v>181</v>
      </c>
      <c r="E21" s="81">
        <v>5</v>
      </c>
      <c r="F21" s="81">
        <v>5</v>
      </c>
      <c r="G21" s="83">
        <v>2</v>
      </c>
      <c r="H21" s="89">
        <v>8</v>
      </c>
      <c r="I21" s="90">
        <v>2</v>
      </c>
      <c r="J21" s="84"/>
      <c r="K21" s="82"/>
      <c r="L21" s="82"/>
      <c r="M21" s="82"/>
      <c r="N21" s="83"/>
      <c r="O21" s="89"/>
      <c r="P21" s="82"/>
      <c r="Q21" s="82"/>
      <c r="R21" s="90"/>
      <c r="S21">
        <f>SUM(E21:I21)</f>
        <v>22</v>
      </c>
      <c r="U21">
        <v>1</v>
      </c>
      <c r="V21">
        <v>2</v>
      </c>
      <c r="W21">
        <v>2</v>
      </c>
      <c r="X21">
        <v>1.5</v>
      </c>
      <c r="Y21">
        <v>2</v>
      </c>
      <c r="Z21">
        <v>2</v>
      </c>
      <c r="AA21">
        <v>2</v>
      </c>
      <c r="AB21">
        <v>0</v>
      </c>
      <c r="AC21">
        <v>2</v>
      </c>
      <c r="AD21">
        <v>2</v>
      </c>
      <c r="AE21">
        <f t="shared" si="0"/>
        <v>16.5</v>
      </c>
      <c r="AG21">
        <f t="shared" si="1"/>
        <v>77</v>
      </c>
      <c r="AH21">
        <f t="shared" si="2"/>
        <v>87</v>
      </c>
      <c r="AI21" t="s">
        <v>216</v>
      </c>
    </row>
    <row r="22" spans="1:35" ht="18">
      <c r="A22" s="80">
        <v>18</v>
      </c>
      <c r="B22" t="s">
        <v>170</v>
      </c>
      <c r="C22" s="80" t="s">
        <v>181</v>
      </c>
      <c r="E22" s="81">
        <v>5</v>
      </c>
      <c r="F22" s="81">
        <v>5</v>
      </c>
      <c r="G22" s="83">
        <v>1</v>
      </c>
      <c r="H22" s="89">
        <v>6</v>
      </c>
      <c r="I22" s="90">
        <v>2</v>
      </c>
      <c r="J22" s="84"/>
      <c r="K22" s="82"/>
      <c r="L22" s="82"/>
      <c r="M22" s="82"/>
      <c r="N22" s="83"/>
      <c r="O22" s="89"/>
      <c r="P22" s="82"/>
      <c r="Q22" s="82"/>
      <c r="R22" s="90"/>
      <c r="S22">
        <f>SUM(E22:I22)</f>
        <v>19</v>
      </c>
      <c r="U22">
        <v>0</v>
      </c>
      <c r="V22">
        <v>2</v>
      </c>
      <c r="W22">
        <v>2</v>
      </c>
      <c r="X22">
        <v>0</v>
      </c>
      <c r="Y22">
        <v>2</v>
      </c>
      <c r="Z22">
        <v>2</v>
      </c>
      <c r="AA22">
        <v>2</v>
      </c>
      <c r="AB22">
        <v>2</v>
      </c>
      <c r="AC22">
        <v>1.5</v>
      </c>
      <c r="AD22">
        <v>2</v>
      </c>
      <c r="AE22">
        <f t="shared" si="0"/>
        <v>15.5</v>
      </c>
      <c r="AG22">
        <f t="shared" si="1"/>
        <v>69</v>
      </c>
      <c r="AH22">
        <f t="shared" si="2"/>
        <v>79</v>
      </c>
      <c r="AI22" t="s">
        <v>215</v>
      </c>
    </row>
    <row r="23" spans="1:35" ht="18">
      <c r="A23" s="80">
        <v>19</v>
      </c>
      <c r="B23" t="s">
        <v>171</v>
      </c>
      <c r="C23" s="80"/>
      <c r="D23" t="s">
        <v>181</v>
      </c>
      <c r="E23" s="81">
        <v>5</v>
      </c>
      <c r="F23" s="81">
        <v>5</v>
      </c>
      <c r="G23" s="83">
        <v>2</v>
      </c>
      <c r="H23" s="89">
        <v>10</v>
      </c>
      <c r="I23" s="90">
        <v>4</v>
      </c>
      <c r="J23" s="84"/>
      <c r="K23" s="82"/>
      <c r="L23" s="82"/>
      <c r="M23" s="82"/>
      <c r="N23" s="83"/>
      <c r="O23" s="89"/>
      <c r="P23" s="82"/>
      <c r="Q23" s="82"/>
      <c r="R23" s="90"/>
      <c r="S23">
        <f>SUM(E23:I23)</f>
        <v>26</v>
      </c>
      <c r="U23">
        <v>1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1.5</v>
      </c>
      <c r="AC23">
        <v>2</v>
      </c>
      <c r="AD23">
        <v>2</v>
      </c>
      <c r="AE23">
        <f t="shared" si="0"/>
        <v>18.5</v>
      </c>
      <c r="AG23">
        <f t="shared" si="1"/>
        <v>89</v>
      </c>
      <c r="AH23">
        <f t="shared" si="2"/>
        <v>99</v>
      </c>
      <c r="AI23" t="s">
        <v>216</v>
      </c>
    </row>
    <row r="24" spans="1:35" ht="18">
      <c r="A24" s="80">
        <v>20</v>
      </c>
      <c r="B24" t="s">
        <v>172</v>
      </c>
      <c r="C24" s="80"/>
      <c r="D24" t="s">
        <v>181</v>
      </c>
      <c r="E24" s="81">
        <v>5</v>
      </c>
      <c r="F24" s="81">
        <v>0</v>
      </c>
      <c r="G24" s="83">
        <v>2</v>
      </c>
      <c r="H24" s="89">
        <v>10</v>
      </c>
      <c r="I24" s="90">
        <v>2</v>
      </c>
      <c r="J24" s="84"/>
      <c r="K24" s="82"/>
      <c r="L24" s="82"/>
      <c r="M24" s="82"/>
      <c r="N24" s="83"/>
      <c r="O24" s="89"/>
      <c r="P24" s="82"/>
      <c r="Q24" s="82"/>
      <c r="R24" s="90"/>
      <c r="S24">
        <f>SUM(E24:I24)</f>
        <v>19</v>
      </c>
      <c r="U24">
        <v>1</v>
      </c>
      <c r="V24">
        <v>2</v>
      </c>
      <c r="W24">
        <v>2</v>
      </c>
      <c r="X24">
        <v>1.5</v>
      </c>
      <c r="Y24">
        <v>1.5</v>
      </c>
      <c r="Z24">
        <v>2</v>
      </c>
      <c r="AA24">
        <v>2</v>
      </c>
      <c r="AB24">
        <v>1.5</v>
      </c>
      <c r="AC24">
        <v>2</v>
      </c>
      <c r="AD24">
        <v>2</v>
      </c>
      <c r="AE24">
        <f t="shared" si="0"/>
        <v>17.5</v>
      </c>
      <c r="AG24">
        <f t="shared" si="1"/>
        <v>73</v>
      </c>
      <c r="AH24">
        <f t="shared" si="2"/>
        <v>83</v>
      </c>
      <c r="AI24" t="s">
        <v>215</v>
      </c>
    </row>
    <row r="25" spans="1:35" ht="18">
      <c r="A25" s="80">
        <v>21</v>
      </c>
      <c r="B25" t="s">
        <v>173</v>
      </c>
      <c r="C25" s="80"/>
      <c r="D25" t="s">
        <v>181</v>
      </c>
      <c r="E25" s="81">
        <v>2</v>
      </c>
      <c r="F25" s="81">
        <v>3</v>
      </c>
      <c r="G25" s="83">
        <v>0</v>
      </c>
      <c r="H25" s="89">
        <v>5</v>
      </c>
      <c r="I25" s="90">
        <v>2</v>
      </c>
      <c r="J25" s="84"/>
      <c r="K25" s="82"/>
      <c r="L25" s="82"/>
      <c r="M25" s="82"/>
      <c r="N25" s="83"/>
      <c r="O25" s="89"/>
      <c r="P25" s="82"/>
      <c r="Q25" s="82"/>
      <c r="R25" s="90"/>
      <c r="S25">
        <f>SUM(E25:I25)</f>
        <v>12</v>
      </c>
      <c r="U25">
        <v>0</v>
      </c>
      <c r="V25">
        <v>2</v>
      </c>
      <c r="W25">
        <v>2</v>
      </c>
      <c r="X25">
        <v>1.5</v>
      </c>
      <c r="Y25">
        <v>0</v>
      </c>
      <c r="Z25">
        <v>0</v>
      </c>
      <c r="AA25">
        <v>2</v>
      </c>
      <c r="AB25">
        <v>1.5</v>
      </c>
      <c r="AC25">
        <v>2</v>
      </c>
      <c r="AD25">
        <v>2</v>
      </c>
      <c r="AE25">
        <f t="shared" si="0"/>
        <v>13</v>
      </c>
      <c r="AG25">
        <f t="shared" si="1"/>
        <v>50</v>
      </c>
      <c r="AH25">
        <f t="shared" si="2"/>
        <v>60</v>
      </c>
      <c r="AI25" t="s">
        <v>218</v>
      </c>
    </row>
    <row r="26" spans="1:35" ht="18">
      <c r="A26" s="80">
        <v>22</v>
      </c>
      <c r="B26" t="s">
        <v>174</v>
      </c>
      <c r="C26" s="80" t="s">
        <v>181</v>
      </c>
      <c r="E26" s="81">
        <v>2</v>
      </c>
      <c r="F26" s="81">
        <v>3</v>
      </c>
      <c r="G26" s="83">
        <v>5</v>
      </c>
      <c r="H26" s="89"/>
      <c r="I26" s="90"/>
      <c r="J26" s="84">
        <v>1</v>
      </c>
      <c r="K26" s="82">
        <v>1</v>
      </c>
      <c r="L26" s="82">
        <v>1</v>
      </c>
      <c r="M26" s="82">
        <v>1</v>
      </c>
      <c r="N26" s="83">
        <v>1</v>
      </c>
      <c r="O26" s="89">
        <v>1</v>
      </c>
      <c r="P26" s="82">
        <v>0</v>
      </c>
      <c r="Q26" s="82">
        <v>0</v>
      </c>
      <c r="R26" s="90">
        <v>0</v>
      </c>
      <c r="S26">
        <f>SUM(E26:G26,J26:R26)</f>
        <v>16</v>
      </c>
      <c r="U26">
        <v>2</v>
      </c>
      <c r="V26">
        <v>2</v>
      </c>
      <c r="W26">
        <v>2</v>
      </c>
      <c r="X26">
        <v>0</v>
      </c>
      <c r="Y26">
        <v>1.5</v>
      </c>
      <c r="Z26">
        <v>0</v>
      </c>
      <c r="AA26">
        <v>2</v>
      </c>
      <c r="AB26">
        <v>2</v>
      </c>
      <c r="AC26">
        <v>0</v>
      </c>
      <c r="AD26">
        <v>2</v>
      </c>
      <c r="AE26">
        <f t="shared" si="0"/>
        <v>13.5</v>
      </c>
      <c r="AG26">
        <f t="shared" si="1"/>
        <v>59</v>
      </c>
      <c r="AH26">
        <f t="shared" si="2"/>
        <v>69</v>
      </c>
      <c r="AI26" t="s">
        <v>218</v>
      </c>
    </row>
    <row r="27" spans="1:35" ht="18">
      <c r="A27" s="80">
        <v>23</v>
      </c>
      <c r="B27" t="s">
        <v>175</v>
      </c>
      <c r="C27" s="80" t="s">
        <v>181</v>
      </c>
      <c r="E27" s="81"/>
      <c r="F27" s="81"/>
      <c r="G27" s="83"/>
      <c r="H27" s="89">
        <v>5</v>
      </c>
      <c r="I27" s="90">
        <v>3</v>
      </c>
      <c r="J27" s="84">
        <v>1</v>
      </c>
      <c r="K27" s="82">
        <v>1</v>
      </c>
      <c r="L27" s="82">
        <v>0.5</v>
      </c>
      <c r="M27" s="82">
        <v>1</v>
      </c>
      <c r="N27" s="83">
        <v>1</v>
      </c>
      <c r="O27" s="89">
        <v>2</v>
      </c>
      <c r="P27" s="82">
        <v>0</v>
      </c>
      <c r="Q27" s="82">
        <v>0</v>
      </c>
      <c r="R27" s="90">
        <v>1</v>
      </c>
      <c r="S27">
        <f>SUM(H27:R27)</f>
        <v>15.5</v>
      </c>
      <c r="U27">
        <v>0</v>
      </c>
      <c r="V27">
        <v>2</v>
      </c>
      <c r="W27">
        <v>0</v>
      </c>
      <c r="X27">
        <v>0</v>
      </c>
      <c r="Y27">
        <v>2</v>
      </c>
      <c r="Z27">
        <v>2</v>
      </c>
      <c r="AA27">
        <v>2</v>
      </c>
      <c r="AB27">
        <v>1.5</v>
      </c>
      <c r="AC27">
        <v>2</v>
      </c>
      <c r="AD27">
        <v>2</v>
      </c>
      <c r="AE27">
        <f t="shared" si="0"/>
        <v>13.5</v>
      </c>
      <c r="AG27">
        <f t="shared" si="1"/>
        <v>58</v>
      </c>
      <c r="AH27">
        <f t="shared" si="2"/>
        <v>68</v>
      </c>
      <c r="AI27" t="s">
        <v>218</v>
      </c>
    </row>
    <row r="28" spans="1:35" ht="18">
      <c r="A28" s="80">
        <v>24</v>
      </c>
      <c r="B28" t="s">
        <v>176</v>
      </c>
      <c r="C28" s="80"/>
      <c r="D28" t="s">
        <v>181</v>
      </c>
      <c r="E28" s="81">
        <v>0</v>
      </c>
      <c r="F28" s="81">
        <v>5</v>
      </c>
      <c r="G28" s="83">
        <v>3</v>
      </c>
      <c r="H28" s="89">
        <v>10</v>
      </c>
      <c r="I28" s="90">
        <v>0</v>
      </c>
      <c r="J28" s="84"/>
      <c r="K28" s="82"/>
      <c r="L28" s="82"/>
      <c r="M28" s="82"/>
      <c r="N28" s="83"/>
      <c r="O28" s="89"/>
      <c r="P28" s="82"/>
      <c r="Q28" s="82"/>
      <c r="R28" s="90"/>
      <c r="S28">
        <f>SUM(E28:I28)</f>
        <v>18</v>
      </c>
      <c r="U28">
        <v>0</v>
      </c>
      <c r="V28">
        <v>2</v>
      </c>
      <c r="W28">
        <v>0</v>
      </c>
      <c r="X28">
        <v>2</v>
      </c>
      <c r="Y28">
        <v>1.5</v>
      </c>
      <c r="Z28">
        <v>0</v>
      </c>
      <c r="AA28">
        <v>2</v>
      </c>
      <c r="AB28">
        <v>2</v>
      </c>
      <c r="AC28">
        <v>2</v>
      </c>
      <c r="AD28">
        <v>2</v>
      </c>
      <c r="AE28">
        <f t="shared" si="0"/>
        <v>13.5</v>
      </c>
      <c r="AG28">
        <f t="shared" si="1"/>
        <v>63</v>
      </c>
      <c r="AH28">
        <f t="shared" si="2"/>
        <v>73</v>
      </c>
      <c r="AI28" t="s">
        <v>217</v>
      </c>
    </row>
    <row r="29" spans="1:35" ht="18">
      <c r="A29" s="80">
        <v>25</v>
      </c>
      <c r="B29" t="s">
        <v>177</v>
      </c>
      <c r="C29" s="80"/>
      <c r="D29" t="s">
        <v>181</v>
      </c>
      <c r="E29" s="81">
        <v>1</v>
      </c>
      <c r="F29" s="81">
        <v>3</v>
      </c>
      <c r="G29" s="83">
        <v>2</v>
      </c>
      <c r="H29" s="89">
        <v>6</v>
      </c>
      <c r="I29" s="90">
        <v>3</v>
      </c>
      <c r="J29" s="84"/>
      <c r="K29" s="82"/>
      <c r="L29" s="82"/>
      <c r="M29" s="82"/>
      <c r="N29" s="83"/>
      <c r="O29" s="89"/>
      <c r="P29" s="82"/>
      <c r="Q29" s="82"/>
      <c r="R29" s="90"/>
      <c r="S29">
        <f>SUM(E29:I29)</f>
        <v>15</v>
      </c>
      <c r="U29">
        <v>1</v>
      </c>
      <c r="V29">
        <v>2</v>
      </c>
      <c r="W29">
        <v>0</v>
      </c>
      <c r="X29">
        <v>0</v>
      </c>
      <c r="Y29">
        <v>0</v>
      </c>
      <c r="Z29">
        <v>0</v>
      </c>
      <c r="AA29">
        <v>2</v>
      </c>
      <c r="AB29">
        <v>1.5</v>
      </c>
      <c r="AC29">
        <v>0</v>
      </c>
      <c r="AD29">
        <v>0</v>
      </c>
      <c r="AE29">
        <f t="shared" si="0"/>
        <v>6.5</v>
      </c>
      <c r="AG29">
        <f t="shared" si="1"/>
        <v>43</v>
      </c>
      <c r="AH29">
        <f t="shared" si="2"/>
        <v>53</v>
      </c>
      <c r="AI29" t="s">
        <v>1</v>
      </c>
    </row>
    <row r="30" spans="1:35" ht="18">
      <c r="A30" s="80">
        <v>26</v>
      </c>
      <c r="B30" t="s">
        <v>178</v>
      </c>
      <c r="C30" s="80" t="s">
        <v>181</v>
      </c>
      <c r="E30" s="81">
        <v>2</v>
      </c>
      <c r="F30" s="81">
        <v>0</v>
      </c>
      <c r="G30" s="83">
        <v>0</v>
      </c>
      <c r="H30" s="89">
        <v>5</v>
      </c>
      <c r="I30" s="90">
        <v>2</v>
      </c>
      <c r="J30" s="84"/>
      <c r="K30" s="82"/>
      <c r="L30" s="82"/>
      <c r="M30" s="82"/>
      <c r="N30" s="83"/>
      <c r="O30" s="89"/>
      <c r="P30" s="82"/>
      <c r="Q30" s="82"/>
      <c r="R30" s="90"/>
      <c r="S30">
        <f>SUM(E30:I30)</f>
        <v>9</v>
      </c>
      <c r="U30">
        <v>1</v>
      </c>
      <c r="V30">
        <v>2</v>
      </c>
      <c r="W30">
        <v>2</v>
      </c>
      <c r="X30">
        <v>1.5</v>
      </c>
      <c r="Y30">
        <v>2</v>
      </c>
      <c r="Z30">
        <v>2</v>
      </c>
      <c r="AA30">
        <v>2</v>
      </c>
      <c r="AB30">
        <v>2</v>
      </c>
      <c r="AC30">
        <v>0</v>
      </c>
      <c r="AD30">
        <v>0</v>
      </c>
      <c r="AE30">
        <f t="shared" si="0"/>
        <v>14.5</v>
      </c>
      <c r="AG30">
        <f t="shared" si="1"/>
        <v>47</v>
      </c>
      <c r="AH30">
        <f t="shared" si="2"/>
        <v>57</v>
      </c>
      <c r="AI30" t="s">
        <v>1</v>
      </c>
    </row>
    <row r="31" spans="1:35" ht="19" thickBot="1">
      <c r="A31" s="80">
        <v>27</v>
      </c>
      <c r="B31" t="s">
        <v>179</v>
      </c>
      <c r="C31" s="80" t="s">
        <v>181</v>
      </c>
      <c r="E31" s="82">
        <v>4</v>
      </c>
      <c r="F31" s="82">
        <v>5</v>
      </c>
      <c r="G31" s="83">
        <v>3</v>
      </c>
      <c r="H31" s="91"/>
      <c r="I31" s="92"/>
      <c r="J31" s="84">
        <v>1</v>
      </c>
      <c r="K31" s="82">
        <v>1</v>
      </c>
      <c r="L31" s="82">
        <v>1</v>
      </c>
      <c r="M31" s="82">
        <v>2</v>
      </c>
      <c r="N31" s="83">
        <v>2</v>
      </c>
      <c r="O31" s="91">
        <v>2</v>
      </c>
      <c r="P31" s="96">
        <v>0</v>
      </c>
      <c r="Q31" s="96">
        <v>2</v>
      </c>
      <c r="R31" s="92">
        <v>2</v>
      </c>
      <c r="S31">
        <f>SUM(E31:R31)</f>
        <v>25</v>
      </c>
      <c r="U31">
        <v>2</v>
      </c>
      <c r="V31">
        <v>2</v>
      </c>
      <c r="W31">
        <v>2</v>
      </c>
      <c r="X31">
        <v>1.5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f t="shared" si="0"/>
        <v>19.5</v>
      </c>
      <c r="AG31">
        <f t="shared" si="1"/>
        <v>89</v>
      </c>
      <c r="AH31">
        <f t="shared" si="2"/>
        <v>99</v>
      </c>
      <c r="AI31" t="s">
        <v>216</v>
      </c>
    </row>
    <row r="33" spans="33:33">
      <c r="AG33">
        <f>MAX(AG5:AG31)</f>
        <v>90</v>
      </c>
    </row>
  </sheetData>
  <conditionalFormatting sqref="E5:R31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: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9170-54DF-274E-9F78-9941E46A753A}">
  <dimension ref="A1:C8"/>
  <sheetViews>
    <sheetView zoomScale="186" workbookViewId="0">
      <selection activeCell="A11" sqref="A11"/>
    </sheetView>
  </sheetViews>
  <sheetFormatPr baseColWidth="10" defaultRowHeight="16"/>
  <cols>
    <col min="3" max="3" width="42.6640625" bestFit="1" customWidth="1"/>
  </cols>
  <sheetData>
    <row r="1" spans="1:3">
      <c r="A1" t="s">
        <v>136</v>
      </c>
    </row>
    <row r="2" spans="1:3">
      <c r="B2" t="s">
        <v>146</v>
      </c>
      <c r="C2" t="s">
        <v>147</v>
      </c>
    </row>
    <row r="3" spans="1:3">
      <c r="B3" t="s">
        <v>145</v>
      </c>
      <c r="C3" t="s">
        <v>132</v>
      </c>
    </row>
    <row r="4" spans="1:3">
      <c r="B4" t="s">
        <v>133</v>
      </c>
      <c r="C4" t="s">
        <v>134</v>
      </c>
    </row>
    <row r="5" spans="1:3">
      <c r="B5" t="s">
        <v>135</v>
      </c>
      <c r="C5" t="s">
        <v>141</v>
      </c>
    </row>
    <row r="6" spans="1:3">
      <c r="B6" t="s">
        <v>137</v>
      </c>
      <c r="C6" t="s">
        <v>144</v>
      </c>
    </row>
    <row r="7" spans="1:3">
      <c r="B7" t="s">
        <v>138</v>
      </c>
      <c r="C7" t="s">
        <v>143</v>
      </c>
    </row>
    <row r="8" spans="1:3">
      <c r="B8" t="s">
        <v>139</v>
      </c>
      <c r="C8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D13D-6F81-4649-B011-83A94BE77E4F}">
  <dimension ref="A1:F11"/>
  <sheetViews>
    <sheetView workbookViewId="0">
      <selection activeCell="A2" sqref="A2:F11"/>
    </sheetView>
  </sheetViews>
  <sheetFormatPr baseColWidth="10" defaultRowHeight="19"/>
  <cols>
    <col min="1" max="1" width="9" style="98" customWidth="1"/>
    <col min="2" max="2" width="35.6640625" style="98" bestFit="1" customWidth="1"/>
    <col min="3" max="3" width="14.5" style="98" bestFit="1" customWidth="1"/>
    <col min="4" max="5" width="16.5" style="98" bestFit="1" customWidth="1"/>
    <col min="6" max="6" width="31.83203125" style="98" bestFit="1" customWidth="1"/>
    <col min="7" max="16384" width="10.83203125" style="98"/>
  </cols>
  <sheetData>
    <row r="1" spans="1:6">
      <c r="B1" s="98" t="s">
        <v>186</v>
      </c>
    </row>
    <row r="2" spans="1:6">
      <c r="A2" s="107" t="s">
        <v>230</v>
      </c>
      <c r="B2" s="108" t="s">
        <v>200</v>
      </c>
      <c r="C2" s="108" t="s">
        <v>201</v>
      </c>
      <c r="D2" s="108" t="s">
        <v>202</v>
      </c>
      <c r="E2" s="108" t="s">
        <v>203</v>
      </c>
      <c r="F2" s="109" t="s">
        <v>204</v>
      </c>
    </row>
    <row r="3" spans="1:6">
      <c r="A3" s="110">
        <v>1</v>
      </c>
      <c r="B3" s="111" t="s">
        <v>227</v>
      </c>
      <c r="C3" s="111" t="s">
        <v>231</v>
      </c>
      <c r="D3" s="111" t="s">
        <v>232</v>
      </c>
      <c r="E3" s="111" t="s">
        <v>233</v>
      </c>
      <c r="F3" s="105" t="s">
        <v>187</v>
      </c>
    </row>
    <row r="4" spans="1:6">
      <c r="A4" s="110">
        <v>2</v>
      </c>
      <c r="B4" s="111" t="s">
        <v>226</v>
      </c>
      <c r="C4" s="111" t="s">
        <v>234</v>
      </c>
      <c r="D4" s="111" t="s">
        <v>235</v>
      </c>
      <c r="E4" s="111"/>
      <c r="F4" s="105" t="s">
        <v>219</v>
      </c>
    </row>
    <row r="5" spans="1:6">
      <c r="A5" s="110">
        <v>3</v>
      </c>
      <c r="B5" s="111" t="s">
        <v>224</v>
      </c>
      <c r="C5" s="111" t="s">
        <v>236</v>
      </c>
      <c r="D5" s="111" t="s">
        <v>237</v>
      </c>
      <c r="E5" s="111"/>
      <c r="F5" s="105" t="s">
        <v>223</v>
      </c>
    </row>
    <row r="6" spans="1:6">
      <c r="A6" s="110">
        <v>4</v>
      </c>
      <c r="B6" s="111" t="s">
        <v>188</v>
      </c>
      <c r="C6" s="111" t="s">
        <v>238</v>
      </c>
      <c r="D6" s="111" t="s">
        <v>239</v>
      </c>
      <c r="E6" s="111" t="s">
        <v>240</v>
      </c>
      <c r="F6" s="112" t="s">
        <v>189</v>
      </c>
    </row>
    <row r="7" spans="1:6">
      <c r="A7" s="110">
        <v>5</v>
      </c>
      <c r="B7" s="111" t="s">
        <v>228</v>
      </c>
      <c r="C7" s="111" t="s">
        <v>191</v>
      </c>
      <c r="D7" s="111" t="s">
        <v>192</v>
      </c>
      <c r="E7" s="111" t="s">
        <v>193</v>
      </c>
      <c r="F7" s="105" t="s">
        <v>190</v>
      </c>
    </row>
    <row r="8" spans="1:6">
      <c r="A8" s="110">
        <v>6</v>
      </c>
      <c r="B8" s="111" t="s">
        <v>194</v>
      </c>
      <c r="C8" s="111" t="s">
        <v>195</v>
      </c>
      <c r="D8" s="111" t="s">
        <v>196</v>
      </c>
      <c r="E8" s="111"/>
      <c r="F8" s="112" t="s">
        <v>197</v>
      </c>
    </row>
    <row r="9" spans="1:6">
      <c r="A9" s="110">
        <v>7</v>
      </c>
      <c r="B9" s="111" t="s">
        <v>198</v>
      </c>
      <c r="C9" s="111" t="s">
        <v>241</v>
      </c>
      <c r="D9" s="111" t="s">
        <v>242</v>
      </c>
      <c r="E9" s="111" t="s">
        <v>243</v>
      </c>
      <c r="F9" s="112" t="s">
        <v>199</v>
      </c>
    </row>
    <row r="10" spans="1:6">
      <c r="A10" s="110">
        <v>8</v>
      </c>
      <c r="B10" s="111" t="s">
        <v>225</v>
      </c>
      <c r="C10" s="111" t="s">
        <v>244</v>
      </c>
      <c r="D10" s="111" t="s">
        <v>245</v>
      </c>
      <c r="E10" s="111" t="s">
        <v>246</v>
      </c>
      <c r="F10" s="112" t="s">
        <v>222</v>
      </c>
    </row>
    <row r="11" spans="1:6">
      <c r="A11" s="113">
        <v>9</v>
      </c>
      <c r="B11" s="114" t="s">
        <v>229</v>
      </c>
      <c r="C11" s="114" t="s">
        <v>247</v>
      </c>
      <c r="D11" s="114" t="s">
        <v>248</v>
      </c>
      <c r="E11" s="114" t="s">
        <v>249</v>
      </c>
      <c r="F11" s="106" t="s">
        <v>221</v>
      </c>
    </row>
  </sheetData>
  <hyperlinks>
    <hyperlink ref="F3" r:id="rId1" xr:uid="{910CCDDA-5A18-9C47-819D-668D8DAE0003}"/>
    <hyperlink ref="F11" r:id="rId2" xr:uid="{429C5EDE-3723-794E-8940-2B11EA01BE85}"/>
    <hyperlink ref="F5" r:id="rId3" tooltip="https://youtu.be/BwrG67-dGUk" xr:uid="{97E90E3B-336B-AB4F-82AA-35C6589DB16C}"/>
    <hyperlink ref="F4" r:id="rId4" xr:uid="{4BFE2BD7-31DC-2642-BFE0-6743AC620CA0}"/>
    <hyperlink ref="F7" r:id="rId5" xr:uid="{5310B9B9-880C-EE4D-AAE6-EB898E17DE4A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</vt:lpstr>
      <vt:lpstr>Sheet2</vt:lpstr>
      <vt:lpstr>Mid Term</vt:lpstr>
      <vt:lpstr>Sheet1</vt:lpstr>
      <vt:lpstr>Project Proposals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pradeep chowriappa</cp:lastModifiedBy>
  <dcterms:created xsi:type="dcterms:W3CDTF">2021-11-30T15:29:06Z</dcterms:created>
  <dcterms:modified xsi:type="dcterms:W3CDTF">2022-11-30T02:00:07Z</dcterms:modified>
</cp:coreProperties>
</file>