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5D656F2-2443-4C09-890C-A976329F4E2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 s="1"/>
  <c r="F5" i="2"/>
  <c r="F6" i="2" s="1"/>
  <c r="E5" i="2"/>
  <c r="E6" i="2" s="1"/>
  <c r="E21" i="2" s="1"/>
  <c r="D5" i="2"/>
  <c r="D6" i="2" s="1"/>
  <c r="D21" i="2" s="1"/>
  <c r="C5" i="2"/>
  <c r="B21" i="2"/>
  <c r="B22" i="2" s="1"/>
  <c r="B15" i="2"/>
  <c r="C15" i="2" s="1"/>
  <c r="G13" i="2"/>
  <c r="F13" i="2"/>
  <c r="E13" i="2"/>
  <c r="D13" i="2"/>
  <c r="C13" i="2"/>
  <c r="B13" i="2"/>
  <c r="B6" i="2"/>
  <c r="B8" i="2" s="1"/>
  <c r="C6" i="2"/>
  <c r="C21" i="2" s="1"/>
  <c r="D15" i="2" l="1"/>
  <c r="E15" i="2" s="1"/>
  <c r="F15" i="2" s="1"/>
  <c r="G15" i="2" s="1"/>
  <c r="H15" i="2" s="1"/>
  <c r="F21" i="2"/>
  <c r="G21" i="2"/>
  <c r="C8" i="2"/>
  <c r="D8" i="2" s="1"/>
  <c r="E8" i="2" s="1"/>
  <c r="F8" i="2" s="1"/>
  <c r="G8" i="2" s="1"/>
  <c r="H8" i="2" s="1"/>
  <c r="C22" i="2"/>
  <c r="D22" i="2" s="1"/>
  <c r="E22" i="2" s="1"/>
  <c r="H17" i="2" l="1"/>
  <c r="H18" i="2" s="1"/>
  <c r="F22" i="2"/>
  <c r="G22" i="2" s="1"/>
  <c r="E25" i="2"/>
</calcChain>
</file>

<file path=xl/sharedStrings.xml><?xml version="1.0" encoding="utf-8"?>
<sst xmlns="http://schemas.openxmlformats.org/spreadsheetml/2006/main" count="25" uniqueCount="25">
  <si>
    <t>Year 0</t>
  </si>
  <si>
    <t>Year 1</t>
  </si>
  <si>
    <t>Year 2</t>
  </si>
  <si>
    <t>Year 3</t>
  </si>
  <si>
    <t>Year 4</t>
  </si>
  <si>
    <t>Year 5</t>
  </si>
  <si>
    <t>TOTALS</t>
  </si>
  <si>
    <t>Net Economic Benefit</t>
  </si>
  <si>
    <t>PV of Benefits</t>
  </si>
  <si>
    <t>NPV of all Benefits</t>
  </si>
  <si>
    <t>One-time Costs</t>
  </si>
  <si>
    <t>Recurring Costs</t>
  </si>
  <si>
    <t>Discount rate (10%)</t>
  </si>
  <si>
    <t>PV of Recurring Costs</t>
  </si>
  <si>
    <t>NPV of all Costs</t>
  </si>
  <si>
    <t>Overall NPV</t>
  </si>
  <si>
    <t>Overall ROI</t>
  </si>
  <si>
    <t>Break-Even Analysis</t>
  </si>
  <si>
    <t>Yearly NPV Cash Flow</t>
  </si>
  <si>
    <t>Overall NPV Cash Flow</t>
  </si>
  <si>
    <t>Use first year of positive cash flow to calculate break-even fraction:</t>
  </si>
  <si>
    <t>Business Intelligence (BI) System for Golden Gate Restaurant Chain – Marketing and Sales Modules</t>
  </si>
  <si>
    <t>Discount rate (13%)</t>
  </si>
  <si>
    <t>Project break-even occurs between Year 4 and Year 5.</t>
  </si>
  <si>
    <t>Break-even point projected to occur at 4.75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</si>
</sst>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0.0000"/>
  </numFmts>
  <fonts count="15" x14ac:knownFonts="1">
    <font>
      <sz val="10"/>
      <color rgb="FF000000"/>
      <name val="Arial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9"/>
      <color theme="1"/>
      <name val="Verdana"/>
      <family val="2"/>
    </font>
    <font>
      <sz val="9"/>
      <color rgb="FF000000"/>
      <name val="Verdana"/>
      <family val="2"/>
    </font>
    <font>
      <b/>
      <sz val="12"/>
      <color theme="5" tint="-0.249977111117893"/>
      <name val="Verdana"/>
      <family val="2"/>
    </font>
    <font>
      <sz val="13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0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A7D00"/>
      <name val="Times New Roman"/>
      <family val="1"/>
    </font>
    <font>
      <b/>
      <sz val="13"/>
      <color rgb="FF3F3F3F"/>
      <name val="Times New Roman"/>
      <family val="1"/>
    </font>
    <font>
      <b/>
      <sz val="13"/>
      <color rgb="FFFFFFFF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39997558519241921"/>
        <bgColor rgb="FF073763"/>
      </patternFill>
    </fill>
    <fill>
      <patternFill patternType="solid">
        <fgColor theme="9" tint="0.79998168889431442"/>
        <bgColor rgb="FFFFF2CC"/>
      </patternFill>
    </fill>
    <fill>
      <patternFill patternType="solid">
        <fgColor theme="9" tint="-0.249977111117893"/>
        <bgColor rgb="FF38761D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5" borderId="6" applyNumberFormat="0" applyAlignment="0" applyProtection="0"/>
    <xf numFmtId="0" fontId="2" fillId="5" borderId="5" applyNumberFormat="0" applyAlignment="0" applyProtection="0"/>
    <xf numFmtId="0" fontId="3" fillId="6" borderId="7" applyNumberFormat="0" applyAlignment="0" applyProtection="0"/>
  </cellStyleXfs>
  <cellXfs count="3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7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/>
    </xf>
    <xf numFmtId="164" fontId="7" fillId="8" borderId="1" xfId="0" applyNumberFormat="1" applyFont="1" applyFill="1" applyBorder="1" applyAlignment="1">
      <alignment horizontal="center" vertical="center"/>
    </xf>
    <xf numFmtId="10" fontId="7" fillId="8" borderId="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9" fillId="6" borderId="7" xfId="3" applyFont="1" applyAlignment="1">
      <alignment vertical="center"/>
    </xf>
    <xf numFmtId="164" fontId="9" fillId="6" borderId="7" xfId="3" applyNumberFormat="1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64" fontId="7" fillId="2" borderId="1" xfId="0" applyNumberFormat="1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12" fillId="5" borderId="5" xfId="2" applyFont="1" applyAlignment="1">
      <alignment vertical="center"/>
    </xf>
    <xf numFmtId="164" fontId="12" fillId="5" borderId="5" xfId="2" applyNumberFormat="1" applyFont="1" applyAlignment="1">
      <alignment horizontal="center" vertical="center"/>
    </xf>
    <xf numFmtId="0" fontId="13" fillId="5" borderId="6" xfId="1" applyFont="1" applyAlignment="1">
      <alignment vertical="center"/>
    </xf>
    <xf numFmtId="164" fontId="13" fillId="5" borderId="6" xfId="1" applyNumberFormat="1" applyFont="1" applyAlignment="1">
      <alignment horizontal="center" vertical="center"/>
    </xf>
    <xf numFmtId="0" fontId="7" fillId="4" borderId="2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14" fillId="9" borderId="2" xfId="0" applyFont="1" applyFill="1" applyBorder="1" applyAlignment="1">
      <alignment vertical="center"/>
    </xf>
    <xf numFmtId="0" fontId="10" fillId="10" borderId="3" xfId="0" applyFont="1" applyFill="1" applyBorder="1" applyAlignment="1">
      <alignment vertical="center"/>
    </xf>
    <xf numFmtId="0" fontId="10" fillId="10" borderId="4" xfId="0" applyFont="1" applyFill="1" applyBorder="1" applyAlignment="1">
      <alignment vertical="center"/>
    </xf>
  </cellXfs>
  <cellStyles count="4">
    <cellStyle name="Calculation" xfId="2" builtinId="22"/>
    <cellStyle name="Check Cell" xfId="3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3DA6-56A4-4608-8072-8ED6839E5BF9}">
  <dimension ref="A1:AB999"/>
  <sheetViews>
    <sheetView showGridLines="0" tabSelected="1" zoomScale="85" zoomScaleNormal="85" workbookViewId="0">
      <selection activeCell="J14" sqref="J14"/>
    </sheetView>
  </sheetViews>
  <sheetFormatPr defaultColWidth="12.625" defaultRowHeight="11.55" x14ac:dyDescent="0.2"/>
  <cols>
    <col min="1" max="1" width="23" style="2" customWidth="1"/>
    <col min="2" max="2" width="16" style="2" customWidth="1"/>
    <col min="3" max="3" width="15.75" style="2" customWidth="1"/>
    <col min="4" max="4" width="17.375" style="2" customWidth="1"/>
    <col min="5" max="5" width="16.625" style="2" customWidth="1"/>
    <col min="6" max="6" width="17.375" style="2" customWidth="1"/>
    <col min="7" max="7" width="16.75" style="2" customWidth="1"/>
    <col min="8" max="8" width="17.75" style="2" customWidth="1"/>
    <col min="9" max="16384" width="12.625" style="2"/>
  </cols>
  <sheetData>
    <row r="1" spans="1:28" ht="19.2" customHeight="1" x14ac:dyDescent="0.2">
      <c r="A1" s="4" t="s">
        <v>21</v>
      </c>
      <c r="B1" s="4"/>
      <c r="C1" s="4"/>
      <c r="D1" s="4"/>
      <c r="E1" s="4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9.2" customHeight="1" x14ac:dyDescent="0.2">
      <c r="A2" s="5"/>
      <c r="B2" s="5"/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9.2" customHeight="1" x14ac:dyDescent="0.2">
      <c r="A3" s="6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9.2" customHeight="1" x14ac:dyDescent="0.2">
      <c r="A4" s="8" t="s">
        <v>7</v>
      </c>
      <c r="B4" s="9">
        <v>0</v>
      </c>
      <c r="C4" s="9">
        <v>60000</v>
      </c>
      <c r="D4" s="9">
        <v>60000</v>
      </c>
      <c r="E4" s="9">
        <v>60000</v>
      </c>
      <c r="F4" s="9">
        <v>60000</v>
      </c>
      <c r="G4" s="9">
        <v>60000</v>
      </c>
      <c r="H4" s="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9.2" customHeight="1" x14ac:dyDescent="0.2">
      <c r="A5" s="8" t="s">
        <v>22</v>
      </c>
      <c r="B5" s="10">
        <v>1</v>
      </c>
      <c r="C5" s="10">
        <f>1/(1+13%)</f>
        <v>0.88495575221238942</v>
      </c>
      <c r="D5" s="10">
        <f>1/(1+13%)^2</f>
        <v>0.78314668337379612</v>
      </c>
      <c r="E5" s="10">
        <f>1/(1+13%)^3</f>
        <v>0.69305016227769578</v>
      </c>
      <c r="F5" s="10">
        <f>1/(1+13%)^4</f>
        <v>0.61331872767937679</v>
      </c>
      <c r="G5" s="10">
        <f>1/(1+13%)^5</f>
        <v>0.54275993599944861</v>
      </c>
      <c r="H5" s="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9.2" customHeight="1" x14ac:dyDescent="0.2">
      <c r="A6" s="8" t="s">
        <v>8</v>
      </c>
      <c r="B6" s="9">
        <f t="shared" ref="B6:G6" si="0">B4*B5</f>
        <v>0</v>
      </c>
      <c r="C6" s="9">
        <f t="shared" si="0"/>
        <v>53097.345132743365</v>
      </c>
      <c r="D6" s="9">
        <f t="shared" si="0"/>
        <v>46988.801002427768</v>
      </c>
      <c r="E6" s="9">
        <f t="shared" si="0"/>
        <v>41583.009736661748</v>
      </c>
      <c r="F6" s="9">
        <f t="shared" si="0"/>
        <v>36799.123660762605</v>
      </c>
      <c r="G6" s="9">
        <f t="shared" si="0"/>
        <v>32565.596159966917</v>
      </c>
      <c r="H6" s="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9.2" customHeight="1" thickBot="1" x14ac:dyDescent="0.25">
      <c r="A7" s="11"/>
      <c r="B7" s="12"/>
      <c r="C7" s="12"/>
      <c r="D7" s="12"/>
      <c r="E7" s="12"/>
      <c r="F7" s="12"/>
      <c r="G7" s="12"/>
      <c r="H7" s="1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9.2" customHeight="1" thickTop="1" thickBot="1" x14ac:dyDescent="0.25">
      <c r="A8" s="14" t="s">
        <v>9</v>
      </c>
      <c r="B8" s="15">
        <f>B6</f>
        <v>0</v>
      </c>
      <c r="C8" s="15">
        <f t="shared" ref="C8:G8" si="1">B8+C6</f>
        <v>53097.345132743365</v>
      </c>
      <c r="D8" s="15">
        <f t="shared" si="1"/>
        <v>100086.14613517113</v>
      </c>
      <c r="E8" s="15">
        <f t="shared" si="1"/>
        <v>141669.15587183289</v>
      </c>
      <c r="F8" s="15">
        <f t="shared" si="1"/>
        <v>178468.27953259548</v>
      </c>
      <c r="G8" s="15">
        <f t="shared" si="1"/>
        <v>211033.8756925624</v>
      </c>
      <c r="H8" s="15">
        <f>G8</f>
        <v>211033.8756925624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9.2" customHeight="1" thickTop="1" x14ac:dyDescent="0.2">
      <c r="A9" s="11"/>
      <c r="B9" s="12"/>
      <c r="C9" s="12"/>
      <c r="D9" s="12"/>
      <c r="E9" s="12"/>
      <c r="F9" s="12"/>
      <c r="G9" s="12"/>
      <c r="H9" s="1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9.2" customHeight="1" x14ac:dyDescent="0.2">
      <c r="A10" s="16" t="s">
        <v>10</v>
      </c>
      <c r="B10" s="17">
        <v>-187600</v>
      </c>
      <c r="C10" s="17"/>
      <c r="D10" s="17"/>
      <c r="E10" s="17"/>
      <c r="F10" s="17"/>
      <c r="G10" s="17"/>
      <c r="H10" s="1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9.2" customHeight="1" x14ac:dyDescent="0.2">
      <c r="A11" s="16" t="s">
        <v>11</v>
      </c>
      <c r="B11" s="17">
        <v>0</v>
      </c>
      <c r="C11" s="17">
        <v>-5000</v>
      </c>
      <c r="D11" s="17">
        <v>-5000</v>
      </c>
      <c r="E11" s="17">
        <v>-5000</v>
      </c>
      <c r="F11" s="17">
        <v>-5000</v>
      </c>
      <c r="G11" s="17">
        <v>-5000</v>
      </c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9.2" customHeight="1" x14ac:dyDescent="0.2">
      <c r="A12" s="16" t="s">
        <v>12</v>
      </c>
      <c r="B12" s="18">
        <v>1</v>
      </c>
      <c r="C12" s="18">
        <v>0.90909090909090906</v>
      </c>
      <c r="D12" s="18">
        <v>0.82644628099173545</v>
      </c>
      <c r="E12" s="18">
        <v>0.75131480090157754</v>
      </c>
      <c r="F12" s="18">
        <v>0.68301345536507041</v>
      </c>
      <c r="G12" s="18">
        <v>0.62092132305915493</v>
      </c>
      <c r="H12" s="1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9.2" customHeight="1" x14ac:dyDescent="0.2">
      <c r="A13" s="16" t="s">
        <v>13</v>
      </c>
      <c r="B13" s="17">
        <f t="shared" ref="B13:G13" si="2">B12*B11</f>
        <v>0</v>
      </c>
      <c r="C13" s="17">
        <f t="shared" si="2"/>
        <v>-4545.454545454545</v>
      </c>
      <c r="D13" s="17">
        <f t="shared" si="2"/>
        <v>-4132.2314049586776</v>
      </c>
      <c r="E13" s="17">
        <f t="shared" si="2"/>
        <v>-3756.5740045078878</v>
      </c>
      <c r="F13" s="17">
        <f t="shared" si="2"/>
        <v>-3415.0672768253521</v>
      </c>
      <c r="G13" s="17">
        <f t="shared" si="2"/>
        <v>-3104.6066152957746</v>
      </c>
      <c r="H13" s="1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9.2" customHeight="1" x14ac:dyDescent="0.2">
      <c r="A14" s="11"/>
      <c r="B14" s="12"/>
      <c r="C14" s="12"/>
      <c r="D14" s="12"/>
      <c r="E14" s="12"/>
      <c r="F14" s="12"/>
      <c r="G14" s="12"/>
      <c r="H14" s="1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9.2" customHeight="1" x14ac:dyDescent="0.2">
      <c r="A15" s="19" t="s">
        <v>14</v>
      </c>
      <c r="B15" s="20">
        <f>B10</f>
        <v>-187600</v>
      </c>
      <c r="C15" s="20">
        <f t="shared" ref="C15:G15" si="3">B15+C13</f>
        <v>-192145.45454545456</v>
      </c>
      <c r="D15" s="20">
        <f t="shared" si="3"/>
        <v>-196277.68595041323</v>
      </c>
      <c r="E15" s="20">
        <f t="shared" si="3"/>
        <v>-200034.25995492112</v>
      </c>
      <c r="F15" s="20">
        <f t="shared" si="3"/>
        <v>-203449.32723174646</v>
      </c>
      <c r="G15" s="20">
        <f t="shared" si="3"/>
        <v>-206553.93384704224</v>
      </c>
      <c r="H15" s="21">
        <f>G15</f>
        <v>-206553.93384704224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9.2" customHeight="1" x14ac:dyDescent="0.2">
      <c r="A16" s="11"/>
      <c r="B16" s="12"/>
      <c r="C16" s="12"/>
      <c r="D16" s="12"/>
      <c r="E16" s="12"/>
      <c r="F16" s="12"/>
      <c r="G16" s="12"/>
      <c r="H16" s="1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9.2" customHeight="1" x14ac:dyDescent="0.2">
      <c r="A17" s="22" t="s">
        <v>15</v>
      </c>
      <c r="B17" s="23"/>
      <c r="C17" s="23"/>
      <c r="D17" s="23"/>
      <c r="E17" s="23"/>
      <c r="F17" s="23"/>
      <c r="G17" s="23"/>
      <c r="H17" s="23">
        <f>H8+H15</f>
        <v>4479.9418455201667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9.2" customHeight="1" x14ac:dyDescent="0.2">
      <c r="A18" s="22" t="s">
        <v>16</v>
      </c>
      <c r="B18" s="23"/>
      <c r="C18" s="23"/>
      <c r="D18" s="23"/>
      <c r="E18" s="23"/>
      <c r="F18" s="23"/>
      <c r="G18" s="23"/>
      <c r="H18" s="23">
        <f>-H17/H15</f>
        <v>2.1688968890990295E-2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9.2" customHeight="1" x14ac:dyDescent="0.2">
      <c r="A19" s="11"/>
      <c r="B19" s="12"/>
      <c r="C19" s="12"/>
      <c r="D19" s="12"/>
      <c r="E19" s="12"/>
      <c r="F19" s="12"/>
      <c r="G19" s="12"/>
      <c r="H19" s="1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9.2" customHeight="1" x14ac:dyDescent="0.2">
      <c r="A20" s="24" t="s">
        <v>17</v>
      </c>
      <c r="B20" s="25"/>
      <c r="C20" s="25"/>
      <c r="D20" s="25"/>
      <c r="E20" s="25"/>
      <c r="F20" s="25"/>
      <c r="G20" s="25"/>
      <c r="H20" s="2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9.2" customHeight="1" x14ac:dyDescent="0.2">
      <c r="A21" s="24" t="s">
        <v>18</v>
      </c>
      <c r="B21" s="25">
        <f>B4+B10</f>
        <v>-187600</v>
      </c>
      <c r="C21" s="25">
        <f t="shared" ref="C21:G21" si="4">C6+C13</f>
        <v>48551.890587288821</v>
      </c>
      <c r="D21" s="25">
        <f t="shared" si="4"/>
        <v>42856.56959746909</v>
      </c>
      <c r="E21" s="25">
        <f t="shared" si="4"/>
        <v>37826.435732153863</v>
      </c>
      <c r="F21" s="25">
        <f t="shared" si="4"/>
        <v>33384.056383937255</v>
      </c>
      <c r="G21" s="25">
        <f t="shared" si="4"/>
        <v>29460.989544671142</v>
      </c>
      <c r="H21" s="2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9.2" customHeight="1" x14ac:dyDescent="0.2">
      <c r="A22" s="24" t="s">
        <v>19</v>
      </c>
      <c r="B22" s="25">
        <f>B21</f>
        <v>-187600</v>
      </c>
      <c r="C22" s="25">
        <f t="shared" ref="C22:G22" si="5">B22+C21</f>
        <v>-139048.10941271117</v>
      </c>
      <c r="D22" s="25">
        <f t="shared" si="5"/>
        <v>-96191.539815242082</v>
      </c>
      <c r="E22" s="25">
        <f t="shared" si="5"/>
        <v>-58365.104083088219</v>
      </c>
      <c r="F22" s="25">
        <f t="shared" si="5"/>
        <v>-24981.047699150964</v>
      </c>
      <c r="G22" s="25">
        <f t="shared" si="5"/>
        <v>4479.9418455201776</v>
      </c>
      <c r="H22" s="2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9.2" customHeight="1" x14ac:dyDescent="0.2">
      <c r="A23" s="11"/>
      <c r="B23" s="12"/>
      <c r="C23" s="12"/>
      <c r="D23" s="12"/>
      <c r="E23" s="12"/>
      <c r="F23" s="12"/>
      <c r="G23" s="12"/>
      <c r="H23" s="1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9.2" customHeight="1" x14ac:dyDescent="0.2">
      <c r="A24" s="26" t="s">
        <v>23</v>
      </c>
      <c r="B24" s="12"/>
      <c r="C24" s="12"/>
      <c r="D24" s="12"/>
      <c r="E24" s="12"/>
      <c r="F24" s="12"/>
      <c r="G24" s="12"/>
      <c r="H24" s="1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9.2" customHeight="1" x14ac:dyDescent="0.2">
      <c r="A25" s="26" t="s">
        <v>20</v>
      </c>
      <c r="B25" s="12"/>
      <c r="C25" s="12"/>
      <c r="D25" s="12"/>
      <c r="E25" s="27">
        <f>(E21-E22)/E21</f>
        <v>2.5429712832677951</v>
      </c>
      <c r="F25" s="27"/>
      <c r="G25" s="27"/>
      <c r="H25" s="2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9.2" customHeight="1" x14ac:dyDescent="0.2">
      <c r="A26" s="29" t="s">
        <v>24</v>
      </c>
      <c r="B26" s="30"/>
      <c r="C26" s="30"/>
      <c r="D26" s="30"/>
      <c r="E26" s="30"/>
      <c r="F26" s="30"/>
      <c r="G26" s="30"/>
      <c r="H26" s="3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9.2" customHeight="1" x14ac:dyDescent="0.2">
      <c r="A27" s="1"/>
      <c r="B27" s="3"/>
      <c r="C27" s="3"/>
      <c r="D27" s="3"/>
      <c r="E27" s="3"/>
      <c r="F27" s="3"/>
      <c r="G27" s="3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9.2" customHeight="1" x14ac:dyDescent="0.2">
      <c r="A28" s="1"/>
      <c r="B28" s="3"/>
      <c r="C28" s="3"/>
      <c r="D28" s="3"/>
      <c r="E28" s="3"/>
      <c r="F28" s="3"/>
      <c r="G28" s="3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9.2" customHeight="1" x14ac:dyDescent="0.2">
      <c r="A29" s="1"/>
      <c r="B29" s="3"/>
      <c r="C29" s="3"/>
      <c r="D29" s="3"/>
      <c r="E29" s="3"/>
      <c r="F29" s="3"/>
      <c r="G29" s="3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9.2" customHeight="1" x14ac:dyDescent="0.2">
      <c r="A30" s="1"/>
      <c r="B30" s="3"/>
      <c r="C30" s="3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9.2" customHeight="1" x14ac:dyDescent="0.2">
      <c r="A31" s="1"/>
      <c r="B31" s="3"/>
      <c r="C31" s="3"/>
      <c r="D31" s="3"/>
      <c r="E31" s="3"/>
      <c r="F31" s="3"/>
      <c r="G31" s="3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9.2" customHeight="1" x14ac:dyDescent="0.2">
      <c r="A32" s="1"/>
      <c r="B32" s="3"/>
      <c r="C32" s="3"/>
      <c r="D32" s="3"/>
      <c r="E32" s="3"/>
      <c r="F32" s="3"/>
      <c r="G32" s="3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9.2" customHeight="1" x14ac:dyDescent="0.2">
      <c r="A33" s="1"/>
      <c r="B33" s="3"/>
      <c r="C33" s="3"/>
      <c r="D33" s="3"/>
      <c r="E33" s="3"/>
      <c r="F33" s="3"/>
      <c r="G33" s="3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9.2" customHeight="1" x14ac:dyDescent="0.2">
      <c r="A34" s="1"/>
      <c r="B34" s="3"/>
      <c r="C34" s="3"/>
      <c r="D34" s="3"/>
      <c r="E34" s="3"/>
      <c r="F34" s="3"/>
      <c r="G34" s="3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9.2" customHeight="1" x14ac:dyDescent="0.2">
      <c r="A35" s="1"/>
      <c r="B35" s="3"/>
      <c r="C35" s="3"/>
      <c r="D35" s="3"/>
      <c r="E35" s="3"/>
      <c r="F35" s="3"/>
      <c r="G35" s="3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9.2" customHeight="1" x14ac:dyDescent="0.2">
      <c r="A36" s="1"/>
      <c r="B36" s="3"/>
      <c r="C36" s="3"/>
      <c r="D36" s="3"/>
      <c r="E36" s="3"/>
      <c r="F36" s="3"/>
      <c r="G36" s="3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9.2" customHeight="1" x14ac:dyDescent="0.2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9.2" customHeight="1" x14ac:dyDescent="0.2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9.2" customHeight="1" x14ac:dyDescent="0.2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9.2" customHeight="1" x14ac:dyDescent="0.2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9.2" customHeight="1" x14ac:dyDescent="0.2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9.2" customHeight="1" x14ac:dyDescent="0.2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9.2" customHeight="1" x14ac:dyDescent="0.2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9.2" customHeight="1" x14ac:dyDescent="0.2">
      <c r="A44" s="1"/>
      <c r="B44" s="3"/>
      <c r="C44" s="3"/>
      <c r="D44" s="3"/>
      <c r="E44" s="3"/>
      <c r="F44" s="3"/>
      <c r="G44" s="3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9.2" customHeight="1" x14ac:dyDescent="0.2">
      <c r="A45" s="1"/>
      <c r="B45" s="3"/>
      <c r="C45" s="3"/>
      <c r="D45" s="3"/>
      <c r="E45" s="3"/>
      <c r="F45" s="3"/>
      <c r="G45" s="3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9.2" customHeight="1" x14ac:dyDescent="0.2">
      <c r="A46" s="1"/>
      <c r="B46" s="3"/>
      <c r="C46" s="3"/>
      <c r="D46" s="3"/>
      <c r="E46" s="3"/>
      <c r="F46" s="3"/>
      <c r="G46" s="3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9.2" customHeight="1" x14ac:dyDescent="0.2">
      <c r="A47" s="1"/>
      <c r="B47" s="3"/>
      <c r="C47" s="3"/>
      <c r="D47" s="3"/>
      <c r="E47" s="3"/>
      <c r="F47" s="3"/>
      <c r="G47" s="3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9.2" customHeight="1" x14ac:dyDescent="0.2">
      <c r="A48" s="1"/>
      <c r="B48" s="3"/>
      <c r="C48" s="3"/>
      <c r="D48" s="3"/>
      <c r="E48" s="3"/>
      <c r="F48" s="3"/>
      <c r="G48" s="3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9.2" customHeight="1" x14ac:dyDescent="0.2">
      <c r="A49" s="1"/>
      <c r="B49" s="3"/>
      <c r="C49" s="3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9.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9.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9.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9.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9.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9.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9.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9.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9.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9.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9.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9.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9.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9.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9.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9.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9.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9.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9.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9.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9.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9.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9.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9.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9.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9.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9.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9.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9.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9.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9.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9.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9.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9.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9.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9.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9.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9.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9.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9.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9.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9.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9.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9.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9.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9.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9.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9.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9.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9.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9.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9.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9.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9.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9.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9.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9.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9.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9.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9.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9.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9.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9.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9.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9.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9.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9.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9.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9.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9.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9.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9.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9.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9.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9.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9.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9.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9.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9.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9.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9.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9.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9.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9.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9.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9.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9.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9.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9.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9.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9.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9.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9.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9.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9.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9.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9.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9.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9.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9.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9.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9.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9.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9.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9.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9.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9.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9.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9.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9.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9.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9.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9.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9.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9.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9.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9.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9.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9.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9.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9.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9.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9.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9.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9.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9.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9.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9.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9.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9.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9.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9.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9.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9.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9.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9.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9.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9.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9.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9.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9.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9.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9.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9.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9.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9.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9.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9.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9.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9.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9.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9.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9.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9.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9.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9.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9.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9.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9.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9.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9.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9.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9.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9.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9.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9.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9.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9.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9.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9.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9.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9.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9.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9.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9.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9.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9.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9.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9.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9.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9.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9.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9.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9.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9.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9.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9.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9.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9.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9.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9.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9.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9.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9.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9.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9.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9.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9.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9.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9.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9.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9.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9.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9.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9.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9.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9.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9.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9.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9.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9.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9.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9.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9.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9.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9.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9.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9.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9.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9.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9.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9.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9.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9.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9.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9.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9.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9.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9.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9.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9.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9.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9.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9.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9.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9.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9.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9.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9.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9.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9.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9.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9.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9.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9.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9.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9.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9.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9.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9.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9.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9.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9.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9.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9.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9.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9.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9.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9.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9.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9.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9.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9.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9.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9.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9.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9.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9.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9.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9.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9.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9.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9.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9.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9.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9.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9.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9.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9.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9.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9.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9.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9.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9.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9.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9.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9.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9.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9.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9.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9.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9.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9.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9.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9.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9.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9.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9.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9.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9.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9.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9.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9.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9.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9.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9.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9.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9.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9.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9.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9.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9.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9.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9.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9.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9.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9.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9.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9.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9.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9.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9.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9.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9.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9.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9.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9.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9.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9.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9.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9.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9.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9.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9.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9.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9.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9.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9.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9.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9.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9.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9.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9.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9.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9.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9.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9.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9.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9.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9.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9.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9.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9.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9.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9.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9.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9.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9.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9.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9.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9.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9.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9.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9.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9.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9.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9.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9.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9.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9.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9.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9.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9.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9.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9.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9.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9.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9.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9.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9.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9.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9.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9.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9.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9.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9.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9.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9.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9.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9.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9.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9.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9.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9.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9.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9.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9.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9.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9.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9.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9.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9.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9.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9.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9.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9.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9.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9.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9.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9.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9.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9.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9.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9.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9.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9.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9.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9.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9.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9.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9.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9.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9.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9.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9.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9.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9.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9.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9.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9.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9.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9.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9.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9.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9.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9.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9.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9.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9.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9.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9.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9.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9.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9.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9.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9.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9.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9.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9.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9.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9.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9.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9.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9.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9.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9.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9.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9.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9.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9.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9.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9.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9.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9.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9.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9.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9.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9.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9.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9.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9.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9.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9.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9.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9.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9.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9.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9.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9.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9.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9.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9.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9.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9.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9.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9.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9.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9.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9.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9.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9.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9.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9.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9.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9.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9.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9.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9.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9.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9.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9.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9.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9.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9.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9.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9.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9.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9.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9.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9.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9.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9.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9.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9.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9.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9.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9.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9.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9.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9.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9.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9.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9.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9.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9.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9.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9.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9.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9.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9.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9.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9.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9.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9.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9.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9.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9.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9.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9.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9.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9.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9.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9.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9.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9.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9.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9.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9.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9.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9.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9.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9.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9.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9.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9.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9.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9.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9.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9.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9.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9.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9.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9.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9.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9.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9.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9.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9.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9.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9.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9.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9.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9.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9.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9.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9.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9.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9.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9.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9.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9.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9.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9.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9.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9.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9.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9.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9.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9.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9.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9.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9.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9.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9.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9.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9.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9.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9.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9.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9.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9.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9.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9.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9.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9.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9.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9.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9.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9.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9.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9.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9.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9.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9.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9.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9.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9.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9.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9.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9.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9.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9.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9.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9.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9.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9.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9.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9.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9.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9.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9.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9.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9.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9.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9.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9.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9.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9.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9.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9.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9.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9.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9.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9.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9.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9.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9.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9.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9.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9.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9.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9.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9.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9.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9.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9.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9.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9.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9.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9.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9.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9.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9.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9.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9.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9.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9.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9.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9.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9.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9.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9.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9.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9.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9.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9.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9.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9.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9.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9.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9.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9.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9.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9.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9.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9.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9.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9.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9.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9.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9.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9.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9.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9.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9.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9.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9.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9.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9.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9.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9.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9.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9.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9.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9.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9.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9.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9.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9.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9.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9.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9.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9.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9.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9.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9.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9.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9.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9.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9.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9.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9.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9.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9.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9.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9.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9.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9.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9.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9.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9.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9.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9.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9.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9.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9.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9.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9.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9.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9.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9.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9.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9.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9.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9.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9.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9.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9.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9.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9.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9.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9.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9.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9.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9.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9.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9.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9.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9.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9.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9.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9.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9.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9.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9.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9.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9.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9.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9.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9.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9.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9.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9.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9.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9.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9.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9.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9.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9.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9.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9.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9.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9.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9.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9.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9.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9.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9.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9.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9.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9.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9.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9.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9.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9.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9.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9.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9.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9.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9.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9.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9.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9.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9.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9.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9.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9.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9.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9.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9.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9.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9.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9.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9.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9.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9.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9.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9.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9.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9.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9.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9.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9.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9.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9.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9.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9.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9.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9.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9.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9.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9.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9.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9.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9.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9.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9.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9.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9.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9.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9.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9.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9.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9.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9.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9.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9.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9.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9.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9.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9.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9.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9.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9.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9.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9.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9.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9.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9.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9.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9.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9.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9.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9.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9.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9.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9.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9.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9.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9.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9.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9.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9.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9.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9.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9.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9.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9.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9.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9.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9.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9.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9.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9.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9.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9.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9.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9.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9.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9.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9.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9.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9.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9.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9.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9.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9.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9.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9.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9.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9.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9.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9.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9.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9.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9.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9.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9.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9.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9.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9.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9.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9.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9.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9.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9.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9.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9.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9.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9.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9.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9.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9.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9.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9.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9.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9.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9.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9.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9.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9.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9.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9.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9.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9.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9.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9.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9.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9.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9.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9.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9.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9.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9.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9.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9.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9.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9.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9.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9.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</sheetData>
  <mergeCells count="10">
    <mergeCell ref="A24:H24"/>
    <mergeCell ref="A25:D25"/>
    <mergeCell ref="A26:H26"/>
    <mergeCell ref="A1:H1"/>
    <mergeCell ref="A7:H7"/>
    <mergeCell ref="A9:H9"/>
    <mergeCell ref="A14:H14"/>
    <mergeCell ref="A16:H16"/>
    <mergeCell ref="A19:H19"/>
    <mergeCell ref="A23:H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2025-03-12T06:14:08Z</dcterms:created>
  <dcterms:modified xsi:type="dcterms:W3CDTF">2025-03-13T13:53:09Z</dcterms:modified>
</cp:coreProperties>
</file>