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2" sheetId="11" r:id="rId2"/>
    <sheet name="Sheet1" sheetId="1" state="hidden" r:id="rId3"/>
  </sheets>
  <definedNames>
    <definedName name="_xlnm._FilterDatabase" localSheetId="1" hidden="1">'19MY E2UL LSY Gamma2'!$A$3:$BN$12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33" i="11" l="1"/>
  <c r="BK31" i="11"/>
  <c r="BK27" i="11"/>
  <c r="BK25" i="11"/>
  <c r="BK9" i="11" l="1"/>
  <c r="BK23" i="11" l="1"/>
  <c r="BK15" i="11" l="1"/>
  <c r="BK13" i="11" l="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<sst xmlns="http://schemas.openxmlformats.org/spreadsheetml/2006/main" count="340" uniqueCount="178">
  <si>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</si>
  <si>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</si>
  <si>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</si>
  <si>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</si>
  <si>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</si>
  <si>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</si>
  <si>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</si>
  <si>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</si>
  <si>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</si>
  <si>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</si>
  <si>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</si>
  <si>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</si>
  <si>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</si>
  <si>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</si>
  <si>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</si>
  <si>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</si>
  <si>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</si>
  <si>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</si>
  <si>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</si>
  <si>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</si>
  <si>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</si>
  <si>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</si>
  <si>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</si>
  <si>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</si>
  <si>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</si>
  <si>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</si>
  <si>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</si>
  <si>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</si>
  <si>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</si>
  <si>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</si>
  <si>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</si>
  <si>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</si>
  <si>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</si>
  <si>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</si>
  <si>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</si>
  <si>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</si>
  <si>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</si>
  <si>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</si>
  <si>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</si>
  <si>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</si>
  <si>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</si>
  <si>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</si>
  <si>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</si>
  <si>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</si>
  <si>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</si>
  <si>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</si>
  <si>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</si>
  <si>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</si>
  <si>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</si>
  <si>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</si>
  <si>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</si>
  <si>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</si>
  <si>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</si>
  <si>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</si>
  <si>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</si>
  <si>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</si>
  <si>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</si>
  <si>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</si>
  <si>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</si>
  <si>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</si>
  <si>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</si>
  <si>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</si>
  <si>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</si>
  <si>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</si>
  <si>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</si>
  <si>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</si>
  <si>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</si>
  <si>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</si>
  <si>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</si>
  <si>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</si>
  <si>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</si>
  <si>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</si>
  <si>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</si>
  <si>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</si>
  <si>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</si>
  <si>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</si>
  <si>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</si>
  <si>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</si>
  <si>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</si>
  <si>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</si>
  <si>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</si>
  <si>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</si>
  <si>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</si>
  <si>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</si>
  <si>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</si>
  <si>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</si>
  <si>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</si>
  <si>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</si>
  <si>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</si>
  <si>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</si>
  <si>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</si>
  <si>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</si>
  <si>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</si>
  <si>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</si>
  <si>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</si>
  <si>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</si>
  <si>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</si>
  <si>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</si>
  <si>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</si>
  <si>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</si>
  <si>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</si>
  <si>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</si>
  <si>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</si>
  <si>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</si>
  <si>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</si>
  <si>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</si>
  <si>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</si>
  <si>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</si>
  <si>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</si>
  <si>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</si>
  <si>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</si>
  <si>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</si>
  <si>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</si>
  <si>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</si>
  <si>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</si>
  <si>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</si>
  <si>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</si>
  <si>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</si>
  <si>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</si>
  <si>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</si>
  <si>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</si>
  <si>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</si>
  <si>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</si>
  <si>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</si>
  <si>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</si>
  <si>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</si>
  <si>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</si>
  <si>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</si>
  <si>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</si>
  <si>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</si>
  <si>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</si>
  <si>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</si>
  <si>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</si>
  <si>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</si>
  <si>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</si>
  <si>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</si>
  <si>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</si>
  <si>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</si>
  <si>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</si>
  <si>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</si>
  <si>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</si>
  <si>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</si>
  <si>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</si>
  <si>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</si>
  <si>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</si>
  <si>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</si>
  <si>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</si>
  <si>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</si>
  <si>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</si>
  <si>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</si>
  <si>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</si>
  <si>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</si>
  <si>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</si>
  <si>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</si>
  <si>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</si>
  <si>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</si>
  <si>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</si>
  <si>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</si>
  <si>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</si>
  <si>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</si>
  <si>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</si>
  <si>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</si>
  <si>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</si>
  <si>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</si>
  <si>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</si>
  <si>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</si>
  <si>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</si>
  <si>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</si>
  <si>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</si>
  <si>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</si>
  <si>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</si>
  <si>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</si>
  <si>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</si>
  <si>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</si>
  <si>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t>Cam carrier from C9SYG085AD
Use Opel air bleed procedure</t>
  </si>
  <si>
    <r>
      <t xml:space="preserve">Use Opel air bleed procedure
</t>
    </r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11/9 266cyc code P06DA and oil pressure fluctuat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retrofit oil pump, OCV and OCV harness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Zhao Xinfeng/Ma Wei
</t>
    </r>
    <r>
      <rPr>
        <b/>
        <sz val="11"/>
        <color theme="1"/>
        <rFont val="Arial"/>
        <family val="2"/>
      </rPr>
      <t>Due date:</t>
    </r>
    <r>
      <rPr>
        <sz val="11"/>
        <color theme="1"/>
        <rFont val="Arial"/>
        <family val="2"/>
      </rPr>
      <t xml:space="preserve"> 2017.11.10</t>
    </r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</si>
  <si>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2017.11.10</t>
    </r>
  </si>
  <si>
    <t>Use Opel air bleed procedure
ATM wide open
Break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</si>
</sst>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4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78988</xdr:colOff>
      <xdr:row>23</xdr:row>
      <xdr:rowOff>114606</xdr:rowOff>
    </xdr:from>
    <xdr:to>
      <xdr:col>26</xdr:col>
      <xdr:colOff>32525</xdr:colOff>
      <xdr:row>23</xdr:row>
      <xdr:rowOff>227175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858000" y="9481630"/>
          <a:ext cx="56685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25</xdr:col>
      <xdr:colOff>153329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4629778"/>
          <a:ext cx="151935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363174</xdr:rowOff>
    </xdr:from>
    <xdr:to>
      <xdr:col>23</xdr:col>
      <xdr:colOff>30307</xdr:colOff>
      <xdr:row>9</xdr:row>
      <xdr:rowOff>475743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60208" y="3757538"/>
          <a:ext cx="571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93174</xdr:colOff>
      <xdr:row>17</xdr:row>
      <xdr:rowOff>82538</xdr:rowOff>
    </xdr:from>
    <xdr:to>
      <xdr:col>26</xdr:col>
      <xdr:colOff>89050</xdr:colOff>
      <xdr:row>17</xdr:row>
      <xdr:rowOff>195107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872186" y="7869806"/>
          <a:ext cx="60919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34</xdr:col>
      <xdr:colOff>49209</xdr:colOff>
      <xdr:row>4</xdr:row>
      <xdr:rowOff>96469</xdr:rowOff>
    </xdr:from>
    <xdr:to>
      <xdr:col>34</xdr:col>
      <xdr:colOff>53107</xdr:colOff>
      <xdr:row>33</xdr:row>
      <xdr:rowOff>459441</xdr:rowOff>
    </xdr:to>
    <xdr:cxnSp macro="">
      <xdr:nvCxnSpPr>
        <xdr:cNvPr id="50" name="Straight Connector 49"/>
        <xdr:cNvCxnSpPr/>
      </xdr:nvCxnSpPr>
      <xdr:spPr>
        <a:xfrm flipH="1">
          <a:off x="8767385" y="1317910"/>
          <a:ext cx="3898" cy="1375400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85389</xdr:colOff>
      <xdr:row>25</xdr:row>
      <xdr:rowOff>210014</xdr:rowOff>
    </xdr:from>
    <xdr:to>
      <xdr:col>22</xdr:col>
      <xdr:colOff>51110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7" y="10510953"/>
          <a:ext cx="119235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129908</xdr:colOff>
      <xdr:row>33</xdr:row>
      <xdr:rowOff>185426</xdr:rowOff>
    </xdr:from>
    <xdr:to>
      <xdr:col>22</xdr:col>
      <xdr:colOff>60403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5" y="14630902"/>
          <a:ext cx="1003800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92925</xdr:colOff>
      <xdr:row>9</xdr:row>
      <xdr:rowOff>360051</xdr:rowOff>
    </xdr:from>
    <xdr:to>
      <xdr:col>22</xdr:col>
      <xdr:colOff>55756</xdr:colOff>
      <xdr:row>9</xdr:row>
      <xdr:rowOff>481278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105291" y="3756527"/>
          <a:ext cx="729477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102864</xdr:colOff>
      <xdr:row>31</xdr:row>
      <xdr:rowOff>99700</xdr:rowOff>
    </xdr:from>
    <xdr:to>
      <xdr:col>22</xdr:col>
      <xdr:colOff>60403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8" y="13992261"/>
          <a:ext cx="264197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112103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47691" y="2970869"/>
          <a:ext cx="630362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13497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46790" y="9484964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85" zoomScaleNormal="85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BK7" sqref="BK7:BK8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72" t="s">
        <v>153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69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52"/>
      <c r="BK2" s="54"/>
      <c r="BL2" s="52"/>
      <c r="BM2" s="52"/>
      <c r="BN2" s="52"/>
      <c r="BO2" s="52"/>
      <c r="BP2" s="52"/>
    </row>
    <row r="3" spans="1:68" ht="15.75">
      <c r="A3" s="88" t="s">
        <v>90</v>
      </c>
      <c r="B3" s="89" t="s">
        <v>85</v>
      </c>
      <c r="C3" s="89" t="s">
        <v>89</v>
      </c>
      <c r="D3" s="74" t="s">
        <v>86</v>
      </c>
      <c r="E3" s="74" t="s">
        <v>87</v>
      </c>
      <c r="F3" s="89">
        <v>2017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92">
        <v>2018</v>
      </c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4"/>
      <c r="BJ3" s="74" t="s">
        <v>94</v>
      </c>
      <c r="BK3" s="91" t="s">
        <v>155</v>
      </c>
      <c r="BL3" s="74" t="s">
        <v>88</v>
      </c>
      <c r="BM3" s="74" t="s">
        <v>95</v>
      </c>
      <c r="BN3" s="74" t="s">
        <v>96</v>
      </c>
      <c r="BO3" s="74" t="s">
        <v>95</v>
      </c>
      <c r="BP3" s="74" t="s">
        <v>97</v>
      </c>
    </row>
    <row r="4" spans="1:68" ht="15.75">
      <c r="A4" s="88"/>
      <c r="B4" s="89"/>
      <c r="C4" s="89"/>
      <c r="D4" s="90"/>
      <c r="E4" s="74"/>
      <c r="F4" s="74">
        <v>7</v>
      </c>
      <c r="G4" s="74"/>
      <c r="H4" s="74"/>
      <c r="I4" s="74"/>
      <c r="J4" s="74">
        <v>8</v>
      </c>
      <c r="K4" s="74"/>
      <c r="L4" s="74"/>
      <c r="M4" s="74"/>
      <c r="N4" s="74">
        <v>9</v>
      </c>
      <c r="O4" s="74"/>
      <c r="P4" s="74"/>
      <c r="Q4" s="74"/>
      <c r="R4" s="74">
        <v>10</v>
      </c>
      <c r="S4" s="74"/>
      <c r="T4" s="74"/>
      <c r="U4" s="74"/>
      <c r="V4" s="74">
        <v>11</v>
      </c>
      <c r="W4" s="74"/>
      <c r="X4" s="74"/>
      <c r="Y4" s="74"/>
      <c r="Z4" s="74">
        <v>12</v>
      </c>
      <c r="AA4" s="74"/>
      <c r="AB4" s="74"/>
      <c r="AC4" s="74"/>
      <c r="AD4" s="74">
        <v>1</v>
      </c>
      <c r="AE4" s="74"/>
      <c r="AF4" s="74"/>
      <c r="AG4" s="74"/>
      <c r="AH4" s="74">
        <v>2</v>
      </c>
      <c r="AI4" s="74"/>
      <c r="AJ4" s="74"/>
      <c r="AK4" s="74"/>
      <c r="AL4" s="74">
        <v>3</v>
      </c>
      <c r="AM4" s="74"/>
      <c r="AN4" s="74"/>
      <c r="AO4" s="74"/>
      <c r="AP4" s="74">
        <v>4</v>
      </c>
      <c r="AQ4" s="74"/>
      <c r="AR4" s="74"/>
      <c r="AS4" s="74"/>
      <c r="AT4" s="74">
        <v>5</v>
      </c>
      <c r="AU4" s="74"/>
      <c r="AV4" s="74"/>
      <c r="AW4" s="74"/>
      <c r="AX4" s="74">
        <v>6</v>
      </c>
      <c r="AY4" s="74"/>
      <c r="AZ4" s="74"/>
      <c r="BA4" s="74"/>
      <c r="BB4" s="74">
        <v>7</v>
      </c>
      <c r="BC4" s="74"/>
      <c r="BD4" s="74"/>
      <c r="BE4" s="74"/>
      <c r="BF4" s="74">
        <v>8</v>
      </c>
      <c r="BG4" s="74"/>
      <c r="BH4" s="74"/>
      <c r="BI4" s="74"/>
      <c r="BJ4" s="74"/>
      <c r="BK4" s="91"/>
      <c r="BL4" s="74"/>
      <c r="BM4" s="74"/>
      <c r="BN4" s="74"/>
      <c r="BO4" s="74"/>
      <c r="BP4" s="74"/>
    </row>
    <row r="5" spans="1:68" ht="14.25" customHeight="1">
      <c r="A5" s="78">
        <v>1</v>
      </c>
      <c r="B5" s="79" t="s">
        <v>108</v>
      </c>
      <c r="C5" s="80" t="s">
        <v>119</v>
      </c>
      <c r="D5" s="80" t="s">
        <v>98</v>
      </c>
      <c r="E5" s="87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82" t="s">
        <v>131</v>
      </c>
      <c r="BK5" s="83">
        <f>137/347</f>
        <v>0.39481268011527376</v>
      </c>
      <c r="BL5" s="84" t="s">
        <v>107</v>
      </c>
      <c r="BM5" s="86" t="s">
        <v>158</v>
      </c>
      <c r="BN5" s="75" t="s">
        <v>152</v>
      </c>
      <c r="BO5" s="86"/>
      <c r="BP5" s="75" t="s">
        <v>103</v>
      </c>
    </row>
    <row r="6" spans="1:68" ht="99.75" customHeight="1">
      <c r="A6" s="78"/>
      <c r="B6" s="79"/>
      <c r="C6" s="80"/>
      <c r="D6" s="80"/>
      <c r="E6" s="87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82"/>
      <c r="BK6" s="83"/>
      <c r="BL6" s="85"/>
      <c r="BM6" s="86"/>
      <c r="BN6" s="75"/>
      <c r="BO6" s="86"/>
      <c r="BP6" s="75"/>
    </row>
    <row r="7" spans="1:68" ht="14.25" customHeight="1">
      <c r="A7" s="78" t="s">
        <v>170</v>
      </c>
      <c r="B7" s="79" t="s">
        <v>169</v>
      </c>
      <c r="C7" s="80" t="s">
        <v>119</v>
      </c>
      <c r="D7" s="80" t="s">
        <v>98</v>
      </c>
      <c r="E7" s="87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82" t="s">
        <v>131</v>
      </c>
      <c r="BK7" s="83">
        <v>0</v>
      </c>
      <c r="BL7" s="84" t="s">
        <v>139</v>
      </c>
      <c r="BM7" s="86" t="s">
        <v>177</v>
      </c>
      <c r="BN7" s="75" t="s">
        <v>152</v>
      </c>
      <c r="BO7" s="86"/>
      <c r="BP7" s="75" t="s">
        <v>103</v>
      </c>
    </row>
    <row r="8" spans="1:68" ht="29.25" customHeight="1">
      <c r="A8" s="78"/>
      <c r="B8" s="79"/>
      <c r="C8" s="80"/>
      <c r="D8" s="80"/>
      <c r="E8" s="87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82"/>
      <c r="BK8" s="83"/>
      <c r="BL8" s="85"/>
      <c r="BM8" s="86"/>
      <c r="BN8" s="75"/>
      <c r="BO8" s="86"/>
      <c r="BP8" s="75"/>
    </row>
    <row r="9" spans="1:68" ht="14.25" customHeight="1">
      <c r="A9" s="78">
        <v>2</v>
      </c>
      <c r="B9" s="79" t="s">
        <v>109</v>
      </c>
      <c r="C9" s="80" t="s">
        <v>119</v>
      </c>
      <c r="D9" s="80" t="s">
        <v>98</v>
      </c>
      <c r="E9" s="87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82" t="s">
        <v>131</v>
      </c>
      <c r="BK9" s="83">
        <f>266/347</f>
        <v>0.7665706051873199</v>
      </c>
      <c r="BL9" s="84" t="s">
        <v>168</v>
      </c>
      <c r="BM9" s="76" t="s">
        <v>175</v>
      </c>
      <c r="BN9" s="75" t="s">
        <v>152</v>
      </c>
      <c r="BO9" s="86"/>
      <c r="BP9" s="75" t="s">
        <v>103</v>
      </c>
    </row>
    <row r="10" spans="1:68" ht="90" customHeight="1">
      <c r="A10" s="78"/>
      <c r="B10" s="79"/>
      <c r="C10" s="80"/>
      <c r="D10" s="80"/>
      <c r="E10" s="87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82"/>
      <c r="BK10" s="83"/>
      <c r="BL10" s="85"/>
      <c r="BM10" s="77"/>
      <c r="BN10" s="75"/>
      <c r="BO10" s="86"/>
      <c r="BP10" s="75"/>
    </row>
    <row r="11" spans="1:68" ht="14.25" customHeight="1">
      <c r="A11" s="78">
        <v>3</v>
      </c>
      <c r="B11" s="79" t="s">
        <v>110</v>
      </c>
      <c r="C11" s="80" t="s">
        <v>119</v>
      </c>
      <c r="D11" s="80" t="s">
        <v>100</v>
      </c>
      <c r="E11" s="87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82" t="s">
        <v>132</v>
      </c>
      <c r="BK11" s="83">
        <f>1270/8900</f>
        <v>0.14269662921348314</v>
      </c>
      <c r="BL11" s="84" t="s">
        <v>107</v>
      </c>
      <c r="BM11" s="76" t="s">
        <v>159</v>
      </c>
      <c r="BN11" s="75" t="s">
        <v>152</v>
      </c>
      <c r="BO11" s="76"/>
      <c r="BP11" s="75" t="s">
        <v>103</v>
      </c>
    </row>
    <row r="12" spans="1:68" ht="105.75" customHeight="1">
      <c r="A12" s="78"/>
      <c r="B12" s="79"/>
      <c r="C12" s="80"/>
      <c r="D12" s="80"/>
      <c r="E12" s="87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82"/>
      <c r="BK12" s="83"/>
      <c r="BL12" s="85"/>
      <c r="BM12" s="76"/>
      <c r="BN12" s="75"/>
      <c r="BO12" s="76"/>
      <c r="BP12" s="75"/>
    </row>
    <row r="13" spans="1:68" ht="14.25" customHeight="1">
      <c r="A13" s="78" t="s">
        <v>142</v>
      </c>
      <c r="B13" s="79" t="s">
        <v>111</v>
      </c>
      <c r="C13" s="80" t="s">
        <v>119</v>
      </c>
      <c r="D13" s="80" t="s">
        <v>100</v>
      </c>
      <c r="E13" s="87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82" t="s">
        <v>132</v>
      </c>
      <c r="BK13" s="83">
        <f>4625/8900</f>
        <v>0.5196629213483146</v>
      </c>
      <c r="BL13" s="84" t="s">
        <v>107</v>
      </c>
      <c r="BM13" s="76" t="s">
        <v>166</v>
      </c>
      <c r="BN13" s="75" t="s">
        <v>152</v>
      </c>
      <c r="BO13" s="76"/>
      <c r="BP13" s="75" t="s">
        <v>103</v>
      </c>
    </row>
    <row r="14" spans="1:68" ht="57" customHeight="1">
      <c r="A14" s="78"/>
      <c r="B14" s="79"/>
      <c r="C14" s="80"/>
      <c r="D14" s="80"/>
      <c r="E14" s="87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82"/>
      <c r="BK14" s="83"/>
      <c r="BL14" s="85"/>
      <c r="BM14" s="76"/>
      <c r="BN14" s="75"/>
      <c r="BO14" s="76"/>
      <c r="BP14" s="75"/>
    </row>
    <row r="15" spans="1:68" ht="14.25" customHeight="1">
      <c r="A15" s="78" t="s">
        <v>143</v>
      </c>
      <c r="B15" s="95" t="s">
        <v>157</v>
      </c>
      <c r="C15" s="80" t="s">
        <v>119</v>
      </c>
      <c r="D15" s="80" t="s">
        <v>100</v>
      </c>
      <c r="E15" s="87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82" t="s">
        <v>132</v>
      </c>
      <c r="BK15" s="83">
        <f>3395/8900</f>
        <v>0.38146067415730339</v>
      </c>
      <c r="BL15" s="84" t="s">
        <v>107</v>
      </c>
      <c r="BM15" s="76" t="s">
        <v>173</v>
      </c>
      <c r="BN15" s="75" t="s">
        <v>152</v>
      </c>
      <c r="BO15" s="76"/>
      <c r="BP15" s="75" t="s">
        <v>103</v>
      </c>
    </row>
    <row r="16" spans="1:68" ht="50.25" customHeight="1">
      <c r="A16" s="78"/>
      <c r="B16" s="79"/>
      <c r="C16" s="80"/>
      <c r="D16" s="80"/>
      <c r="E16" s="87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82"/>
      <c r="BK16" s="83"/>
      <c r="BL16" s="85"/>
      <c r="BM16" s="76"/>
      <c r="BN16" s="75"/>
      <c r="BO16" s="76"/>
      <c r="BP16" s="75"/>
    </row>
    <row r="17" spans="1:68" ht="14.25" customHeight="1">
      <c r="A17" s="78" t="s">
        <v>144</v>
      </c>
      <c r="B17" s="79" t="s">
        <v>112</v>
      </c>
      <c r="C17" s="80" t="s">
        <v>119</v>
      </c>
      <c r="D17" s="80" t="s">
        <v>104</v>
      </c>
      <c r="E17" s="81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82" t="s">
        <v>106</v>
      </c>
      <c r="BK17" s="83">
        <v>0</v>
      </c>
      <c r="BL17" s="84" t="s">
        <v>139</v>
      </c>
      <c r="BM17" s="76" t="s">
        <v>172</v>
      </c>
      <c r="BN17" s="75" t="s">
        <v>152</v>
      </c>
      <c r="BO17" s="76"/>
      <c r="BP17" s="75" t="s">
        <v>103</v>
      </c>
    </row>
    <row r="18" spans="1:68" ht="21.75" customHeight="1">
      <c r="A18" s="78"/>
      <c r="B18" s="79"/>
      <c r="C18" s="80"/>
      <c r="D18" s="80"/>
      <c r="E18" s="8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82"/>
      <c r="BK18" s="83"/>
      <c r="BL18" s="85"/>
      <c r="BM18" s="77"/>
      <c r="BN18" s="75"/>
      <c r="BO18" s="77"/>
      <c r="BP18" s="75"/>
    </row>
    <row r="19" spans="1:68" ht="14.25" customHeight="1">
      <c r="A19" s="78" t="s">
        <v>145</v>
      </c>
      <c r="B19" s="79" t="s">
        <v>113</v>
      </c>
      <c r="C19" s="80" t="s">
        <v>119</v>
      </c>
      <c r="D19" s="80" t="s">
        <v>101</v>
      </c>
      <c r="E19" s="87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82" t="s">
        <v>133</v>
      </c>
      <c r="BK19" s="83">
        <v>1</v>
      </c>
      <c r="BL19" s="84" t="s">
        <v>156</v>
      </c>
      <c r="BM19" s="76"/>
      <c r="BN19" s="75" t="s">
        <v>152</v>
      </c>
      <c r="BO19" s="76"/>
      <c r="BP19" s="75" t="s">
        <v>103</v>
      </c>
    </row>
    <row r="20" spans="1:68" ht="31.5" customHeight="1">
      <c r="A20" s="78"/>
      <c r="B20" s="79"/>
      <c r="C20" s="80"/>
      <c r="D20" s="80"/>
      <c r="E20" s="87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82"/>
      <c r="BK20" s="83"/>
      <c r="BL20" s="85"/>
      <c r="BM20" s="76"/>
      <c r="BN20" s="75"/>
      <c r="BO20" s="76"/>
      <c r="BP20" s="75"/>
    </row>
    <row r="21" spans="1:68" ht="14.25" customHeight="1">
      <c r="A21" s="78" t="s">
        <v>146</v>
      </c>
      <c r="B21" s="79" t="s">
        <v>114</v>
      </c>
      <c r="C21" s="80" t="s">
        <v>119</v>
      </c>
      <c r="D21" s="80" t="s">
        <v>101</v>
      </c>
      <c r="E21" s="96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82" t="s">
        <v>133</v>
      </c>
      <c r="BK21" s="83">
        <v>1</v>
      </c>
      <c r="BL21" s="84" t="s">
        <v>156</v>
      </c>
      <c r="BM21" s="76"/>
      <c r="BN21" s="75" t="s">
        <v>152</v>
      </c>
      <c r="BO21" s="76"/>
      <c r="BP21" s="75" t="s">
        <v>103</v>
      </c>
    </row>
    <row r="22" spans="1:68" ht="28.5" customHeight="1">
      <c r="A22" s="78"/>
      <c r="B22" s="79"/>
      <c r="C22" s="80"/>
      <c r="D22" s="80"/>
      <c r="E22" s="96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82"/>
      <c r="BK22" s="83"/>
      <c r="BL22" s="85"/>
      <c r="BM22" s="77"/>
      <c r="BN22" s="75"/>
      <c r="BO22" s="77"/>
      <c r="BP22" s="75"/>
    </row>
    <row r="23" spans="1:68" ht="14.25" customHeight="1">
      <c r="A23" s="78" t="s">
        <v>147</v>
      </c>
      <c r="B23" s="79" t="s">
        <v>162</v>
      </c>
      <c r="C23" s="80" t="s">
        <v>119</v>
      </c>
      <c r="D23" s="80" t="s">
        <v>102</v>
      </c>
      <c r="E23" s="96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82" t="s">
        <v>134</v>
      </c>
      <c r="BK23" s="83">
        <f>1/90</f>
        <v>1.1111111111111112E-2</v>
      </c>
      <c r="BL23" s="84" t="s">
        <v>168</v>
      </c>
      <c r="BM23" s="76" t="s">
        <v>176</v>
      </c>
      <c r="BN23" s="75" t="s">
        <v>152</v>
      </c>
      <c r="BO23" s="76"/>
      <c r="BP23" s="75" t="s">
        <v>140</v>
      </c>
    </row>
    <row r="24" spans="1:68" ht="59.25" customHeight="1">
      <c r="A24" s="78"/>
      <c r="B24" s="79"/>
      <c r="C24" s="80"/>
      <c r="D24" s="80"/>
      <c r="E24" s="9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82"/>
      <c r="BK24" s="83"/>
      <c r="BL24" s="85"/>
      <c r="BM24" s="77"/>
      <c r="BN24" s="75"/>
      <c r="BO24" s="77"/>
      <c r="BP24" s="75"/>
    </row>
    <row r="25" spans="1:68" ht="14.25" customHeight="1">
      <c r="A25" s="78" t="s">
        <v>148</v>
      </c>
      <c r="B25" s="79" t="s">
        <v>115</v>
      </c>
      <c r="C25" s="80" t="s">
        <v>119</v>
      </c>
      <c r="D25" s="80" t="s">
        <v>105</v>
      </c>
      <c r="E25" s="81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82" t="s">
        <v>135</v>
      </c>
      <c r="BK25" s="83">
        <f>1341/2052</f>
        <v>0.65350877192982459</v>
      </c>
      <c r="BL25" s="84" t="s">
        <v>154</v>
      </c>
      <c r="BM25" s="76"/>
      <c r="BN25" s="75" t="s">
        <v>152</v>
      </c>
      <c r="BO25" s="76"/>
      <c r="BP25" s="75" t="s">
        <v>141</v>
      </c>
    </row>
    <row r="26" spans="1:68" ht="47.25" customHeight="1">
      <c r="A26" s="78"/>
      <c r="B26" s="79"/>
      <c r="C26" s="80"/>
      <c r="D26" s="80"/>
      <c r="E26" s="81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82"/>
      <c r="BK26" s="83"/>
      <c r="BL26" s="85"/>
      <c r="BM26" s="77"/>
      <c r="BN26" s="75"/>
      <c r="BO26" s="77"/>
      <c r="BP26" s="75"/>
    </row>
    <row r="27" spans="1:68" ht="14.25" customHeight="1">
      <c r="A27" s="78" t="s">
        <v>149</v>
      </c>
      <c r="B27" s="79" t="s">
        <v>116</v>
      </c>
      <c r="C27" s="80" t="s">
        <v>119</v>
      </c>
      <c r="D27" s="80" t="s">
        <v>120</v>
      </c>
      <c r="E27" s="81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82" t="s">
        <v>136</v>
      </c>
      <c r="BK27" s="83">
        <f>344/675</f>
        <v>0.50962962962962965</v>
      </c>
      <c r="BL27" s="84" t="s">
        <v>107</v>
      </c>
      <c r="BM27" s="76" t="s">
        <v>167</v>
      </c>
      <c r="BN27" s="75" t="s">
        <v>152</v>
      </c>
      <c r="BO27" s="76"/>
      <c r="BP27" s="75" t="s">
        <v>103</v>
      </c>
    </row>
    <row r="28" spans="1:68" ht="59.25" customHeight="1">
      <c r="A28" s="78"/>
      <c r="B28" s="79"/>
      <c r="C28" s="80"/>
      <c r="D28" s="80"/>
      <c r="E28" s="81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82"/>
      <c r="BK28" s="83"/>
      <c r="BL28" s="85"/>
      <c r="BM28" s="77"/>
      <c r="BN28" s="75"/>
      <c r="BO28" s="77"/>
      <c r="BP28" s="75"/>
    </row>
    <row r="29" spans="1:68" ht="14.25" customHeight="1">
      <c r="A29" s="78" t="s">
        <v>150</v>
      </c>
      <c r="B29" s="79" t="s">
        <v>117</v>
      </c>
      <c r="C29" s="80" t="s">
        <v>119</v>
      </c>
      <c r="D29" s="80" t="s">
        <v>121</v>
      </c>
      <c r="E29" s="81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82" t="s">
        <v>137</v>
      </c>
      <c r="BK29" s="83">
        <f>384/1800</f>
        <v>0.21333333333333335</v>
      </c>
      <c r="BL29" s="84" t="s">
        <v>107</v>
      </c>
      <c r="BM29" s="76" t="s">
        <v>171</v>
      </c>
      <c r="BN29" s="75" t="s">
        <v>152</v>
      </c>
      <c r="BO29" s="76"/>
      <c r="BP29" s="75" t="s">
        <v>103</v>
      </c>
    </row>
    <row r="30" spans="1:68" ht="133.5" customHeight="1">
      <c r="A30" s="78"/>
      <c r="B30" s="79"/>
      <c r="C30" s="80"/>
      <c r="D30" s="80"/>
      <c r="E30" s="81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82"/>
      <c r="BK30" s="83"/>
      <c r="BL30" s="85"/>
      <c r="BM30" s="77"/>
      <c r="BN30" s="75"/>
      <c r="BO30" s="77"/>
      <c r="BP30" s="75"/>
    </row>
    <row r="31" spans="1:68" ht="14.25" customHeight="1">
      <c r="A31" s="78" t="s">
        <v>163</v>
      </c>
      <c r="B31" s="79" t="s">
        <v>164</v>
      </c>
      <c r="C31" s="80" t="s">
        <v>119</v>
      </c>
      <c r="D31" s="80" t="s">
        <v>121</v>
      </c>
      <c r="E31" s="81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82" t="s">
        <v>165</v>
      </c>
      <c r="BK31" s="83">
        <f>164/1416</f>
        <v>0.11581920903954802</v>
      </c>
      <c r="BL31" s="84" t="s">
        <v>154</v>
      </c>
      <c r="BM31" s="76" t="s">
        <v>174</v>
      </c>
      <c r="BN31" s="75" t="s">
        <v>152</v>
      </c>
      <c r="BO31" s="76"/>
      <c r="BP31" s="75" t="s">
        <v>103</v>
      </c>
    </row>
    <row r="32" spans="1:68" ht="29.25" customHeight="1">
      <c r="A32" s="78"/>
      <c r="B32" s="79"/>
      <c r="C32" s="80"/>
      <c r="D32" s="80"/>
      <c r="E32" s="81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82"/>
      <c r="BK32" s="83"/>
      <c r="BL32" s="85"/>
      <c r="BM32" s="77"/>
      <c r="BN32" s="75"/>
      <c r="BO32" s="77"/>
      <c r="BP32" s="75"/>
    </row>
    <row r="33" spans="1:68" ht="14.25" customHeight="1">
      <c r="A33" s="78" t="s">
        <v>151</v>
      </c>
      <c r="B33" s="79" t="s">
        <v>118</v>
      </c>
      <c r="C33" s="80" t="s">
        <v>119</v>
      </c>
      <c r="D33" s="80" t="s">
        <v>122</v>
      </c>
      <c r="E33" s="81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82" t="s">
        <v>138</v>
      </c>
      <c r="BK33" s="83">
        <f>184220/256000</f>
        <v>0.719609375</v>
      </c>
      <c r="BL33" s="84" t="s">
        <v>154</v>
      </c>
      <c r="BM33" s="76"/>
      <c r="BN33" s="75" t="s">
        <v>152</v>
      </c>
      <c r="BO33" s="76"/>
      <c r="BP33" s="75" t="s">
        <v>99</v>
      </c>
    </row>
    <row r="34" spans="1:68" ht="36.75" customHeight="1">
      <c r="A34" s="78"/>
      <c r="B34" s="79"/>
      <c r="C34" s="80"/>
      <c r="D34" s="80"/>
      <c r="E34" s="81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82"/>
      <c r="BK34" s="83"/>
      <c r="BL34" s="85"/>
      <c r="BM34" s="77"/>
      <c r="BN34" s="75"/>
      <c r="BO34" s="77"/>
      <c r="BP34" s="75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P9:BP10"/>
    <mergeCell ref="BP15:BP16"/>
    <mergeCell ref="BP17:BP18"/>
    <mergeCell ref="BP11:BP12"/>
    <mergeCell ref="BP13:BP14"/>
    <mergeCell ref="BN17:BN18"/>
    <mergeCell ref="BN11:BN12"/>
    <mergeCell ref="BN7:BN8"/>
    <mergeCell ref="BO7:BO8"/>
    <mergeCell ref="BP7:BP8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O3:BO4"/>
    <mergeCell ref="BB4:BE4"/>
    <mergeCell ref="BF4:BI4"/>
    <mergeCell ref="AD3:BI3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P29:BP30"/>
    <mergeCell ref="BP23:BP24"/>
    <mergeCell ref="BN21:BN22"/>
    <mergeCell ref="BP21:BP22"/>
    <mergeCell ref="BN19:BN20"/>
    <mergeCell ref="BP19:BP20"/>
    <mergeCell ref="BN9:BN10"/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  <mergeCell ref="BO25:BO26"/>
    <mergeCell ref="BO27:BO28"/>
    <mergeCell ref="BO29:BO30"/>
    <mergeCell ref="A27:A28"/>
    <mergeCell ref="B27:B28"/>
    <mergeCell ref="C27:C28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2017-11-10T02:06:06Z</dcterms:modified>
</cp:coreProperties>
</file>