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2610" windowWidth="5910" windowHeight="1125" firstSheet="1" activeTab="1"/>
  </bookViews>
  <sheets>
    <sheet name="Sheet1 (2)" sheetId="2" state="hidden" r:id="rId1"/>
    <sheet name="19MY E2UL LSY Gamma2" sheetId="11" r:id="rId2"/>
    <sheet name="Sheet1" sheetId="1" state="hidden" r:id="rId3"/>
  </sheets>
  <definedNames>
    <definedName name="_xlnm._FilterDatabase" localSheetId="1" hidden="1">'19MY E2UL LSY Gamma2'!$A$3:$BN$12</definedName>
    <definedName name="_xlnm._FilterDatabase" localSheetId="2" hidden="1">Sheet1!$A$1:$BP$16</definedName>
    <definedName name="_xlnm._FilterDatabase" localSheetId="0" hidden="1">'Sheet1 (2)'!$B$1:$BR$20</definedName>
  </definedNames>
  <calcPr calcId="152511"/>
</workbook>
</file>

<file path=xl/calcChain.xml><?xml version="1.0" encoding="utf-8"?>
<calcChain xmlns="http://schemas.openxmlformats.org/spreadsheetml/2006/main">
  <c r="BK33" i="11" l="1"/>
  <c r="BK31" i="11"/>
  <c r="BK25" i="11"/>
  <c r="BK9" i="11"/>
  <c r="BK7" i="11" l="1"/>
  <c r="BK27" i="11" l="1"/>
  <c r="BK23" i="11" l="1"/>
  <c r="BK15" i="11" l="1"/>
  <c r="BK13" i="11" l="1"/>
  <c r="BK29" i="11" l="1"/>
  <c r="BK5" i="11" l="1"/>
  <c r="BK11" i="11" l="1"/>
</calcChain>
</file>

<file path=xl/comments1.xml><?xml version="1.0" encoding="utf-8"?>
<comments xmlns="http://schemas.openxmlformats.org/spreadsheetml/2006/main">
  <authors>
    <author>Author</author>
  </authors>
  <commentList>
    <comment ref="AJ4" authorId="0" shapeId="0">
      <text>
        <r>
          <rPr>
            <b/>
            <sz val="9"/>
            <color indexed="81"/>
            <rFont val="Tahoma"/>
            <family val="2"/>
          </rPr>
          <t>MVBP2.0: 8</t>
        </r>
        <r>
          <rPr>
            <b/>
            <sz val="9"/>
            <color indexed="81"/>
            <rFont val="宋体"/>
            <family val="3"/>
            <charset val="134"/>
          </rPr>
          <t>月</t>
        </r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宋体"/>
            <family val="3"/>
            <charset val="134"/>
          </rPr>
          <t>日</t>
        </r>
      </text>
    </comment>
  </commentList>
</comments>
</file>

<file path=xl/sharedStrings.xml><?xml version="1.0" encoding="utf-8"?>
<sst xmlns="http://schemas.openxmlformats.org/spreadsheetml/2006/main" count="340" uniqueCount="178">
  <si>
    <t>Jan</t>
    <phoneticPr fontId="1" type="noConversion"/>
  </si>
  <si>
    <t>Feb</t>
    <phoneticPr fontId="1" type="noConversion"/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</si>
  <si>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</si>
  <si>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</si>
  <si>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</si>
  <si>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</si>
  <si>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</si>
  <si>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</si>
  <si>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</si>
  <si>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</si>
  <si>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</si>
  <si>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</si>
  <si>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L3A</t>
    <phoneticPr fontId="1" type="noConversion"/>
  </si>
  <si>
    <t>GED</t>
    <phoneticPr fontId="1" type="noConversion"/>
  </si>
  <si>
    <t>RPO</t>
    <phoneticPr fontId="1" type="noConversion"/>
  </si>
  <si>
    <t>Test</t>
    <phoneticPr fontId="1" type="noConversion"/>
  </si>
  <si>
    <t>Location</t>
    <phoneticPr fontId="1" type="noConversion"/>
  </si>
  <si>
    <t>PATAC</t>
    <phoneticPr fontId="1" type="noConversion"/>
  </si>
  <si>
    <t>Yantai</t>
    <phoneticPr fontId="1" type="noConversion"/>
  </si>
  <si>
    <t>LYX</t>
    <phoneticPr fontId="1" type="noConversion"/>
  </si>
  <si>
    <t>LFV</t>
    <phoneticPr fontId="1" type="noConversion"/>
  </si>
  <si>
    <t>LE2</t>
    <phoneticPr fontId="1" type="noConversion"/>
  </si>
  <si>
    <t>Purpose</t>
    <phoneticPr fontId="1" type="noConversion"/>
  </si>
  <si>
    <t>朱敏婧——VVT凸轮轴OTS验证
陆磊——活塞加强验证</t>
    <phoneticPr fontId="1" type="noConversion"/>
  </si>
  <si>
    <t>陆磊——CIE南京2线</t>
    <phoneticPr fontId="1" type="noConversion"/>
  </si>
  <si>
    <t>M2验证</t>
    <phoneticPr fontId="1" type="noConversion"/>
  </si>
  <si>
    <t>陆磊——CIE南京2线
胡斌——EK气缸垫</t>
    <phoneticPr fontId="1" type="noConversion"/>
  </si>
  <si>
    <t>徐超——油轨，油泵壳体国产化</t>
    <phoneticPr fontId="1" type="noConversion"/>
  </si>
  <si>
    <t>特殊零件MRD至泛亚</t>
    <phoneticPr fontId="1" type="noConversion"/>
  </si>
  <si>
    <t>造机时间</t>
    <phoneticPr fontId="1" type="noConversion"/>
  </si>
  <si>
    <t>*特殊零件清单必须在MRD前两周锁定</t>
    <phoneticPr fontId="1" type="noConversion"/>
  </si>
  <si>
    <t>L3A</t>
    <phoneticPr fontId="1" type="noConversion"/>
  </si>
  <si>
    <t>OTS车，25台</t>
    <phoneticPr fontId="1" type="noConversion"/>
  </si>
  <si>
    <t>L3A</t>
    <phoneticPr fontId="1" type="noConversion"/>
  </si>
  <si>
    <t>PPV车，24台</t>
    <phoneticPr fontId="1" type="noConversion"/>
  </si>
  <si>
    <t>PPAP,300台</t>
    <phoneticPr fontId="1" type="noConversion"/>
  </si>
  <si>
    <t>LYX</t>
    <phoneticPr fontId="1" type="noConversion"/>
  </si>
  <si>
    <t>PPV车，20台.暂定6月</t>
    <phoneticPr fontId="1" type="noConversion"/>
  </si>
  <si>
    <t>PPAP,300台</t>
    <phoneticPr fontId="1" type="noConversion"/>
  </si>
  <si>
    <t>造机大致时间</t>
    <phoneticPr fontId="1" type="noConversion"/>
  </si>
  <si>
    <t>陆磊——住友曲轴（3月30日到PATAC)，活塞销验证，活塞加强验证</t>
    <phoneticPr fontId="1" type="noConversion"/>
  </si>
  <si>
    <t>陆磊——住友曲轴（3月30日到PATAC)，活塞销验证，活塞加强验证</t>
    <phoneticPr fontId="1" type="noConversion"/>
  </si>
  <si>
    <t>朱敏婧——VVT凸轮轴OTS验证
陆磊——活塞加强验证
D2UC NCT 估计6台</t>
    <phoneticPr fontId="1" type="noConversion"/>
  </si>
  <si>
    <t>试验时间</t>
    <phoneticPr fontId="1" type="noConversion"/>
  </si>
  <si>
    <t>徐超——油轨，油泵壳体国产化，EGE cooler？</t>
    <phoneticPr fontId="1" type="noConversion"/>
  </si>
  <si>
    <t>LFV</t>
    <phoneticPr fontId="1" type="noConversion"/>
  </si>
  <si>
    <t>GETC</t>
    <phoneticPr fontId="1" type="noConversion"/>
  </si>
  <si>
    <t>MAHLE</t>
    <phoneticPr fontId="1" type="noConversion"/>
  </si>
  <si>
    <t>张灏俊——增压器隔热罩</t>
    <phoneticPr fontId="1" type="noConversion"/>
  </si>
  <si>
    <t>dyno</t>
    <phoneticPr fontId="1" type="noConversion"/>
  </si>
  <si>
    <t>Plant</t>
    <phoneticPr fontId="1" type="noConversion"/>
  </si>
  <si>
    <t>WH</t>
    <phoneticPr fontId="1" type="noConversion"/>
  </si>
  <si>
    <t>WH</t>
    <phoneticPr fontId="1" type="noConversion"/>
  </si>
  <si>
    <t>Nor</t>
    <phoneticPr fontId="1" type="noConversion"/>
  </si>
  <si>
    <t>徐超——油轨，油泵壳体国产化（6月1日到），EGE cooler？</t>
    <phoneticPr fontId="1" type="noConversion"/>
  </si>
  <si>
    <t>徐超——油轨，油泵壳体国产化（6月1日到）</t>
    <phoneticPr fontId="1" type="noConversion"/>
  </si>
  <si>
    <t>PPV车，22台</t>
    <phoneticPr fontId="1" type="noConversion"/>
  </si>
  <si>
    <t>朱敏婧——VVT、凸轮轴OTS验证
钱鹏——加长螺栓
唐宁-水泵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</si>
  <si>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</si>
  <si>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张灏俊——增压器隔热罩，4个月——TBD
</t>
    </r>
    <r>
      <rPr>
        <sz val="7"/>
        <rFont val="Calibri"/>
        <family val="3"/>
        <charset val="134"/>
        <scheme val="minor"/>
      </rPr>
      <t>钱顾军——油底壳(5月零件可ok）
胡斌-EK气缸垫？</t>
    </r>
    <phoneticPr fontId="1" type="noConversion"/>
  </si>
  <si>
    <t>LYX</t>
    <phoneticPr fontId="1" type="noConversion"/>
  </si>
  <si>
    <t>pickup</t>
    <phoneticPr fontId="1" type="noConversion"/>
  </si>
  <si>
    <t>朱敏婧——VVT（4月1日到）、凸轮轴（4月1日到）OTS验证
钱鹏——加长螺栓（4月1日到）
唐宁-水泵
D2UC NCT 13台</t>
    <phoneticPr fontId="1" type="noConversion"/>
  </si>
  <si>
    <t>5月4日，共17台</t>
    <phoneticPr fontId="1" type="noConversion"/>
  </si>
  <si>
    <t>7月20，共4台</t>
    <phoneticPr fontId="1" type="noConversion"/>
  </si>
  <si>
    <t>6月30日，共4台</t>
    <phoneticPr fontId="1" type="noConversion"/>
  </si>
  <si>
    <t>陆磊——活塞加强验证，住友曲轴（4月15日毛坯到PATAC)，活塞销（已有）验证</t>
    <phoneticPr fontId="1" type="noConversion"/>
  </si>
  <si>
    <t>陆磊——活塞加强验证，住友曲轴（4月15日毛坯到PATAC)，活塞销（已有）验证</t>
    <phoneticPr fontId="1" type="noConversion"/>
  </si>
  <si>
    <t>GCSD</t>
    <phoneticPr fontId="1" type="noConversion"/>
  </si>
  <si>
    <t>LFV</t>
    <phoneticPr fontId="1" type="noConversion"/>
  </si>
  <si>
    <t>WH</t>
    <phoneticPr fontId="1" type="noConversion"/>
  </si>
  <si>
    <t>Yantai</t>
    <phoneticPr fontId="1" type="noConversion"/>
  </si>
  <si>
    <t>LFV</t>
    <phoneticPr fontId="1" type="noConversion"/>
  </si>
  <si>
    <t>GEHS</t>
    <phoneticPr fontId="1" type="noConversion"/>
  </si>
  <si>
    <t>WH</t>
    <phoneticPr fontId="1" type="noConversion"/>
  </si>
  <si>
    <t>8月15日，共9台</t>
    <phoneticPr fontId="1" type="noConversion"/>
  </si>
  <si>
    <t>5月30日，共6台（2备+1 cordwood)</t>
    <phoneticPr fontId="1" type="noConversion"/>
  </si>
  <si>
    <t>PPV车，20台.8月22日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</si>
  <si>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</si>
  <si>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</si>
  <si>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r>
      <rPr>
        <sz val="7"/>
        <color theme="1"/>
        <rFont val="Calibri"/>
        <family val="3"/>
        <charset val="134"/>
        <scheme val="minor"/>
      </rPr>
      <t xml:space="preserve">
（胡斌——EK气缸垫）</t>
    </r>
    <phoneticPr fontId="1" type="noConversion"/>
  </si>
  <si>
    <t>L3G</t>
    <phoneticPr fontId="1" type="noConversion"/>
  </si>
  <si>
    <t>GED</t>
    <phoneticPr fontId="1" type="noConversion"/>
  </si>
  <si>
    <t>Nor</t>
    <phoneticPr fontId="1" type="noConversion"/>
  </si>
  <si>
    <t>陆磊-国产化连杆</t>
    <phoneticPr fontId="1" type="noConversion"/>
  </si>
  <si>
    <t>ENG
NO.</t>
    <phoneticPr fontId="18" type="noConversion"/>
  </si>
  <si>
    <t>Test Item</t>
    <phoneticPr fontId="18" type="noConversion"/>
  </si>
  <si>
    <t>Cell</t>
    <phoneticPr fontId="18" type="noConversion"/>
  </si>
  <si>
    <t>Test Status</t>
    <phoneticPr fontId="18" type="noConversion"/>
  </si>
  <si>
    <t>Engine Status</t>
    <phoneticPr fontId="18" type="noConversion"/>
  </si>
  <si>
    <t>SN</t>
    <phoneticPr fontId="18" type="noConversion"/>
  </si>
  <si>
    <t>MAHLE</t>
    <phoneticPr fontId="1" type="noConversion"/>
  </si>
  <si>
    <t>陆磊——活塞加强验证，住友曲轴（4月15日毛坯到PATAC)，活塞销（已有）验证</t>
    <phoneticPr fontId="1" type="noConversion"/>
  </si>
  <si>
    <t>FM</t>
    <phoneticPr fontId="1" type="noConversion"/>
  </si>
  <si>
    <t>Target</t>
    <phoneticPr fontId="1" type="noConversion"/>
  </si>
  <si>
    <t>Remark</t>
    <phoneticPr fontId="18" type="noConversion"/>
  </si>
  <si>
    <t>SOT Status</t>
    <phoneticPr fontId="18" type="noConversion"/>
  </si>
  <si>
    <t>Test Fuel</t>
    <phoneticPr fontId="18" type="noConversion"/>
  </si>
  <si>
    <t>GED</t>
  </si>
  <si>
    <t>95RON Marketing</t>
  </si>
  <si>
    <t>GETC</t>
  </si>
  <si>
    <t>GEHS</t>
  </si>
  <si>
    <t>GCSD</t>
  </si>
  <si>
    <t>95RON Low FD</t>
  </si>
  <si>
    <t>GDTS</t>
  </si>
  <si>
    <t>GLSD</t>
  </si>
  <si>
    <t>1000 cycles</t>
  </si>
  <si>
    <t>Terminate</t>
  </si>
  <si>
    <t>C9SYG083AD</t>
  </si>
  <si>
    <t>C9SYG087AD</t>
  </si>
  <si>
    <t>C9SYG084AD</t>
  </si>
  <si>
    <t>C9SYG092AD</t>
  </si>
  <si>
    <t>C9SYG093AD</t>
  </si>
  <si>
    <t>C9SYG095AD</t>
  </si>
  <si>
    <t>C9SYG096AD</t>
  </si>
  <si>
    <t>C9SYG089AD</t>
  </si>
  <si>
    <t>C9SYG091AD</t>
  </si>
  <si>
    <t>C9SYG085AD</t>
  </si>
  <si>
    <t>C9SYG090AD</t>
  </si>
  <si>
    <t>Gamma2</t>
  </si>
  <si>
    <t>LS-GED</t>
  </si>
  <si>
    <t>AFM</t>
  </si>
  <si>
    <t>S&amp;S</t>
  </si>
  <si>
    <t>DIAS
Cold Room</t>
  </si>
  <si>
    <t>SJTU</t>
  </si>
  <si>
    <t>DYPT
EC1</t>
  </si>
  <si>
    <t>PATAC
5E01</t>
  </si>
  <si>
    <t>PATAC
5E04</t>
  </si>
  <si>
    <t>PATAC
5E11</t>
  </si>
  <si>
    <t>PATAC
5W11</t>
  </si>
  <si>
    <t>PATAC
5E05</t>
  </si>
  <si>
    <t>347 cycles</t>
  </si>
  <si>
    <t>8900 cycles</t>
  </si>
  <si>
    <t>3 hours</t>
  </si>
  <si>
    <t>90 cycles</t>
  </si>
  <si>
    <t>2052 hours</t>
  </si>
  <si>
    <t>675 cycles</t>
  </si>
  <si>
    <t>1800 hours</t>
  </si>
  <si>
    <t>256000 cycles</t>
  </si>
  <si>
    <t>Work in progress</t>
  </si>
  <si>
    <t>winter high&amp;low RVP-GCSD</t>
  </si>
  <si>
    <t>95RON high gum-GLSD</t>
  </si>
  <si>
    <t>3-1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</si>
  <si>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</si>
  <si>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</si>
  <si>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</si>
  <si>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</si>
  <si>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</si>
  <si>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</si>
  <si>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</si>
  <si>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</si>
  <si>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</si>
  <si>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Already done</t>
  </si>
  <si>
    <t>▶ 19MY E2UL LSY Dyno Validation Plan&amp;Status</t>
  </si>
  <si>
    <t>Ongoing</t>
  </si>
  <si>
    <t>Current %</t>
  </si>
  <si>
    <t>Finished</t>
  </si>
  <si>
    <t>C9SYG354AA</t>
  </si>
  <si>
    <r>
      <rPr>
        <b/>
        <sz val="11"/>
        <rFont val="Arial"/>
        <family val="2"/>
      </rPr>
      <t xml:space="preserve">Issue: </t>
    </r>
    <r>
      <rPr>
        <sz val="11"/>
        <rFont val="Arial"/>
        <family val="2"/>
      </rPr>
      <t xml:space="preserve">9/15 137cyc found bubble in coolant. Nitrogen leakage test NOK for cylinder #1,#2,#3. 
9/19 Tore down the engine and found combustion gas leak trace from cylinder #1,#2,#3 to coolant jacket in deck face.
</t>
    </r>
    <r>
      <rPr>
        <b/>
        <sz val="11"/>
        <rFont val="Arial"/>
        <family val="2"/>
      </rPr>
      <t>Root cause:</t>
    </r>
    <r>
      <rPr>
        <sz val="11"/>
        <rFont val="Arial"/>
        <family val="2"/>
      </rPr>
      <t xml:space="preserve"> still in research</t>
    </r>
  </si>
  <si>
    <r>
      <rPr>
        <b/>
        <sz val="11"/>
        <color theme="1"/>
        <rFont val="Arial"/>
        <family val="2"/>
      </rPr>
      <t xml:space="preserve">Issue: </t>
    </r>
    <r>
      <rPr>
        <sz val="11"/>
        <color theme="1"/>
        <rFont val="Arial"/>
        <family val="2"/>
      </rPr>
      <t xml:space="preserve">8/17 1270cyc found bubble in coolant.
</t>
    </r>
    <r>
      <rPr>
        <b/>
        <sz val="11"/>
        <color theme="1"/>
        <rFont val="Arial"/>
        <family val="2"/>
      </rPr>
      <t xml:space="preserve">Root cause: </t>
    </r>
    <r>
      <rPr>
        <sz val="11"/>
        <color theme="1"/>
        <rFont val="Arial"/>
        <family val="2"/>
      </rPr>
      <t xml:space="preserve">cylinder head over heat
</t>
    </r>
    <r>
      <rPr>
        <b/>
        <sz val="11"/>
        <color theme="1"/>
        <rFont val="Arial"/>
        <family val="2"/>
      </rPr>
      <t xml:space="preserve">Solution: </t>
    </r>
    <r>
      <rPr>
        <sz val="11"/>
        <color theme="1"/>
        <rFont val="Arial"/>
        <family val="2"/>
      </rPr>
      <t xml:space="preserve">
1. Heat up rate change to 1.0~1.1 deg C/s
2. Head and block CT scan before building new GETC engine.</t>
    </r>
  </si>
  <si>
    <t>Mahle
TC6</t>
  </si>
  <si>
    <t>Mahle
TC3</t>
  </si>
  <si>
    <t>C9SYG088AD</t>
  </si>
  <si>
    <t>11-1</t>
  </si>
  <si>
    <t>C9SYG103AD</t>
  </si>
  <si>
    <t>1416 hours</t>
  </si>
  <si>
    <r>
      <rPr>
        <b/>
        <sz val="11"/>
        <color theme="1"/>
        <rFont val="Arial"/>
        <family val="2"/>
      </rPr>
      <t xml:space="preserve">Issue: </t>
    </r>
    <r>
      <rPr>
        <sz val="11"/>
        <color theme="1"/>
        <rFont val="Arial"/>
        <family val="2"/>
      </rPr>
      <t xml:space="preserve">10/13 4630cyc found bubble in coolant. Nitrogen leakage test NOK for cylinder #2.
</t>
    </r>
    <r>
      <rPr>
        <b/>
        <sz val="11"/>
        <color theme="1"/>
        <rFont val="Arial"/>
        <family val="2"/>
      </rPr>
      <t>Root cause:</t>
    </r>
    <r>
      <rPr>
        <sz val="11"/>
        <color theme="1"/>
        <rFont val="Arial"/>
        <family val="2"/>
      </rPr>
      <t xml:space="preserve"> still in research</t>
    </r>
  </si>
  <si>
    <r>
      <rPr>
        <b/>
        <sz val="11"/>
        <color theme="1"/>
        <rFont val="Arial"/>
        <family val="2"/>
      </rPr>
      <t xml:space="preserve">Issue: </t>
    </r>
    <r>
      <rPr>
        <sz val="11"/>
        <color theme="1"/>
        <rFont val="Arial"/>
        <family val="2"/>
      </rPr>
      <t xml:space="preserve">10/14 344cyc found bubble in coolant and heard noise. Leak down were 80% for all cylinders. Found one more valve stem key in cam carrier.
</t>
    </r>
    <r>
      <rPr>
        <b/>
        <sz val="11"/>
        <color theme="1"/>
        <rFont val="Arial"/>
        <family val="2"/>
      </rPr>
      <t xml:space="preserve">Root cause: </t>
    </r>
    <r>
      <rPr>
        <sz val="11"/>
        <color theme="1"/>
        <rFont val="Arial"/>
        <family val="2"/>
      </rPr>
      <t>still in research</t>
    </r>
  </si>
  <si>
    <t>Running Incident</t>
  </si>
  <si>
    <t>C9SYG100AD</t>
  </si>
  <si>
    <t>1-1</t>
  </si>
  <si>
    <r>
      <rPr>
        <b/>
        <sz val="11"/>
        <color theme="1"/>
        <rFont val="Arial"/>
        <family val="2"/>
      </rPr>
      <t>Issue:</t>
    </r>
    <r>
      <rPr>
        <sz val="11"/>
        <color theme="1"/>
        <rFont val="Arial"/>
        <family val="2"/>
      </rPr>
      <t xml:space="preserve"> 9/27 384hrs found bubble in coolant. Nitrogen leakage test NOK for cylinder #2,#3. 
9/29 Tore down the engine and found combustion gas leak trace from cylinder #2,#3 to coolant jacket in deck face.
</t>
    </r>
    <r>
      <rPr>
        <b/>
        <sz val="11"/>
        <color theme="1"/>
        <rFont val="Arial"/>
        <family val="2"/>
      </rPr>
      <t>Root cause:</t>
    </r>
    <r>
      <rPr>
        <sz val="11"/>
        <color theme="1"/>
        <rFont val="Arial"/>
        <family val="2"/>
      </rPr>
      <t xml:space="preserve"> still in research
</t>
    </r>
    <r>
      <rPr>
        <b/>
        <sz val="11"/>
        <color theme="1"/>
        <rFont val="Arial"/>
        <family val="2"/>
      </rPr>
      <t xml:space="preserve">Solution: </t>
    </r>
    <r>
      <rPr>
        <sz val="11"/>
        <color theme="1"/>
        <rFont val="Arial"/>
        <family val="2"/>
      </rPr>
      <t>retrofit cam carrier ASM to a new engine, continue to validate the SCS related parts.</t>
    </r>
  </si>
  <si>
    <t>Debugging</t>
  </si>
  <si>
    <r>
      <t>Use Opel air bleed procedure</t>
    </r>
    <r>
      <rPr>
        <b/>
        <sz val="11"/>
        <color theme="1"/>
        <rFont val="Arial"/>
        <family val="2"/>
      </rPr>
      <t xml:space="preserve">
Issue: </t>
    </r>
    <r>
      <rPr>
        <sz val="11"/>
        <color theme="1"/>
        <rFont val="Arial"/>
        <family val="2"/>
      </rPr>
      <t xml:space="preserve">11/2 3395cyc found coolant in IEM and cylinder #2&amp;#3.
</t>
    </r>
    <r>
      <rPr>
        <b/>
        <sz val="11"/>
        <color theme="1"/>
        <rFont val="Arial"/>
        <family val="2"/>
      </rPr>
      <t xml:space="preserve">Root cause: </t>
    </r>
    <r>
      <rPr>
        <sz val="11"/>
        <color theme="1"/>
        <rFont val="Arial"/>
        <family val="2"/>
      </rPr>
      <t>still in research</t>
    </r>
    <r>
      <rPr>
        <b/>
        <sz val="11"/>
        <color theme="1"/>
        <rFont val="Arial"/>
        <family val="2"/>
      </rPr>
      <t/>
    </r>
  </si>
  <si>
    <t>Cam carrier from C9SYG085AD
Use Opel air bleed procedure</t>
  </si>
  <si>
    <t>Use Opel air bleed procedure
ATM wide open
Debugging</t>
  </si>
  <si>
    <r>
      <rPr>
        <b/>
        <sz val="11"/>
        <color theme="1"/>
        <rFont val="Arial"/>
        <family val="2"/>
      </rPr>
      <t>Issue:</t>
    </r>
    <r>
      <rPr>
        <sz val="11"/>
        <color theme="1"/>
        <rFont val="Arial"/>
        <family val="2"/>
      </rPr>
      <t xml:space="preserve"> 11/4 1cyc engine hard to start
</t>
    </r>
    <r>
      <rPr>
        <b/>
        <sz val="11"/>
        <color theme="1"/>
        <rFont val="Arial"/>
        <family val="2"/>
      </rPr>
      <t>Solution:</t>
    </r>
    <r>
      <rPr>
        <sz val="11"/>
        <color theme="1"/>
        <rFont val="Arial"/>
        <family val="2"/>
      </rPr>
      <t xml:space="preserve"> need cal update, send data to Opel
</t>
    </r>
    <r>
      <rPr>
        <b/>
        <sz val="11"/>
        <color theme="1"/>
        <rFont val="Arial"/>
        <family val="2"/>
      </rPr>
      <t xml:space="preserve">Responsibility: </t>
    </r>
    <r>
      <rPr>
        <sz val="11"/>
        <color theme="1"/>
        <rFont val="Arial"/>
        <family val="2"/>
      </rPr>
      <t xml:space="preserve">Opel
</t>
    </r>
    <r>
      <rPr>
        <b/>
        <sz val="11"/>
        <color theme="1"/>
        <rFont val="Arial"/>
        <family val="2"/>
      </rPr>
      <t xml:space="preserve">Due date: </t>
    </r>
    <r>
      <rPr>
        <sz val="11"/>
        <color theme="1"/>
        <rFont val="Arial"/>
        <family val="2"/>
      </rPr>
      <t>2017.11.14</t>
    </r>
  </si>
  <si>
    <r>
      <rPr>
        <b/>
        <sz val="11"/>
        <color theme="1"/>
        <rFont val="Arial"/>
        <family val="2"/>
      </rPr>
      <t xml:space="preserve">Issue: </t>
    </r>
    <r>
      <rPr>
        <sz val="11"/>
        <color theme="1"/>
        <rFont val="Arial"/>
        <family val="2"/>
      </rPr>
      <t xml:space="preserve">11/13 295cyc oil pressure low
</t>
    </r>
    <r>
      <rPr>
        <b/>
        <sz val="11"/>
        <color theme="1"/>
        <rFont val="Arial"/>
        <family val="2"/>
      </rPr>
      <t xml:space="preserve">Solution: </t>
    </r>
    <r>
      <rPr>
        <sz val="11"/>
        <color theme="1"/>
        <rFont val="Arial"/>
        <family val="2"/>
      </rPr>
      <t xml:space="preserve">retrofit oil pump and OCV
</t>
    </r>
    <r>
      <rPr>
        <b/>
        <sz val="11"/>
        <color theme="1"/>
        <rFont val="Arial"/>
        <family val="2"/>
      </rPr>
      <t xml:space="preserve">Responsibility: </t>
    </r>
    <r>
      <rPr>
        <sz val="11"/>
        <color theme="1"/>
        <rFont val="Arial"/>
        <family val="2"/>
      </rPr>
      <t xml:space="preserve">Zhao Xinfeng
</t>
    </r>
    <r>
      <rPr>
        <b/>
        <sz val="11"/>
        <color theme="1"/>
        <rFont val="Arial"/>
        <family val="2"/>
      </rPr>
      <t xml:space="preserve">Due date: </t>
    </r>
    <r>
      <rPr>
        <sz val="11"/>
        <color theme="1"/>
        <rFont val="Arial"/>
        <family val="2"/>
      </rPr>
      <t>2017.11.14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</si>
</sst>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);[Red]\(0\)"/>
    <numFmt numFmtId="165" formatCode="0.0%"/>
  </numFmts>
  <fonts count="2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3"/>
      <charset val="134"/>
      <scheme val="minor"/>
    </font>
    <font>
      <sz val="7"/>
      <color theme="1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3"/>
      <charset val="134"/>
      <scheme val="minor"/>
    </font>
    <font>
      <sz val="7"/>
      <color rgb="FFC00000"/>
      <name val="Calibri"/>
      <family val="3"/>
      <charset val="134"/>
      <scheme val="minor"/>
    </font>
    <font>
      <sz val="7"/>
      <name val="Calibri"/>
      <family val="3"/>
      <charset val="134"/>
      <scheme val="minor"/>
    </font>
    <font>
      <sz val="8"/>
      <color theme="1"/>
      <name val="Calibri"/>
      <family val="2"/>
      <scheme val="minor"/>
    </font>
    <font>
      <sz val="7"/>
      <color rgb="FFFF0000"/>
      <name val="Calibri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9"/>
      <name val="Calibri"/>
      <family val="2"/>
      <charset val="134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indexed="8"/>
      <name val="Arial"/>
      <family val="2"/>
    </font>
    <font>
      <sz val="14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b/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2" fillId="0" borderId="0"/>
  </cellStyleXfs>
  <cellXfs count="9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4" borderId="1" xfId="0" applyFill="1" applyBorder="1"/>
    <xf numFmtId="0" fontId="3" fillId="4" borderId="1" xfId="0" applyFont="1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2" borderId="1" xfId="0" applyFill="1" applyBorder="1"/>
    <xf numFmtId="0" fontId="4" fillId="0" borderId="0" xfId="0" applyFont="1"/>
    <xf numFmtId="0" fontId="0" fillId="5" borderId="0" xfId="0" applyFill="1"/>
    <xf numFmtId="0" fontId="0" fillId="6" borderId="0" xfId="0" applyFill="1"/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/>
    <xf numFmtId="0" fontId="0" fillId="5" borderId="1" xfId="0" applyFill="1" applyBorder="1" applyAlignment="1">
      <alignment horizontal="center"/>
    </xf>
    <xf numFmtId="0" fontId="3" fillId="6" borderId="1" xfId="0" applyFont="1" applyFill="1" applyBorder="1"/>
    <xf numFmtId="0" fontId="3" fillId="4" borderId="1" xfId="0" applyFont="1" applyFill="1" applyBorder="1"/>
    <xf numFmtId="0" fontId="5" fillId="2" borderId="1" xfId="0" applyFont="1" applyFill="1" applyBorder="1"/>
    <xf numFmtId="0" fontId="0" fillId="8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wrapText="1"/>
    </xf>
    <xf numFmtId="0" fontId="0" fillId="0" borderId="1" xfId="0" applyFill="1" applyBorder="1"/>
    <xf numFmtId="0" fontId="6" fillId="2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6" borderId="1" xfId="0" applyFont="1" applyFill="1" applyBorder="1"/>
    <xf numFmtId="0" fontId="7" fillId="2" borderId="1" xfId="0" applyFont="1" applyFill="1" applyBorder="1"/>
    <xf numFmtId="0" fontId="8" fillId="4" borderId="1" xfId="0" applyFont="1" applyFill="1" applyBorder="1"/>
    <xf numFmtId="0" fontId="8" fillId="0" borderId="1" xfId="0" applyFont="1" applyBorder="1"/>
    <xf numFmtId="0" fontId="8" fillId="6" borderId="1" xfId="0" applyFont="1" applyFill="1" applyBorder="1"/>
    <xf numFmtId="0" fontId="9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11" fillId="0" borderId="0" xfId="0" applyFont="1"/>
    <xf numFmtId="0" fontId="11" fillId="0" borderId="1" xfId="0" applyFont="1" applyBorder="1"/>
    <xf numFmtId="0" fontId="16" fillId="10" borderId="0" xfId="0" applyFont="1" applyFill="1" applyAlignment="1">
      <alignment vertical="center"/>
    </xf>
    <xf numFmtId="0" fontId="0" fillId="10" borderId="1" xfId="0" applyFill="1" applyBorder="1"/>
    <xf numFmtId="0" fontId="16" fillId="0" borderId="0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10" borderId="5" xfId="0" applyFont="1" applyFill="1" applyBorder="1" applyAlignment="1">
      <alignment vertical="center"/>
    </xf>
    <xf numFmtId="0" fontId="21" fillId="11" borderId="1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6" fillId="11" borderId="1" xfId="0" applyFont="1" applyFill="1" applyBorder="1" applyAlignment="1">
      <alignment vertical="center"/>
    </xf>
    <xf numFmtId="49" fontId="16" fillId="0" borderId="0" xfId="0" applyNumberFormat="1" applyFont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165" fontId="16" fillId="10" borderId="5" xfId="0" applyNumberFormat="1" applyFont="1" applyFill="1" applyBorder="1" applyAlignment="1">
      <alignment vertical="center"/>
    </xf>
    <xf numFmtId="165" fontId="16" fillId="0" borderId="1" xfId="0" applyNumberFormat="1" applyFont="1" applyBorder="1" applyAlignment="1">
      <alignment vertical="center"/>
    </xf>
    <xf numFmtId="165" fontId="16" fillId="10" borderId="0" xfId="0" applyNumberFormat="1" applyFont="1" applyFill="1" applyAlignment="1">
      <alignment vertical="center"/>
    </xf>
    <xf numFmtId="14" fontId="5" fillId="3" borderId="2" xfId="0" applyNumberFormat="1" applyFont="1" applyFill="1" applyBorder="1" applyAlignment="1">
      <alignment horizontal="center" vertical="center"/>
    </xf>
    <xf numFmtId="14" fontId="5" fillId="3" borderId="4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17" fillId="9" borderId="1" xfId="0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vertical="center" wrapText="1"/>
    </xf>
    <xf numFmtId="164" fontId="16" fillId="0" borderId="1" xfId="0" applyNumberFormat="1" applyFont="1" applyFill="1" applyBorder="1" applyAlignment="1">
      <alignment horizontal="left" vertical="center" wrapText="1"/>
    </xf>
    <xf numFmtId="164" fontId="16" fillId="0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49" fontId="24" fillId="0" borderId="1" xfId="0" applyNumberFormat="1" applyFont="1" applyFill="1" applyBorder="1" applyAlignment="1">
      <alignment horizontal="center" vertical="center" wrapText="1"/>
    </xf>
    <xf numFmtId="9" fontId="20" fillId="10" borderId="1" xfId="0" applyNumberFormat="1" applyFont="1" applyFill="1" applyBorder="1" applyAlignment="1">
      <alignment horizontal="center" vertical="center" wrapText="1"/>
    </xf>
    <xf numFmtId="165" fontId="20" fillId="10" borderId="1" xfId="0" applyNumberFormat="1" applyFont="1" applyFill="1" applyBorder="1" applyAlignment="1">
      <alignment horizontal="center" vertical="center" wrapText="1"/>
    </xf>
    <xf numFmtId="0" fontId="23" fillId="10" borderId="1" xfId="0" applyFont="1" applyFill="1" applyBorder="1" applyAlignment="1" applyProtection="1">
      <alignment horizontal="left" vertical="center" wrapText="1"/>
      <protection locked="0"/>
    </xf>
    <xf numFmtId="0" fontId="23" fillId="10" borderId="1" xfId="0" applyFont="1" applyFill="1" applyBorder="1" applyAlignment="1" applyProtection="1">
      <alignment horizontal="left" vertical="center"/>
      <protection locked="0"/>
    </xf>
    <xf numFmtId="164" fontId="24" fillId="0" borderId="1" xfId="0" applyNumberFormat="1" applyFont="1" applyFill="1" applyBorder="1" applyAlignment="1">
      <alignment horizontal="left" vertical="center" wrapText="1"/>
    </xf>
    <xf numFmtId="49" fontId="16" fillId="0" borderId="1" xfId="0" applyNumberFormat="1" applyFont="1" applyFill="1" applyBorder="1" applyAlignment="1">
      <alignment horizontal="center" vertical="center" wrapText="1"/>
    </xf>
    <xf numFmtId="49" fontId="17" fillId="9" borderId="1" xfId="0" applyNumberFormat="1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5" fontId="17" fillId="9" borderId="1" xfId="0" applyNumberFormat="1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horizontal="center" vertical="center" wrapText="1"/>
    </xf>
    <xf numFmtId="0" fontId="17" fillId="9" borderId="7" xfId="0" applyFont="1" applyFill="1" applyBorder="1" applyAlignment="1">
      <alignment horizontal="center" vertical="center" wrapText="1"/>
    </xf>
    <xf numFmtId="0" fontId="17" fillId="9" borderId="8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4" xfId="1"/>
  </cellStyles>
  <dxfs count="24"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7DF505"/>
      <color rgb="FF90FA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153329</xdr:colOff>
      <xdr:row>23</xdr:row>
      <xdr:rowOff>114606</xdr:rowOff>
    </xdr:from>
    <xdr:to>
      <xdr:col>26</xdr:col>
      <xdr:colOff>106866</xdr:colOff>
      <xdr:row>23</xdr:row>
      <xdr:rowOff>227175</xdr:rowOff>
    </xdr:to>
    <xdr:sp macro="" textlink="">
      <xdr:nvSpPr>
        <xdr:cNvPr id="46" name="Rectangle 24"/>
        <xdr:cNvSpPr>
          <a:spLocks noChangeArrowheads="1"/>
        </xdr:cNvSpPr>
      </xdr:nvSpPr>
      <xdr:spPr bwMode="auto">
        <a:xfrm>
          <a:off x="6932341" y="9188911"/>
          <a:ext cx="566854" cy="11256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20</xdr:col>
      <xdr:colOff>144776</xdr:colOff>
      <xdr:row>31</xdr:row>
      <xdr:rowOff>101358</xdr:rowOff>
    </xdr:from>
    <xdr:to>
      <xdr:col>32</xdr:col>
      <xdr:colOff>116898</xdr:colOff>
      <xdr:row>31</xdr:row>
      <xdr:rowOff>213927</xdr:rowOff>
    </xdr:to>
    <xdr:sp macro="" textlink="">
      <xdr:nvSpPr>
        <xdr:cNvPr id="79" name="Rectangle 24"/>
        <xdr:cNvSpPr>
          <a:spLocks noChangeArrowheads="1"/>
        </xdr:cNvSpPr>
      </xdr:nvSpPr>
      <xdr:spPr bwMode="auto">
        <a:xfrm>
          <a:off x="6591469" y="12535813"/>
          <a:ext cx="1790531" cy="11256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14</xdr:col>
      <xdr:colOff>153328</xdr:colOff>
      <xdr:row>25</xdr:row>
      <xdr:rowOff>209310</xdr:rowOff>
    </xdr:from>
    <xdr:to>
      <xdr:col>26</xdr:col>
      <xdr:colOff>75500</xdr:colOff>
      <xdr:row>25</xdr:row>
      <xdr:rowOff>321879</xdr:rowOff>
    </xdr:to>
    <xdr:sp macro="" textlink="">
      <xdr:nvSpPr>
        <xdr:cNvPr id="38" name="Rectangle 24"/>
        <xdr:cNvSpPr>
          <a:spLocks noChangeArrowheads="1"/>
        </xdr:cNvSpPr>
      </xdr:nvSpPr>
      <xdr:spPr bwMode="auto">
        <a:xfrm>
          <a:off x="5705706" y="7875773"/>
          <a:ext cx="1762123" cy="11256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5</xdr:col>
      <xdr:colOff>6234</xdr:colOff>
      <xdr:row>4</xdr:row>
      <xdr:rowOff>41945</xdr:rowOff>
    </xdr:from>
    <xdr:to>
      <xdr:col>11</xdr:col>
      <xdr:colOff>1947</xdr:colOff>
      <xdr:row>4</xdr:row>
      <xdr:rowOff>152398</xdr:rowOff>
    </xdr:to>
    <xdr:sp macro="" textlink="">
      <xdr:nvSpPr>
        <xdr:cNvPr id="2" name="Rectangle 24"/>
        <xdr:cNvSpPr>
          <a:spLocks noChangeArrowheads="1"/>
        </xdr:cNvSpPr>
      </xdr:nvSpPr>
      <xdr:spPr bwMode="auto">
        <a:xfrm>
          <a:off x="4090078" y="1268289"/>
          <a:ext cx="924400" cy="11045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6</xdr:col>
      <xdr:colOff>4329</xdr:colOff>
      <xdr:row>10</xdr:row>
      <xdr:rowOff>39086</xdr:rowOff>
    </xdr:from>
    <xdr:to>
      <xdr:col>18</xdr:col>
      <xdr:colOff>4329</xdr:colOff>
      <xdr:row>10</xdr:row>
      <xdr:rowOff>144077</xdr:rowOff>
    </xdr:to>
    <xdr:sp macro="" textlink="">
      <xdr:nvSpPr>
        <xdr:cNvPr id="3" name="Rectangle 24"/>
        <xdr:cNvSpPr>
          <a:spLocks noChangeArrowheads="1"/>
        </xdr:cNvSpPr>
      </xdr:nvSpPr>
      <xdr:spPr bwMode="auto">
        <a:xfrm>
          <a:off x="4242954" y="2563211"/>
          <a:ext cx="1857375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53227</xdr:colOff>
      <xdr:row>1</xdr:row>
      <xdr:rowOff>119199</xdr:rowOff>
    </xdr:from>
    <xdr:to>
      <xdr:col>37</xdr:col>
      <xdr:colOff>0</xdr:colOff>
      <xdr:row>1</xdr:row>
      <xdr:rowOff>471441</xdr:rowOff>
    </xdr:to>
    <xdr:grpSp>
      <xdr:nvGrpSpPr>
        <xdr:cNvPr id="4" name="Group 12"/>
        <xdr:cNvGrpSpPr>
          <a:grpSpLocks/>
        </xdr:cNvGrpSpPr>
      </xdr:nvGrpSpPr>
      <xdr:grpSpPr bwMode="auto">
        <a:xfrm>
          <a:off x="4221815" y="455375"/>
          <a:ext cx="4967009" cy="352242"/>
          <a:chOff x="494" y="68"/>
          <a:chExt cx="406" cy="22"/>
        </a:xfrm>
      </xdr:grpSpPr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727" y="71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6" name="Rectangle 16"/>
          <xdr:cNvSpPr>
            <a:spLocks noChangeArrowheads="1"/>
          </xdr:cNvSpPr>
        </xdr:nvSpPr>
        <xdr:spPr bwMode="auto">
          <a:xfrm>
            <a:off x="618" y="71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" name="Rectangle 18"/>
          <xdr:cNvSpPr>
            <a:spLocks noChangeArrowheads="1"/>
          </xdr:cNvSpPr>
        </xdr:nvSpPr>
        <xdr:spPr bwMode="auto">
          <a:xfrm>
            <a:off x="540" y="70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9" name="Rectangle 19"/>
          <xdr:cNvSpPr>
            <a:spLocks noChangeArrowheads="1"/>
          </xdr:cNvSpPr>
        </xdr:nvSpPr>
        <xdr:spPr bwMode="auto">
          <a:xfrm>
            <a:off x="666" y="69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10" name="Rectangle 20"/>
          <xdr:cNvSpPr>
            <a:spLocks noChangeArrowheads="1"/>
          </xdr:cNvSpPr>
        </xdr:nvSpPr>
        <xdr:spPr bwMode="auto">
          <a:xfrm>
            <a:off x="770" y="68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6</xdr:col>
      <xdr:colOff>14464</xdr:colOff>
      <xdr:row>12</xdr:row>
      <xdr:rowOff>33012</xdr:rowOff>
    </xdr:from>
    <xdr:to>
      <xdr:col>18</xdr:col>
      <xdr:colOff>1566</xdr:colOff>
      <xdr:row>12</xdr:row>
      <xdr:rowOff>155322</xdr:rowOff>
    </xdr:to>
    <xdr:sp macro="" textlink="">
      <xdr:nvSpPr>
        <xdr:cNvPr id="11" name="Rectangle 24"/>
        <xdr:cNvSpPr>
          <a:spLocks noChangeArrowheads="1"/>
        </xdr:cNvSpPr>
      </xdr:nvSpPr>
      <xdr:spPr bwMode="auto">
        <a:xfrm>
          <a:off x="4253089" y="3467965"/>
          <a:ext cx="1844477" cy="12231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1754</xdr:colOff>
      <xdr:row>5</xdr:row>
      <xdr:rowOff>383259</xdr:rowOff>
    </xdr:from>
    <xdr:to>
      <xdr:col>14</xdr:col>
      <xdr:colOff>153329</xdr:colOff>
      <xdr:row>5</xdr:row>
      <xdr:rowOff>494859</xdr:rowOff>
    </xdr:to>
    <xdr:sp macro="" textlink="">
      <xdr:nvSpPr>
        <xdr:cNvPr id="15" name="Rectangle 16"/>
        <xdr:cNvSpPr>
          <a:spLocks noChangeArrowheads="1"/>
        </xdr:cNvSpPr>
      </xdr:nvSpPr>
      <xdr:spPr bwMode="auto">
        <a:xfrm>
          <a:off x="4484107" y="1783994"/>
          <a:ext cx="1249751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8659</xdr:colOff>
      <xdr:row>11</xdr:row>
      <xdr:rowOff>483066</xdr:rowOff>
    </xdr:from>
    <xdr:to>
      <xdr:col>10</xdr:col>
      <xdr:colOff>51953</xdr:colOff>
      <xdr:row>11</xdr:row>
      <xdr:rowOff>604293</xdr:rowOff>
    </xdr:to>
    <xdr:sp macro="" textlink="">
      <xdr:nvSpPr>
        <xdr:cNvPr id="16" name="Rectangle 16"/>
        <xdr:cNvSpPr>
          <a:spLocks noChangeArrowheads="1"/>
        </xdr:cNvSpPr>
      </xdr:nvSpPr>
      <xdr:spPr bwMode="auto">
        <a:xfrm>
          <a:off x="4491012" y="3788801"/>
          <a:ext cx="513941" cy="121227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14</xdr:row>
      <xdr:rowOff>37477</xdr:rowOff>
    </xdr:from>
    <xdr:to>
      <xdr:col>22</xdr:col>
      <xdr:colOff>148683</xdr:colOff>
      <xdr:row>14</xdr:row>
      <xdr:rowOff>151127</xdr:rowOff>
    </xdr:to>
    <xdr:sp macro="" textlink="">
      <xdr:nvSpPr>
        <xdr:cNvPr id="18" name="Rectangle 17"/>
        <xdr:cNvSpPr>
          <a:spLocks noChangeArrowheads="1"/>
        </xdr:cNvSpPr>
      </xdr:nvSpPr>
      <xdr:spPr bwMode="auto">
        <a:xfrm>
          <a:off x="5012531" y="4139180"/>
          <a:ext cx="1851277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10027</xdr:colOff>
      <xdr:row>16</xdr:row>
      <xdr:rowOff>35780</xdr:rowOff>
    </xdr:from>
    <xdr:to>
      <xdr:col>17</xdr:col>
      <xdr:colOff>0</xdr:colOff>
      <xdr:row>16</xdr:row>
      <xdr:rowOff>158090</xdr:rowOff>
    </xdr:to>
    <xdr:sp macro="" textlink="">
      <xdr:nvSpPr>
        <xdr:cNvPr id="21" name="Rectangle 20"/>
        <xdr:cNvSpPr>
          <a:spLocks noChangeArrowheads="1"/>
        </xdr:cNvSpPr>
      </xdr:nvSpPr>
      <xdr:spPr bwMode="auto">
        <a:xfrm>
          <a:off x="5305927" y="4498923"/>
          <a:ext cx="599573" cy="12231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3741</xdr:colOff>
      <xdr:row>18</xdr:row>
      <xdr:rowOff>46400</xdr:rowOff>
    </xdr:from>
    <xdr:to>
      <xdr:col>18</xdr:col>
      <xdr:colOff>66089</xdr:colOff>
      <xdr:row>18</xdr:row>
      <xdr:rowOff>160050</xdr:rowOff>
    </xdr:to>
    <xdr:sp macro="" textlink="">
      <xdr:nvSpPr>
        <xdr:cNvPr id="23" name="Rectangle 22"/>
        <xdr:cNvSpPr>
          <a:spLocks noChangeArrowheads="1"/>
        </xdr:cNvSpPr>
      </xdr:nvSpPr>
      <xdr:spPr bwMode="auto">
        <a:xfrm>
          <a:off x="6076509" y="4883241"/>
          <a:ext cx="62348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8342</xdr:colOff>
      <xdr:row>22</xdr:row>
      <xdr:rowOff>43690</xdr:rowOff>
    </xdr:from>
    <xdr:to>
      <xdr:col>17</xdr:col>
      <xdr:colOff>0</xdr:colOff>
      <xdr:row>22</xdr:row>
      <xdr:rowOff>148682</xdr:rowOff>
    </xdr:to>
    <xdr:sp macro="" textlink="">
      <xdr:nvSpPr>
        <xdr:cNvPr id="29" name="Rectangle 28"/>
        <xdr:cNvSpPr>
          <a:spLocks noChangeArrowheads="1"/>
        </xdr:cNvSpPr>
      </xdr:nvSpPr>
      <xdr:spPr bwMode="auto">
        <a:xfrm>
          <a:off x="5299047" y="5602826"/>
          <a:ext cx="597794" cy="104992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4329</xdr:colOff>
      <xdr:row>24</xdr:row>
      <xdr:rowOff>42214</xdr:rowOff>
    </xdr:from>
    <xdr:to>
      <xdr:col>20</xdr:col>
      <xdr:colOff>8659</xdr:colOff>
      <xdr:row>24</xdr:row>
      <xdr:rowOff>147205</xdr:rowOff>
    </xdr:to>
    <xdr:sp macro="" textlink="">
      <xdr:nvSpPr>
        <xdr:cNvPr id="32" name="Rectangle 31"/>
        <xdr:cNvSpPr>
          <a:spLocks noChangeArrowheads="1"/>
        </xdr:cNvSpPr>
      </xdr:nvSpPr>
      <xdr:spPr bwMode="auto">
        <a:xfrm>
          <a:off x="4537363" y="5965032"/>
          <a:ext cx="1822739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3539</xdr:colOff>
      <xdr:row>8</xdr:row>
      <xdr:rowOff>33083</xdr:rowOff>
    </xdr:from>
    <xdr:to>
      <xdr:col>17</xdr:col>
      <xdr:colOff>3337</xdr:colOff>
      <xdr:row>8</xdr:row>
      <xdr:rowOff>146733</xdr:rowOff>
    </xdr:to>
    <xdr:sp macro="" textlink="">
      <xdr:nvSpPr>
        <xdr:cNvPr id="35" name="Rectangle 34"/>
        <xdr:cNvSpPr>
          <a:spLocks noChangeArrowheads="1"/>
        </xdr:cNvSpPr>
      </xdr:nvSpPr>
      <xdr:spPr bwMode="auto">
        <a:xfrm>
          <a:off x="4973104" y="2194844"/>
          <a:ext cx="894320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8661</xdr:colOff>
      <xdr:row>26</xdr:row>
      <xdr:rowOff>42213</xdr:rowOff>
    </xdr:from>
    <xdr:to>
      <xdr:col>19</xdr:col>
      <xdr:colOff>12990</xdr:colOff>
      <xdr:row>26</xdr:row>
      <xdr:rowOff>147204</xdr:rowOff>
    </xdr:to>
    <xdr:sp macro="" textlink="">
      <xdr:nvSpPr>
        <xdr:cNvPr id="28" name="Rectangle 27"/>
        <xdr:cNvSpPr>
          <a:spLocks noChangeArrowheads="1"/>
        </xdr:cNvSpPr>
      </xdr:nvSpPr>
      <xdr:spPr bwMode="auto">
        <a:xfrm>
          <a:off x="4996297" y="6765997"/>
          <a:ext cx="1216602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8658</xdr:colOff>
      <xdr:row>28</xdr:row>
      <xdr:rowOff>29224</xdr:rowOff>
    </xdr:from>
    <xdr:to>
      <xdr:col>23</xdr:col>
      <xdr:colOff>8658</xdr:colOff>
      <xdr:row>28</xdr:row>
      <xdr:rowOff>134215</xdr:rowOff>
    </xdr:to>
    <xdr:sp macro="" textlink="">
      <xdr:nvSpPr>
        <xdr:cNvPr id="30" name="Rectangle 29"/>
        <xdr:cNvSpPr>
          <a:spLocks noChangeArrowheads="1"/>
        </xdr:cNvSpPr>
      </xdr:nvSpPr>
      <xdr:spPr bwMode="auto">
        <a:xfrm>
          <a:off x="4390158" y="7116690"/>
          <a:ext cx="2424545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8659</xdr:colOff>
      <xdr:row>32</xdr:row>
      <xdr:rowOff>37884</xdr:rowOff>
    </xdr:from>
    <xdr:to>
      <xdr:col>25</xdr:col>
      <xdr:colOff>4328</xdr:colOff>
      <xdr:row>32</xdr:row>
      <xdr:rowOff>142875</xdr:rowOff>
    </xdr:to>
    <xdr:sp macro="" textlink="">
      <xdr:nvSpPr>
        <xdr:cNvPr id="31" name="Rectangle 30"/>
        <xdr:cNvSpPr>
          <a:spLocks noChangeArrowheads="1"/>
        </xdr:cNvSpPr>
      </xdr:nvSpPr>
      <xdr:spPr bwMode="auto">
        <a:xfrm>
          <a:off x="4693227" y="7934975"/>
          <a:ext cx="2420215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86735</xdr:colOff>
      <xdr:row>20</xdr:row>
      <xdr:rowOff>37689</xdr:rowOff>
    </xdr:from>
    <xdr:to>
      <xdr:col>18</xdr:col>
      <xdr:colOff>147328</xdr:colOff>
      <xdr:row>20</xdr:row>
      <xdr:rowOff>151339</xdr:rowOff>
    </xdr:to>
    <xdr:sp macro="" textlink="">
      <xdr:nvSpPr>
        <xdr:cNvPr id="34" name="Rectangle 33"/>
        <xdr:cNvSpPr>
          <a:spLocks noChangeArrowheads="1"/>
        </xdr:cNvSpPr>
      </xdr:nvSpPr>
      <xdr:spPr bwMode="auto">
        <a:xfrm>
          <a:off x="6159503" y="5236945"/>
          <a:ext cx="60593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138543</xdr:colOff>
      <xdr:row>29</xdr:row>
      <xdr:rowOff>648994</xdr:rowOff>
    </xdr:from>
    <xdr:to>
      <xdr:col>16</xdr:col>
      <xdr:colOff>125451</xdr:colOff>
      <xdr:row>29</xdr:row>
      <xdr:rowOff>760594</xdr:rowOff>
    </xdr:to>
    <xdr:sp macro="" textlink="">
      <xdr:nvSpPr>
        <xdr:cNvPr id="40" name="Rectangle 16"/>
        <xdr:cNvSpPr>
          <a:spLocks noChangeArrowheads="1"/>
        </xdr:cNvSpPr>
      </xdr:nvSpPr>
      <xdr:spPr bwMode="auto">
        <a:xfrm>
          <a:off x="5676650" y="12201458"/>
          <a:ext cx="286265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13939</xdr:colOff>
      <xdr:row>33</xdr:row>
      <xdr:rowOff>184302</xdr:rowOff>
    </xdr:from>
    <xdr:to>
      <xdr:col>25</xdr:col>
      <xdr:colOff>153329</xdr:colOff>
      <xdr:row>33</xdr:row>
      <xdr:rowOff>296871</xdr:rowOff>
    </xdr:to>
    <xdr:sp macro="" textlink="">
      <xdr:nvSpPr>
        <xdr:cNvPr id="42" name="Rectangle 24"/>
        <xdr:cNvSpPr>
          <a:spLocks noChangeArrowheads="1"/>
        </xdr:cNvSpPr>
      </xdr:nvSpPr>
      <xdr:spPr bwMode="auto">
        <a:xfrm>
          <a:off x="5872976" y="14629778"/>
          <a:ext cx="1519353" cy="11256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9</xdr:col>
      <xdr:colOff>97254</xdr:colOff>
      <xdr:row>33</xdr:row>
      <xdr:rowOff>184302</xdr:rowOff>
    </xdr:from>
    <xdr:to>
      <xdr:col>13</xdr:col>
      <xdr:colOff>4329</xdr:colOff>
      <xdr:row>33</xdr:row>
      <xdr:rowOff>295902</xdr:rowOff>
    </xdr:to>
    <xdr:sp macro="" textlink="">
      <xdr:nvSpPr>
        <xdr:cNvPr id="43" name="Rectangle 16"/>
        <xdr:cNvSpPr>
          <a:spLocks noChangeArrowheads="1"/>
        </xdr:cNvSpPr>
      </xdr:nvSpPr>
      <xdr:spPr bwMode="auto">
        <a:xfrm>
          <a:off x="4877072" y="12376302"/>
          <a:ext cx="513212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65049</xdr:colOff>
      <xdr:row>9</xdr:row>
      <xdr:rowOff>262320</xdr:rowOff>
    </xdr:from>
    <xdr:to>
      <xdr:col>23</xdr:col>
      <xdr:colOff>83635</xdr:colOff>
      <xdr:row>9</xdr:row>
      <xdr:rowOff>374889</xdr:rowOff>
    </xdr:to>
    <xdr:sp macro="" textlink="">
      <xdr:nvSpPr>
        <xdr:cNvPr id="36" name="Rectangle 24"/>
        <xdr:cNvSpPr>
          <a:spLocks noChangeArrowheads="1"/>
        </xdr:cNvSpPr>
      </xdr:nvSpPr>
      <xdr:spPr bwMode="auto">
        <a:xfrm>
          <a:off x="6384073" y="3658796"/>
          <a:ext cx="631903" cy="11256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23</xdr:col>
      <xdr:colOff>3527</xdr:colOff>
      <xdr:row>17</xdr:row>
      <xdr:rowOff>93743</xdr:rowOff>
    </xdr:from>
    <xdr:to>
      <xdr:col>26</xdr:col>
      <xdr:colOff>156286</xdr:colOff>
      <xdr:row>17</xdr:row>
      <xdr:rowOff>206312</xdr:rowOff>
    </xdr:to>
    <xdr:sp macro="" textlink="">
      <xdr:nvSpPr>
        <xdr:cNvPr id="39" name="Rectangle 24"/>
        <xdr:cNvSpPr>
          <a:spLocks noChangeArrowheads="1"/>
        </xdr:cNvSpPr>
      </xdr:nvSpPr>
      <xdr:spPr bwMode="auto">
        <a:xfrm>
          <a:off x="6995998" y="7590478"/>
          <a:ext cx="623406" cy="11256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32</xdr:col>
      <xdr:colOff>30694</xdr:colOff>
      <xdr:row>3</xdr:row>
      <xdr:rowOff>16566</xdr:rowOff>
    </xdr:from>
    <xdr:to>
      <xdr:col>35</xdr:col>
      <xdr:colOff>30694</xdr:colOff>
      <xdr:row>4</xdr:row>
      <xdr:rowOff>107675</xdr:rowOff>
    </xdr:to>
    <xdr:sp macro="" textlink="">
      <xdr:nvSpPr>
        <xdr:cNvPr id="49" name="Flowchart: Off-page Connector 48"/>
        <xdr:cNvSpPr/>
      </xdr:nvSpPr>
      <xdr:spPr>
        <a:xfrm>
          <a:off x="8131085" y="1035327"/>
          <a:ext cx="447261" cy="289891"/>
        </a:xfrm>
        <a:prstGeom prst="flowChartOffpage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VSO </a:t>
          </a:r>
        </a:p>
      </xdr:txBody>
    </xdr:sp>
    <xdr:clientData/>
  </xdr:twoCellAnchor>
  <xdr:twoCellAnchor>
    <xdr:from>
      <xdr:col>34</xdr:col>
      <xdr:colOff>49209</xdr:colOff>
      <xdr:row>4</xdr:row>
      <xdr:rowOff>96469</xdr:rowOff>
    </xdr:from>
    <xdr:to>
      <xdr:col>34</xdr:col>
      <xdr:colOff>53107</xdr:colOff>
      <xdr:row>33</xdr:row>
      <xdr:rowOff>459441</xdr:rowOff>
    </xdr:to>
    <xdr:cxnSp macro="">
      <xdr:nvCxnSpPr>
        <xdr:cNvPr id="50" name="Straight Connector 49"/>
        <xdr:cNvCxnSpPr/>
      </xdr:nvCxnSpPr>
      <xdr:spPr>
        <a:xfrm flipH="1">
          <a:off x="8767385" y="1317910"/>
          <a:ext cx="3898" cy="13754002"/>
        </a:xfrm>
        <a:prstGeom prst="line">
          <a:avLst/>
        </a:prstGeom>
        <a:ln w="19050"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18026</xdr:colOff>
      <xdr:row>3</xdr:row>
      <xdr:rowOff>26798</xdr:rowOff>
    </xdr:from>
    <xdr:to>
      <xdr:col>60</xdr:col>
      <xdr:colOff>89647</xdr:colOff>
      <xdr:row>4</xdr:row>
      <xdr:rowOff>117907</xdr:rowOff>
    </xdr:to>
    <xdr:sp macro="" textlink="">
      <xdr:nvSpPr>
        <xdr:cNvPr id="74" name="Flowchart: Off-page Connector 73"/>
        <xdr:cNvSpPr/>
      </xdr:nvSpPr>
      <xdr:spPr>
        <a:xfrm>
          <a:off x="12344497" y="1046533"/>
          <a:ext cx="542268" cy="292815"/>
        </a:xfrm>
        <a:prstGeom prst="flowChartOffpage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SORP </a:t>
          </a:r>
        </a:p>
      </xdr:txBody>
    </xdr:sp>
    <xdr:clientData/>
  </xdr:twoCellAnchor>
  <xdr:twoCellAnchor>
    <xdr:from>
      <xdr:col>58</xdr:col>
      <xdr:colOff>123265</xdr:colOff>
      <xdr:row>4</xdr:row>
      <xdr:rowOff>117907</xdr:rowOff>
    </xdr:from>
    <xdr:to>
      <xdr:col>58</xdr:col>
      <xdr:colOff>143484</xdr:colOff>
      <xdr:row>34</xdr:row>
      <xdr:rowOff>0</xdr:rowOff>
    </xdr:to>
    <xdr:cxnSp macro="">
      <xdr:nvCxnSpPr>
        <xdr:cNvPr id="75" name="Straight Connector 74"/>
        <xdr:cNvCxnSpPr/>
      </xdr:nvCxnSpPr>
      <xdr:spPr>
        <a:xfrm flipH="1">
          <a:off x="12606618" y="1339348"/>
          <a:ext cx="20219" cy="11401740"/>
        </a:xfrm>
        <a:prstGeom prst="line">
          <a:avLst/>
        </a:prstGeom>
        <a:ln w="19050"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97487</xdr:colOff>
      <xdr:row>13</xdr:row>
      <xdr:rowOff>285750</xdr:rowOff>
    </xdr:from>
    <xdr:to>
      <xdr:col>18</xdr:col>
      <xdr:colOff>108239</xdr:colOff>
      <xdr:row>13</xdr:row>
      <xdr:rowOff>397350</xdr:rowOff>
    </xdr:to>
    <xdr:sp macro="" textlink="">
      <xdr:nvSpPr>
        <xdr:cNvPr id="56" name="Rectangle 16"/>
        <xdr:cNvSpPr>
          <a:spLocks noChangeArrowheads="1"/>
        </xdr:cNvSpPr>
      </xdr:nvSpPr>
      <xdr:spPr bwMode="auto">
        <a:xfrm>
          <a:off x="5483442" y="5723659"/>
          <a:ext cx="768422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85388</xdr:colOff>
      <xdr:row>25</xdr:row>
      <xdr:rowOff>210014</xdr:rowOff>
    </xdr:from>
    <xdr:to>
      <xdr:col>22</xdr:col>
      <xdr:colOff>139389</xdr:colOff>
      <xdr:row>25</xdr:row>
      <xdr:rowOff>321614</xdr:rowOff>
    </xdr:to>
    <xdr:sp macro="" textlink="">
      <xdr:nvSpPr>
        <xdr:cNvPr id="62" name="Rectangle 16"/>
        <xdr:cNvSpPr>
          <a:spLocks noChangeArrowheads="1"/>
        </xdr:cNvSpPr>
      </xdr:nvSpPr>
      <xdr:spPr bwMode="auto">
        <a:xfrm>
          <a:off x="5637766" y="10218234"/>
          <a:ext cx="1280635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112337</xdr:colOff>
      <xdr:row>27</xdr:row>
      <xdr:rowOff>245750</xdr:rowOff>
    </xdr:from>
    <xdr:to>
      <xdr:col>18</xdr:col>
      <xdr:colOff>147204</xdr:colOff>
      <xdr:row>27</xdr:row>
      <xdr:rowOff>357350</xdr:rowOff>
    </xdr:to>
    <xdr:sp macro="" textlink="">
      <xdr:nvSpPr>
        <xdr:cNvPr id="63" name="Rectangle 16"/>
        <xdr:cNvSpPr>
          <a:spLocks noChangeArrowheads="1"/>
        </xdr:cNvSpPr>
      </xdr:nvSpPr>
      <xdr:spPr bwMode="auto">
        <a:xfrm>
          <a:off x="5649826" y="9969909"/>
          <a:ext cx="641003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59473</xdr:colOff>
      <xdr:row>19</xdr:row>
      <xdr:rowOff>148682</xdr:rowOff>
    </xdr:from>
    <xdr:to>
      <xdr:col>15</xdr:col>
      <xdr:colOff>105192</xdr:colOff>
      <xdr:row>19</xdr:row>
      <xdr:rowOff>260282</xdr:rowOff>
    </xdr:to>
    <xdr:sp macro="" textlink="">
      <xdr:nvSpPr>
        <xdr:cNvPr id="66" name="Rectangle 16"/>
        <xdr:cNvSpPr>
          <a:spLocks noChangeArrowheads="1"/>
        </xdr:cNvSpPr>
      </xdr:nvSpPr>
      <xdr:spPr bwMode="auto">
        <a:xfrm flipH="1">
          <a:off x="5765180" y="7973121"/>
          <a:ext cx="45719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108238</xdr:colOff>
      <xdr:row>29</xdr:row>
      <xdr:rowOff>653138</xdr:rowOff>
    </xdr:from>
    <xdr:to>
      <xdr:col>11</xdr:col>
      <xdr:colOff>1856</xdr:colOff>
      <xdr:row>29</xdr:row>
      <xdr:rowOff>764738</xdr:rowOff>
    </xdr:to>
    <xdr:sp macro="" textlink="">
      <xdr:nvSpPr>
        <xdr:cNvPr id="68" name="Rectangle 16"/>
        <xdr:cNvSpPr>
          <a:spLocks noChangeArrowheads="1"/>
        </xdr:cNvSpPr>
      </xdr:nvSpPr>
      <xdr:spPr bwMode="auto">
        <a:xfrm>
          <a:off x="4598595" y="12205602"/>
          <a:ext cx="492332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99876</xdr:colOff>
      <xdr:row>21</xdr:row>
      <xdr:rowOff>137773</xdr:rowOff>
    </xdr:from>
    <xdr:to>
      <xdr:col>15</xdr:col>
      <xdr:colOff>145595</xdr:colOff>
      <xdr:row>21</xdr:row>
      <xdr:rowOff>249373</xdr:rowOff>
    </xdr:to>
    <xdr:sp macro="" textlink="">
      <xdr:nvSpPr>
        <xdr:cNvPr id="67" name="Rectangle 16"/>
        <xdr:cNvSpPr>
          <a:spLocks noChangeArrowheads="1"/>
        </xdr:cNvSpPr>
      </xdr:nvSpPr>
      <xdr:spPr bwMode="auto">
        <a:xfrm flipH="1">
          <a:off x="5765180" y="7973121"/>
          <a:ext cx="45719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129907</xdr:colOff>
      <xdr:row>33</xdr:row>
      <xdr:rowOff>185426</xdr:rowOff>
    </xdr:from>
    <xdr:to>
      <xdr:col>22</xdr:col>
      <xdr:colOff>134744</xdr:colOff>
      <xdr:row>33</xdr:row>
      <xdr:rowOff>297026</xdr:rowOff>
    </xdr:to>
    <xdr:sp macro="" textlink="">
      <xdr:nvSpPr>
        <xdr:cNvPr id="69" name="Rectangle 16"/>
        <xdr:cNvSpPr>
          <a:spLocks noChangeArrowheads="1"/>
        </xdr:cNvSpPr>
      </xdr:nvSpPr>
      <xdr:spPr bwMode="auto">
        <a:xfrm>
          <a:off x="5835614" y="14338182"/>
          <a:ext cx="1078142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92924</xdr:colOff>
      <xdr:row>9</xdr:row>
      <xdr:rowOff>259197</xdr:rowOff>
    </xdr:from>
    <xdr:to>
      <xdr:col>22</xdr:col>
      <xdr:colOff>139389</xdr:colOff>
      <xdr:row>9</xdr:row>
      <xdr:rowOff>380424</xdr:rowOff>
    </xdr:to>
    <xdr:sp macro="" textlink="">
      <xdr:nvSpPr>
        <xdr:cNvPr id="70" name="Rectangle 16"/>
        <xdr:cNvSpPr>
          <a:spLocks noChangeArrowheads="1"/>
        </xdr:cNvSpPr>
      </xdr:nvSpPr>
      <xdr:spPr bwMode="auto">
        <a:xfrm>
          <a:off x="6105290" y="3655673"/>
          <a:ext cx="813111" cy="121227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43293</xdr:colOff>
      <xdr:row>15</xdr:row>
      <xdr:rowOff>147204</xdr:rowOff>
    </xdr:from>
    <xdr:to>
      <xdr:col>21</xdr:col>
      <xdr:colOff>56284</xdr:colOff>
      <xdr:row>15</xdr:row>
      <xdr:rowOff>258804</xdr:rowOff>
    </xdr:to>
    <xdr:sp macro="" textlink="">
      <xdr:nvSpPr>
        <xdr:cNvPr id="71" name="Rectangle 16"/>
        <xdr:cNvSpPr>
          <a:spLocks noChangeArrowheads="1"/>
        </xdr:cNvSpPr>
      </xdr:nvSpPr>
      <xdr:spPr bwMode="auto">
        <a:xfrm>
          <a:off x="6186918" y="6706465"/>
          <a:ext cx="467593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8658</xdr:colOff>
      <xdr:row>30</xdr:row>
      <xdr:rowOff>29224</xdr:rowOff>
    </xdr:from>
    <xdr:to>
      <xdr:col>23</xdr:col>
      <xdr:colOff>8658</xdr:colOff>
      <xdr:row>30</xdr:row>
      <xdr:rowOff>134215</xdr:rowOff>
    </xdr:to>
    <xdr:sp macro="" textlink="">
      <xdr:nvSpPr>
        <xdr:cNvPr id="76" name="Rectangle 75"/>
        <xdr:cNvSpPr>
          <a:spLocks noChangeArrowheads="1"/>
        </xdr:cNvSpPr>
      </xdr:nvSpPr>
      <xdr:spPr bwMode="auto">
        <a:xfrm>
          <a:off x="4491011" y="10361048"/>
          <a:ext cx="2510118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102864</xdr:colOff>
      <xdr:row>31</xdr:row>
      <xdr:rowOff>99700</xdr:rowOff>
    </xdr:from>
    <xdr:to>
      <xdr:col>22</xdr:col>
      <xdr:colOff>139390</xdr:colOff>
      <xdr:row>31</xdr:row>
      <xdr:rowOff>211300</xdr:rowOff>
    </xdr:to>
    <xdr:sp macro="" textlink="">
      <xdr:nvSpPr>
        <xdr:cNvPr id="77" name="Rectangle 16"/>
        <xdr:cNvSpPr>
          <a:spLocks noChangeArrowheads="1"/>
        </xdr:cNvSpPr>
      </xdr:nvSpPr>
      <xdr:spPr bwMode="auto">
        <a:xfrm>
          <a:off x="6575218" y="13699541"/>
          <a:ext cx="343184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6234</xdr:colOff>
      <xdr:row>6</xdr:row>
      <xdr:rowOff>41945</xdr:rowOff>
    </xdr:from>
    <xdr:to>
      <xdr:col>11</xdr:col>
      <xdr:colOff>1947</xdr:colOff>
      <xdr:row>6</xdr:row>
      <xdr:rowOff>152398</xdr:rowOff>
    </xdr:to>
    <xdr:sp macro="" textlink="">
      <xdr:nvSpPr>
        <xdr:cNvPr id="78" name="Rectangle 24"/>
        <xdr:cNvSpPr>
          <a:spLocks noChangeArrowheads="1"/>
        </xdr:cNvSpPr>
      </xdr:nvSpPr>
      <xdr:spPr bwMode="auto">
        <a:xfrm>
          <a:off x="4174822" y="1263386"/>
          <a:ext cx="937007" cy="11045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21</xdr:col>
      <xdr:colOff>121107</xdr:colOff>
      <xdr:row>23</xdr:row>
      <xdr:rowOff>117940</xdr:rowOff>
    </xdr:from>
    <xdr:to>
      <xdr:col>22</xdr:col>
      <xdr:colOff>13497</xdr:colOff>
      <xdr:row>23</xdr:row>
      <xdr:rowOff>229540</xdr:rowOff>
    </xdr:to>
    <xdr:sp macro="" textlink="">
      <xdr:nvSpPr>
        <xdr:cNvPr id="80" name="Rectangle 16"/>
        <xdr:cNvSpPr>
          <a:spLocks noChangeArrowheads="1"/>
        </xdr:cNvSpPr>
      </xdr:nvSpPr>
      <xdr:spPr bwMode="auto">
        <a:xfrm>
          <a:off x="6746790" y="9484964"/>
          <a:ext cx="45719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22</xdr:col>
      <xdr:colOff>87934</xdr:colOff>
      <xdr:row>7</xdr:row>
      <xdr:rowOff>120805</xdr:rowOff>
    </xdr:from>
    <xdr:to>
      <xdr:col>22</xdr:col>
      <xdr:colOff>133653</xdr:colOff>
      <xdr:row>7</xdr:row>
      <xdr:rowOff>242032</xdr:rowOff>
    </xdr:to>
    <xdr:sp macro="" textlink="">
      <xdr:nvSpPr>
        <xdr:cNvPr id="51" name="Rectangle 16"/>
        <xdr:cNvSpPr>
          <a:spLocks noChangeArrowheads="1"/>
        </xdr:cNvSpPr>
      </xdr:nvSpPr>
      <xdr:spPr bwMode="auto">
        <a:xfrm>
          <a:off x="6866946" y="2964366"/>
          <a:ext cx="45719" cy="121227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22</xdr:col>
      <xdr:colOff>125451</xdr:colOff>
      <xdr:row>7</xdr:row>
      <xdr:rowOff>124575</xdr:rowOff>
    </xdr:from>
    <xdr:to>
      <xdr:col>26</xdr:col>
      <xdr:colOff>114935</xdr:colOff>
      <xdr:row>7</xdr:row>
      <xdr:rowOff>237144</xdr:rowOff>
    </xdr:to>
    <xdr:sp macro="" textlink="">
      <xdr:nvSpPr>
        <xdr:cNvPr id="83" name="Rectangle 24"/>
        <xdr:cNvSpPr>
          <a:spLocks noChangeArrowheads="1"/>
        </xdr:cNvSpPr>
      </xdr:nvSpPr>
      <xdr:spPr bwMode="auto">
        <a:xfrm>
          <a:off x="6904463" y="2968136"/>
          <a:ext cx="602801" cy="11256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27"/>
  <sheetViews>
    <sheetView zoomScale="120" zoomScaleNormal="120" workbookViewId="0">
      <pane xSplit="6" ySplit="1" topLeftCell="N2" activePane="bottomRight" state="frozen"/>
      <selection pane="topRight" activeCell="G1" sqref="G1"/>
      <selection pane="bottomLeft" activeCell="A2" sqref="A2"/>
      <selection pane="bottomRight" activeCell="C14" sqref="C14"/>
    </sheetView>
  </sheetViews>
  <sheetFormatPr defaultRowHeight="15" outlineLevelRow="1"/>
  <cols>
    <col min="1" max="1" width="11.28515625" style="40" customWidth="1"/>
    <col min="2" max="2" width="5.42578125" customWidth="1"/>
    <col min="3" max="3" width="4.42578125" bestFit="1" customWidth="1"/>
    <col min="4" max="4" width="4.42578125" customWidth="1"/>
    <col min="5" max="5" width="6.85546875" customWidth="1"/>
    <col min="6" max="6" width="28" customWidth="1"/>
    <col min="7" max="121" width="1.5703125" customWidth="1"/>
  </cols>
  <sheetData>
    <row r="1" spans="1:70">
      <c r="A1" s="41" t="s">
        <v>61</v>
      </c>
      <c r="B1" s="2" t="s">
        <v>14</v>
      </c>
      <c r="C1" s="2" t="s">
        <v>15</v>
      </c>
      <c r="D1" s="2" t="s">
        <v>50</v>
      </c>
      <c r="E1" s="2" t="s">
        <v>49</v>
      </c>
      <c r="F1" s="2" t="s">
        <v>22</v>
      </c>
      <c r="G1" s="67" t="s">
        <v>0</v>
      </c>
      <c r="H1" s="67"/>
      <c r="I1" s="67"/>
      <c r="J1" s="67"/>
      <c r="K1" s="67" t="s">
        <v>1</v>
      </c>
      <c r="L1" s="67"/>
      <c r="M1" s="67"/>
      <c r="N1" s="67"/>
      <c r="O1" s="67" t="s">
        <v>2</v>
      </c>
      <c r="P1" s="67"/>
      <c r="Q1" s="67"/>
      <c r="R1" s="67"/>
      <c r="S1" s="67" t="s">
        <v>3</v>
      </c>
      <c r="T1" s="67"/>
      <c r="U1" s="67"/>
      <c r="V1" s="67"/>
      <c r="W1" s="67" t="s">
        <v>4</v>
      </c>
      <c r="X1" s="67"/>
      <c r="Y1" s="67"/>
      <c r="Z1" s="67"/>
      <c r="AA1" s="67" t="s">
        <v>5</v>
      </c>
      <c r="AB1" s="67"/>
      <c r="AC1" s="67"/>
      <c r="AD1" s="67"/>
      <c r="AE1" s="67" t="s">
        <v>6</v>
      </c>
      <c r="AF1" s="67"/>
      <c r="AG1" s="67"/>
      <c r="AH1" s="67"/>
      <c r="AI1" s="67" t="s">
        <v>7</v>
      </c>
      <c r="AJ1" s="67"/>
      <c r="AK1" s="67"/>
      <c r="AL1" s="67"/>
      <c r="AM1" s="67" t="s">
        <v>8</v>
      </c>
      <c r="AN1" s="67"/>
      <c r="AO1" s="67"/>
      <c r="AP1" s="67"/>
      <c r="AQ1" s="67" t="s">
        <v>9</v>
      </c>
      <c r="AR1" s="67"/>
      <c r="AS1" s="67"/>
      <c r="AT1" s="67"/>
      <c r="AU1" s="67" t="s">
        <v>10</v>
      </c>
      <c r="AV1" s="67"/>
      <c r="AW1" s="67"/>
      <c r="AX1" s="67"/>
      <c r="AY1" s="67" t="s">
        <v>11</v>
      </c>
      <c r="AZ1" s="67"/>
      <c r="BA1" s="67"/>
      <c r="BB1" s="67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</row>
    <row r="2" spans="1:70" outlineLevel="1">
      <c r="A2" s="41"/>
      <c r="B2" s="10" t="s">
        <v>12</v>
      </c>
      <c r="C2" s="10"/>
      <c r="D2" s="10"/>
      <c r="E2" s="10"/>
      <c r="F2" s="11" t="s">
        <v>32</v>
      </c>
      <c r="G2" s="26"/>
      <c r="H2" s="26"/>
      <c r="I2" s="20"/>
      <c r="J2" s="26"/>
      <c r="K2" s="26"/>
      <c r="L2" s="18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</row>
    <row r="3" spans="1:70" outlineLevel="1">
      <c r="A3" s="41"/>
      <c r="B3" s="10" t="s">
        <v>12</v>
      </c>
      <c r="C3" s="10"/>
      <c r="D3" s="10"/>
      <c r="E3" s="10"/>
      <c r="F3" s="21" t="s">
        <v>56</v>
      </c>
      <c r="G3" s="26"/>
      <c r="H3" s="26"/>
      <c r="I3" s="26"/>
      <c r="J3" s="26"/>
      <c r="K3" s="26"/>
      <c r="L3" s="17"/>
      <c r="M3" s="26"/>
      <c r="N3" s="26"/>
      <c r="O3" s="26"/>
      <c r="P3" s="26"/>
      <c r="Q3" s="26"/>
      <c r="R3" s="26"/>
      <c r="S3" s="26"/>
      <c r="T3" s="26"/>
      <c r="U3" s="26"/>
      <c r="V3" s="26"/>
      <c r="W3" s="20"/>
      <c r="X3" s="26"/>
      <c r="Y3" s="26"/>
      <c r="Z3" s="18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</row>
    <row r="4" spans="1:70" outlineLevel="1">
      <c r="A4" s="41"/>
      <c r="B4" s="10" t="s">
        <v>12</v>
      </c>
      <c r="C4" s="10"/>
      <c r="D4" s="10"/>
      <c r="E4" s="10"/>
      <c r="F4" s="21" t="s">
        <v>35</v>
      </c>
      <c r="G4" s="26"/>
      <c r="H4" s="26"/>
      <c r="I4" s="26"/>
      <c r="J4" s="26"/>
      <c r="K4" s="26"/>
      <c r="L4" s="17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17"/>
      <c r="AA4" s="26"/>
      <c r="AB4" s="26"/>
      <c r="AC4" s="26"/>
      <c r="AD4" s="26"/>
      <c r="AE4" s="26"/>
      <c r="AF4" s="20"/>
      <c r="AG4" s="26"/>
      <c r="AH4" s="26"/>
      <c r="AI4" s="17"/>
      <c r="AJ4" s="18">
        <v>1</v>
      </c>
      <c r="AK4" s="17"/>
      <c r="AL4" s="17"/>
      <c r="AN4" s="26"/>
      <c r="AO4" s="26"/>
      <c r="AP4" s="26"/>
      <c r="AQ4" s="26"/>
      <c r="AR4" s="26"/>
      <c r="AS4" s="18">
        <v>2</v>
      </c>
      <c r="AT4" s="26"/>
      <c r="AU4" s="26"/>
      <c r="AV4" s="26"/>
      <c r="AW4" s="26"/>
      <c r="AX4" s="26"/>
      <c r="AY4" s="26"/>
      <c r="AZ4" s="26"/>
      <c r="BA4" s="26"/>
      <c r="BB4" s="26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</row>
    <row r="5" spans="1:70" outlineLevel="1">
      <c r="A5" s="41"/>
      <c r="B5" s="7" t="s">
        <v>19</v>
      </c>
      <c r="C5" s="7"/>
      <c r="D5" s="7"/>
      <c r="E5" s="7"/>
      <c r="F5" s="22" t="s">
        <v>77</v>
      </c>
      <c r="G5" s="26"/>
      <c r="H5" s="26"/>
      <c r="I5" s="26"/>
      <c r="J5" s="26"/>
      <c r="K5" s="26"/>
      <c r="L5" s="17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Y5" s="26"/>
      <c r="Z5" s="17"/>
      <c r="AA5" s="17"/>
      <c r="AB5" s="17"/>
      <c r="AC5" s="17"/>
      <c r="AD5" s="17"/>
      <c r="AE5" s="26"/>
      <c r="AF5" s="26"/>
      <c r="AG5" s="26"/>
      <c r="AH5" s="20"/>
      <c r="AI5" s="26"/>
      <c r="AJ5" s="26"/>
      <c r="AK5" s="18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</row>
    <row r="6" spans="1:70" outlineLevel="1">
      <c r="A6" s="41"/>
      <c r="B6" s="7" t="s">
        <v>19</v>
      </c>
      <c r="C6" s="7"/>
      <c r="D6" s="7"/>
      <c r="E6" s="7"/>
      <c r="F6" s="22" t="s">
        <v>35</v>
      </c>
      <c r="G6" s="26"/>
      <c r="H6" s="26"/>
      <c r="I6" s="26"/>
      <c r="J6" s="26"/>
      <c r="K6" s="26"/>
      <c r="L6" s="17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17"/>
      <c r="AA6" s="17"/>
      <c r="AB6" s="17"/>
      <c r="AC6" s="17"/>
      <c r="AD6" s="17"/>
      <c r="AE6" s="26"/>
      <c r="AF6" s="26"/>
      <c r="AG6" s="26"/>
      <c r="AH6" s="26"/>
      <c r="AI6" s="26"/>
      <c r="AJ6" s="26"/>
      <c r="AK6" s="26"/>
      <c r="AL6" s="26"/>
      <c r="AM6" s="26"/>
      <c r="AN6" s="20"/>
      <c r="AO6" s="26"/>
      <c r="AP6" s="17"/>
      <c r="AQ6" s="17"/>
      <c r="AR6" s="17"/>
      <c r="AS6" s="17"/>
      <c r="AT6" s="17"/>
      <c r="AU6" s="26"/>
      <c r="AV6" s="26"/>
      <c r="AW6" s="18">
        <v>1</v>
      </c>
      <c r="AX6" s="26"/>
      <c r="AY6" s="26"/>
      <c r="AZ6" s="26"/>
      <c r="BA6" s="18">
        <v>2</v>
      </c>
      <c r="BB6" s="26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</row>
    <row r="7" spans="1:70" ht="37.5">
      <c r="A7" s="61" t="s">
        <v>76</v>
      </c>
      <c r="B7" s="34" t="s">
        <v>20</v>
      </c>
      <c r="C7" s="34" t="s">
        <v>13</v>
      </c>
      <c r="D7" s="34" t="s">
        <v>51</v>
      </c>
      <c r="E7" s="34" t="s">
        <v>18</v>
      </c>
      <c r="F7" s="39" t="s">
        <v>58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9"/>
      <c r="X7" s="2"/>
      <c r="Y7" s="2"/>
      <c r="Z7" s="10"/>
      <c r="AA7" s="2"/>
      <c r="AB7" s="43"/>
      <c r="AC7" s="43"/>
      <c r="AD7" s="43"/>
      <c r="AE7" s="4"/>
      <c r="AF7" s="4"/>
      <c r="AG7" s="4"/>
      <c r="AH7" s="4"/>
      <c r="AI7" s="43"/>
      <c r="AJ7" s="43"/>
      <c r="AK7" s="43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70" ht="37.5">
      <c r="A8" s="62"/>
      <c r="B8" s="34" t="s">
        <v>20</v>
      </c>
      <c r="C8" s="34" t="s">
        <v>13</v>
      </c>
      <c r="D8" s="34" t="s">
        <v>51</v>
      </c>
      <c r="E8" s="34" t="s">
        <v>18</v>
      </c>
      <c r="F8" s="39" t="s">
        <v>78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9"/>
      <c r="X8" s="2"/>
      <c r="Y8" s="2"/>
      <c r="Z8" s="10"/>
      <c r="AA8" s="2"/>
      <c r="AB8" s="2"/>
      <c r="AC8" s="2"/>
      <c r="AD8" s="2"/>
      <c r="AE8" s="2"/>
      <c r="AF8" s="43"/>
      <c r="AG8" s="43"/>
      <c r="AH8" s="43"/>
      <c r="AI8" s="4"/>
      <c r="AJ8" s="4"/>
      <c r="AK8" s="4"/>
      <c r="AL8" s="4"/>
      <c r="AM8" s="43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70" ht="28.5">
      <c r="A9" s="63"/>
      <c r="B9" s="34" t="s">
        <v>20</v>
      </c>
      <c r="C9" s="34" t="s">
        <v>46</v>
      </c>
      <c r="D9" s="34" t="s">
        <v>51</v>
      </c>
      <c r="E9" s="34" t="s">
        <v>93</v>
      </c>
      <c r="F9" s="38" t="s">
        <v>59</v>
      </c>
      <c r="G9" s="2"/>
      <c r="H9" s="2"/>
      <c r="I9" s="2"/>
      <c r="J9" s="2"/>
      <c r="K9" s="2"/>
      <c r="L9" s="2"/>
      <c r="M9" s="2"/>
      <c r="N9" s="2"/>
      <c r="O9" s="28"/>
      <c r="P9" s="28"/>
      <c r="Q9" s="28"/>
      <c r="R9" s="28"/>
      <c r="S9" s="28"/>
      <c r="T9" s="28"/>
      <c r="U9" s="28"/>
      <c r="V9" s="2"/>
      <c r="W9" s="9"/>
      <c r="X9" s="2"/>
      <c r="Y9" s="2"/>
      <c r="Z9" s="10"/>
      <c r="AA9" s="2"/>
      <c r="AB9" s="2"/>
      <c r="AC9" s="2"/>
      <c r="AD9" s="2"/>
      <c r="AE9" s="2"/>
      <c r="AF9" s="2"/>
      <c r="AG9" s="2"/>
      <c r="AH9" s="2"/>
      <c r="AI9" s="2"/>
      <c r="AJ9" s="4"/>
      <c r="AK9" s="4"/>
      <c r="AL9" s="4"/>
      <c r="AM9" s="4"/>
      <c r="AN9" s="4"/>
      <c r="AO9" s="4"/>
      <c r="AP9" s="4"/>
      <c r="AQ9" s="4"/>
      <c r="AR9" s="4"/>
      <c r="AS9" s="4"/>
      <c r="AT9" s="2"/>
      <c r="AU9" s="2"/>
      <c r="AV9" s="2"/>
      <c r="AW9" s="2"/>
      <c r="AX9" s="2"/>
      <c r="AY9" s="2"/>
      <c r="AZ9" s="2"/>
      <c r="BA9" s="2"/>
      <c r="BB9" s="2"/>
    </row>
    <row r="10" spans="1:70" collapsed="1">
      <c r="A10" s="64" t="s">
        <v>75</v>
      </c>
      <c r="B10" s="34" t="s">
        <v>20</v>
      </c>
      <c r="C10" s="34" t="s">
        <v>13</v>
      </c>
      <c r="D10" s="34" t="s">
        <v>51</v>
      </c>
      <c r="E10" s="34" t="s">
        <v>91</v>
      </c>
      <c r="F10" s="29" t="s">
        <v>92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9"/>
      <c r="AH10" s="2"/>
      <c r="AI10" s="2"/>
      <c r="AJ10" s="10"/>
      <c r="AK10" s="2"/>
      <c r="AL10" s="4"/>
      <c r="AM10" s="4"/>
      <c r="AN10" s="4"/>
      <c r="AO10" s="4"/>
      <c r="AP10" s="4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70">
      <c r="A11" s="65"/>
      <c r="B11" s="34" t="s">
        <v>20</v>
      </c>
      <c r="C11" s="34" t="s">
        <v>13</v>
      </c>
      <c r="D11" s="34" t="s">
        <v>51</v>
      </c>
      <c r="E11" s="34" t="s">
        <v>91</v>
      </c>
      <c r="F11" s="29" t="s">
        <v>67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9"/>
      <c r="AH11" s="2"/>
      <c r="AI11" s="2"/>
      <c r="AJ11" s="10"/>
      <c r="AK11" s="2"/>
      <c r="AL11" s="2"/>
      <c r="AM11" s="2"/>
      <c r="AN11" s="2"/>
      <c r="AO11" s="2"/>
      <c r="AP11" s="2"/>
      <c r="AQ11" s="43"/>
      <c r="AR11" s="43"/>
      <c r="AS11" s="4"/>
      <c r="AT11" s="4"/>
      <c r="AU11" s="4"/>
      <c r="AV11" s="4"/>
      <c r="AW11" s="2"/>
      <c r="AX11" s="2"/>
      <c r="AY11" s="2"/>
      <c r="AZ11" s="2"/>
      <c r="BA11" s="2"/>
      <c r="BB11" s="2"/>
    </row>
    <row r="12" spans="1:70">
      <c r="A12" s="65"/>
      <c r="B12" s="34" t="s">
        <v>72</v>
      </c>
      <c r="C12" s="34" t="s">
        <v>73</v>
      </c>
      <c r="D12" s="34" t="s">
        <v>74</v>
      </c>
      <c r="E12" s="34" t="s">
        <v>71</v>
      </c>
      <c r="F12" s="29" t="s">
        <v>67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9"/>
      <c r="AH12" s="2"/>
      <c r="AI12" s="2"/>
      <c r="AJ12" s="10"/>
      <c r="AK12" s="2"/>
      <c r="AL12" s="2"/>
      <c r="AM12" s="2"/>
      <c r="AN12" s="2"/>
      <c r="AO12" s="2"/>
      <c r="AP12" s="2"/>
      <c r="AQ12" s="4"/>
      <c r="AR12" s="4"/>
      <c r="AS12" s="4"/>
      <c r="AT12" s="4"/>
      <c r="AU12" s="2"/>
      <c r="AV12" s="2"/>
      <c r="AW12" s="2"/>
      <c r="AX12" s="2"/>
      <c r="AY12" s="2"/>
      <c r="AZ12" s="2"/>
      <c r="BA12" s="2"/>
      <c r="BB12" s="2"/>
    </row>
    <row r="13" spans="1:70">
      <c r="A13" s="66"/>
      <c r="B13" s="34" t="s">
        <v>69</v>
      </c>
      <c r="C13" s="34" t="s">
        <v>68</v>
      </c>
      <c r="D13" s="34" t="s">
        <v>70</v>
      </c>
      <c r="E13" s="34" t="s">
        <v>71</v>
      </c>
      <c r="F13" s="29" t="s">
        <v>66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9"/>
      <c r="AH13" s="2"/>
      <c r="AI13" s="2"/>
      <c r="AJ13" s="10"/>
      <c r="AK13" s="2"/>
      <c r="AL13" s="2"/>
      <c r="AM13" s="2"/>
      <c r="AN13" s="2"/>
      <c r="AO13" s="2"/>
      <c r="AP13" s="2"/>
      <c r="AQ13" s="4"/>
      <c r="AR13" s="4"/>
      <c r="AS13" s="4"/>
      <c r="AT13" s="4"/>
      <c r="AU13" s="2"/>
      <c r="AV13" s="2"/>
      <c r="AW13" s="2"/>
      <c r="AX13" s="2"/>
      <c r="AY13" s="2"/>
      <c r="AZ13" s="2"/>
      <c r="BA13" s="2"/>
      <c r="BB13" s="2"/>
    </row>
    <row r="14" spans="1:70" ht="46.5">
      <c r="A14" s="56" t="s">
        <v>63</v>
      </c>
      <c r="B14" s="35" t="s">
        <v>60</v>
      </c>
      <c r="C14" s="35" t="s">
        <v>13</v>
      </c>
      <c r="D14" s="35" t="s">
        <v>51</v>
      </c>
      <c r="E14" s="35" t="s">
        <v>17</v>
      </c>
      <c r="F14" s="30" t="s">
        <v>62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9"/>
      <c r="T14" s="2"/>
      <c r="U14" s="2"/>
      <c r="V14" s="10"/>
      <c r="W14" s="2"/>
      <c r="X14" s="2"/>
      <c r="Y14" s="4"/>
      <c r="Z14" s="4"/>
      <c r="AA14" s="4"/>
      <c r="AB14" s="4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70" ht="28.5">
      <c r="A15" s="57"/>
      <c r="B15" s="35" t="s">
        <v>19</v>
      </c>
      <c r="C15" s="35" t="s">
        <v>13</v>
      </c>
      <c r="D15" s="35" t="s">
        <v>52</v>
      </c>
      <c r="E15" s="35" t="s">
        <v>17</v>
      </c>
      <c r="F15" s="30" t="s">
        <v>57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9"/>
      <c r="T15" s="2"/>
      <c r="U15" s="2"/>
      <c r="V15" s="10"/>
      <c r="W15" s="2"/>
      <c r="X15" s="2"/>
      <c r="Y15" s="2"/>
      <c r="Z15" s="2"/>
      <c r="AA15" s="2"/>
      <c r="AB15" s="2"/>
      <c r="AC15" s="4"/>
      <c r="AD15" s="4"/>
      <c r="AE15" s="4"/>
      <c r="AF15" s="4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70">
      <c r="A16" s="58" t="s">
        <v>64</v>
      </c>
      <c r="B16" s="37" t="s">
        <v>12</v>
      </c>
      <c r="C16" s="37" t="s">
        <v>13</v>
      </c>
      <c r="D16" s="37" t="s">
        <v>51</v>
      </c>
      <c r="E16" s="37" t="s">
        <v>17</v>
      </c>
      <c r="F16" s="33" t="s">
        <v>54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9"/>
      <c r="AD16" s="2"/>
      <c r="AE16" s="2"/>
      <c r="AF16" s="10"/>
      <c r="AG16" s="2"/>
      <c r="AH16" s="2"/>
      <c r="AI16" s="4"/>
      <c r="AJ16" s="4"/>
      <c r="AK16" s="4"/>
      <c r="AL16" s="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>
      <c r="A17" s="59"/>
      <c r="B17" s="37" t="s">
        <v>12</v>
      </c>
      <c r="C17" s="37" t="s">
        <v>13</v>
      </c>
      <c r="D17" s="37" t="s">
        <v>51</v>
      </c>
      <c r="E17" s="37" t="s">
        <v>18</v>
      </c>
      <c r="F17" s="33" t="s">
        <v>55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9"/>
      <c r="AD17" s="2"/>
      <c r="AE17" s="2"/>
      <c r="AF17" s="10"/>
      <c r="AG17" s="2"/>
      <c r="AH17" s="2"/>
      <c r="AI17" s="2"/>
      <c r="AJ17" s="2"/>
      <c r="AK17" s="2"/>
      <c r="AL17" s="2"/>
      <c r="AM17" s="4"/>
      <c r="AN17" s="4"/>
      <c r="AO17" s="4"/>
      <c r="AP17" s="4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 ht="19.5">
      <c r="A18" s="58" t="s">
        <v>65</v>
      </c>
      <c r="B18" s="36" t="s">
        <v>20</v>
      </c>
      <c r="C18" s="36" t="s">
        <v>13</v>
      </c>
      <c r="D18" s="36" t="s">
        <v>53</v>
      </c>
      <c r="E18" s="36" t="s">
        <v>18</v>
      </c>
      <c r="F18" s="32" t="s">
        <v>79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9"/>
      <c r="AB18" s="2"/>
      <c r="AC18" s="2"/>
      <c r="AD18" s="10"/>
      <c r="AE18" s="2"/>
      <c r="AF18" s="2"/>
      <c r="AG18" s="2"/>
      <c r="AH18" s="2"/>
      <c r="AI18" s="43"/>
      <c r="AJ18" s="43"/>
      <c r="AK18" s="4"/>
      <c r="AL18" s="4"/>
      <c r="AM18" s="4"/>
      <c r="AN18" s="4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 ht="28.5">
      <c r="A19" s="60"/>
      <c r="B19" s="36" t="s">
        <v>21</v>
      </c>
      <c r="C19" s="36" t="s">
        <v>13</v>
      </c>
      <c r="D19" s="36" t="s">
        <v>53</v>
      </c>
      <c r="E19" s="36" t="s">
        <v>18</v>
      </c>
      <c r="F19" s="32" t="s">
        <v>80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9"/>
      <c r="AB19" s="2"/>
      <c r="AC19" s="2"/>
      <c r="AD19" s="10"/>
      <c r="AE19" s="2"/>
      <c r="AF19" s="2"/>
      <c r="AG19" s="43"/>
      <c r="AH19" s="4"/>
      <c r="AI19" s="4"/>
      <c r="AJ19" s="4"/>
      <c r="AK19" s="4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ht="13.5" hidden="1" customHeight="1">
      <c r="A20" s="60"/>
      <c r="B20" s="36" t="s">
        <v>21</v>
      </c>
      <c r="C20" s="36" t="s">
        <v>13</v>
      </c>
      <c r="D20" s="36" t="s">
        <v>53</v>
      </c>
      <c r="E20" s="36" t="s">
        <v>18</v>
      </c>
      <c r="F20" s="31" t="s">
        <v>25</v>
      </c>
      <c r="G20" s="4"/>
      <c r="H20" s="4"/>
      <c r="I20" s="4"/>
      <c r="J20" s="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9"/>
      <c r="AB20" s="2"/>
      <c r="AC20" s="2"/>
      <c r="AD20" s="10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>
      <c r="A21" s="59"/>
      <c r="B21" s="2" t="s">
        <v>81</v>
      </c>
      <c r="C21" s="2" t="s">
        <v>82</v>
      </c>
      <c r="D21" s="2" t="s">
        <v>83</v>
      </c>
      <c r="E21" s="2" t="s">
        <v>18</v>
      </c>
      <c r="F21" s="31" t="s">
        <v>84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9"/>
      <c r="AB21" s="2"/>
      <c r="AC21" s="2"/>
      <c r="AD21" s="10"/>
      <c r="AE21" s="2"/>
      <c r="AF21" s="2"/>
      <c r="AG21" s="2"/>
      <c r="AH21" s="4"/>
      <c r="AI21" s="4"/>
      <c r="AJ21" s="4"/>
      <c r="AK21" s="4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3" spans="1:54">
      <c r="E23" s="19"/>
      <c r="F23" t="s">
        <v>39</v>
      </c>
    </row>
    <row r="24" spans="1:54">
      <c r="E24" s="15"/>
      <c r="F24" t="s">
        <v>29</v>
      </c>
    </row>
    <row r="25" spans="1:54">
      <c r="E25" s="14"/>
      <c r="F25" t="s">
        <v>28</v>
      </c>
    </row>
    <row r="26" spans="1:54">
      <c r="E26" s="24"/>
      <c r="F26" t="s">
        <v>43</v>
      </c>
    </row>
    <row r="27" spans="1:54">
      <c r="F27" s="13" t="s">
        <v>30</v>
      </c>
    </row>
  </sheetData>
  <autoFilter ref="B1:BR20"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  <filterColumn colId="37" showButton="0"/>
    <filterColumn colId="38" showButton="0"/>
    <filterColumn colId="39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9" showButton="0"/>
    <filterColumn colId="50" showButton="0"/>
    <filterColumn colId="51" showButton="0"/>
    <filterColumn colId="53" showButton="0"/>
    <filterColumn colId="54" showButton="0"/>
    <filterColumn colId="55" showButton="0"/>
    <filterColumn colId="57" showButton="0"/>
    <filterColumn colId="58" showButton="0"/>
    <filterColumn colId="59" showButton="0"/>
    <filterColumn colId="61" showButton="0"/>
    <filterColumn colId="62" showButton="0"/>
    <filterColumn colId="63" showButton="0"/>
    <filterColumn colId="65" showButton="0"/>
    <filterColumn colId="66" showButton="0"/>
    <filterColumn colId="67" showButton="0"/>
  </autoFilter>
  <mergeCells count="21">
    <mergeCell ref="BO1:BR1"/>
    <mergeCell ref="AE1:AH1"/>
    <mergeCell ref="AI1:AL1"/>
    <mergeCell ref="AM1:AP1"/>
    <mergeCell ref="AQ1:AT1"/>
    <mergeCell ref="AU1:AX1"/>
    <mergeCell ref="AY1:BB1"/>
    <mergeCell ref="BC1:BF1"/>
    <mergeCell ref="BG1:BJ1"/>
    <mergeCell ref="BK1:BN1"/>
    <mergeCell ref="AA1:AD1"/>
    <mergeCell ref="G1:J1"/>
    <mergeCell ref="K1:N1"/>
    <mergeCell ref="O1:R1"/>
    <mergeCell ref="S1:V1"/>
    <mergeCell ref="W1:Z1"/>
    <mergeCell ref="A14:A15"/>
    <mergeCell ref="A16:A17"/>
    <mergeCell ref="A18:A21"/>
    <mergeCell ref="A7:A9"/>
    <mergeCell ref="A10:A1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40"/>
  <sheetViews>
    <sheetView tabSelected="1" zoomScale="85" zoomScaleNormal="85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BJ42" sqref="BJ42"/>
    </sheetView>
  </sheetViews>
  <sheetFormatPr defaultColWidth="9" defaultRowHeight="14.25"/>
  <cols>
    <col min="1" max="1" width="4" style="48" customWidth="1"/>
    <col min="2" max="2" width="24.42578125" style="48" customWidth="1"/>
    <col min="3" max="3" width="10.85546875" style="48" customWidth="1"/>
    <col min="4" max="4" width="11.140625" style="48" customWidth="1"/>
    <col min="5" max="5" width="12.140625" style="48" customWidth="1"/>
    <col min="6" max="61" width="2.28515625" style="48" customWidth="1"/>
    <col min="62" max="62" width="11.85546875" style="42" customWidth="1"/>
    <col min="63" max="63" width="12" style="55" customWidth="1"/>
    <col min="64" max="64" width="16.7109375" style="48" customWidth="1"/>
    <col min="65" max="65" width="40.85546875" style="48" customWidth="1"/>
    <col min="66" max="66" width="14.28515625" style="48" customWidth="1"/>
    <col min="67" max="67" width="40.85546875" style="48" customWidth="1"/>
    <col min="68" max="68" width="20.5703125" style="48" customWidth="1"/>
    <col min="69" max="16384" width="9" style="48"/>
  </cols>
  <sheetData>
    <row r="1" spans="1:68" ht="26.25">
      <c r="A1" s="72" t="s">
        <v>153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46"/>
      <c r="BK1" s="53"/>
      <c r="BL1" s="45"/>
      <c r="BM1" s="45"/>
      <c r="BN1" s="44"/>
      <c r="BO1" s="45"/>
      <c r="BP1" s="44"/>
    </row>
    <row r="2" spans="1:68" ht="37.5" customHeight="1">
      <c r="A2" s="51"/>
      <c r="B2" s="52"/>
      <c r="C2" s="52"/>
      <c r="D2" s="52"/>
      <c r="E2" s="52"/>
      <c r="F2" s="69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1"/>
      <c r="BJ2" s="52"/>
      <c r="BK2" s="54"/>
      <c r="BL2" s="52"/>
      <c r="BM2" s="52"/>
      <c r="BN2" s="52"/>
      <c r="BO2" s="52"/>
      <c r="BP2" s="52"/>
    </row>
    <row r="3" spans="1:68" ht="15.75">
      <c r="A3" s="88" t="s">
        <v>90</v>
      </c>
      <c r="B3" s="89" t="s">
        <v>85</v>
      </c>
      <c r="C3" s="89" t="s">
        <v>89</v>
      </c>
      <c r="D3" s="74" t="s">
        <v>86</v>
      </c>
      <c r="E3" s="74" t="s">
        <v>87</v>
      </c>
      <c r="F3" s="89">
        <v>2017</v>
      </c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92">
        <v>2018</v>
      </c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/>
      <c r="BF3" s="93"/>
      <c r="BG3" s="93"/>
      <c r="BH3" s="93"/>
      <c r="BI3" s="94"/>
      <c r="BJ3" s="74" t="s">
        <v>94</v>
      </c>
      <c r="BK3" s="91" t="s">
        <v>155</v>
      </c>
      <c r="BL3" s="74" t="s">
        <v>88</v>
      </c>
      <c r="BM3" s="74" t="s">
        <v>95</v>
      </c>
      <c r="BN3" s="74" t="s">
        <v>96</v>
      </c>
      <c r="BO3" s="74" t="s">
        <v>95</v>
      </c>
      <c r="BP3" s="74" t="s">
        <v>97</v>
      </c>
    </row>
    <row r="4" spans="1:68" ht="15.75">
      <c r="A4" s="88"/>
      <c r="B4" s="89"/>
      <c r="C4" s="89"/>
      <c r="D4" s="90"/>
      <c r="E4" s="74"/>
      <c r="F4" s="74">
        <v>7</v>
      </c>
      <c r="G4" s="74"/>
      <c r="H4" s="74"/>
      <c r="I4" s="74"/>
      <c r="J4" s="74">
        <v>8</v>
      </c>
      <c r="K4" s="74"/>
      <c r="L4" s="74"/>
      <c r="M4" s="74"/>
      <c r="N4" s="74">
        <v>9</v>
      </c>
      <c r="O4" s="74"/>
      <c r="P4" s="74"/>
      <c r="Q4" s="74"/>
      <c r="R4" s="74">
        <v>10</v>
      </c>
      <c r="S4" s="74"/>
      <c r="T4" s="74"/>
      <c r="U4" s="74"/>
      <c r="V4" s="74">
        <v>11</v>
      </c>
      <c r="W4" s="74"/>
      <c r="X4" s="74"/>
      <c r="Y4" s="74"/>
      <c r="Z4" s="74">
        <v>12</v>
      </c>
      <c r="AA4" s="74"/>
      <c r="AB4" s="74"/>
      <c r="AC4" s="74"/>
      <c r="AD4" s="74">
        <v>1</v>
      </c>
      <c r="AE4" s="74"/>
      <c r="AF4" s="74"/>
      <c r="AG4" s="74"/>
      <c r="AH4" s="74">
        <v>2</v>
      </c>
      <c r="AI4" s="74"/>
      <c r="AJ4" s="74"/>
      <c r="AK4" s="74"/>
      <c r="AL4" s="74">
        <v>3</v>
      </c>
      <c r="AM4" s="74"/>
      <c r="AN4" s="74"/>
      <c r="AO4" s="74"/>
      <c r="AP4" s="74">
        <v>4</v>
      </c>
      <c r="AQ4" s="74"/>
      <c r="AR4" s="74"/>
      <c r="AS4" s="74"/>
      <c r="AT4" s="74">
        <v>5</v>
      </c>
      <c r="AU4" s="74"/>
      <c r="AV4" s="74"/>
      <c r="AW4" s="74"/>
      <c r="AX4" s="74">
        <v>6</v>
      </c>
      <c r="AY4" s="74"/>
      <c r="AZ4" s="74"/>
      <c r="BA4" s="74"/>
      <c r="BB4" s="74">
        <v>7</v>
      </c>
      <c r="BC4" s="74"/>
      <c r="BD4" s="74"/>
      <c r="BE4" s="74"/>
      <c r="BF4" s="74">
        <v>8</v>
      </c>
      <c r="BG4" s="74"/>
      <c r="BH4" s="74"/>
      <c r="BI4" s="74"/>
      <c r="BJ4" s="74"/>
      <c r="BK4" s="91"/>
      <c r="BL4" s="74"/>
      <c r="BM4" s="74"/>
      <c r="BN4" s="74"/>
      <c r="BO4" s="74"/>
      <c r="BP4" s="74"/>
    </row>
    <row r="5" spans="1:68" ht="14.25" customHeight="1">
      <c r="A5" s="78">
        <v>1</v>
      </c>
      <c r="B5" s="79" t="s">
        <v>108</v>
      </c>
      <c r="C5" s="80" t="s">
        <v>119</v>
      </c>
      <c r="D5" s="80" t="s">
        <v>98</v>
      </c>
      <c r="E5" s="87" t="s">
        <v>126</v>
      </c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7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82" t="s">
        <v>131</v>
      </c>
      <c r="BK5" s="83">
        <f>137/347</f>
        <v>0.39481268011527376</v>
      </c>
      <c r="BL5" s="84" t="s">
        <v>107</v>
      </c>
      <c r="BM5" s="86" t="s">
        <v>158</v>
      </c>
      <c r="BN5" s="75" t="s">
        <v>152</v>
      </c>
      <c r="BO5" s="86"/>
      <c r="BP5" s="75" t="s">
        <v>103</v>
      </c>
    </row>
    <row r="6" spans="1:68" ht="99.75" customHeight="1">
      <c r="A6" s="78"/>
      <c r="B6" s="79"/>
      <c r="C6" s="80"/>
      <c r="D6" s="80"/>
      <c r="E6" s="87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82"/>
      <c r="BK6" s="83"/>
      <c r="BL6" s="85"/>
      <c r="BM6" s="86"/>
      <c r="BN6" s="75"/>
      <c r="BO6" s="86"/>
      <c r="BP6" s="75"/>
    </row>
    <row r="7" spans="1:68" ht="14.25" customHeight="1">
      <c r="A7" s="78" t="s">
        <v>170</v>
      </c>
      <c r="B7" s="79" t="s">
        <v>169</v>
      </c>
      <c r="C7" s="80" t="s">
        <v>119</v>
      </c>
      <c r="D7" s="80" t="s">
        <v>98</v>
      </c>
      <c r="E7" s="87" t="s">
        <v>126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7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82" t="s">
        <v>131</v>
      </c>
      <c r="BK7" s="83">
        <f>2/347</f>
        <v>5.763688760806916E-3</v>
      </c>
      <c r="BL7" s="84" t="s">
        <v>139</v>
      </c>
      <c r="BM7" s="86" t="s">
        <v>175</v>
      </c>
      <c r="BN7" s="75" t="s">
        <v>152</v>
      </c>
      <c r="BO7" s="86"/>
      <c r="BP7" s="75" t="s">
        <v>103</v>
      </c>
    </row>
    <row r="8" spans="1:68" ht="29.25" customHeight="1">
      <c r="A8" s="78"/>
      <c r="B8" s="79"/>
      <c r="C8" s="80"/>
      <c r="D8" s="80"/>
      <c r="E8" s="87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82"/>
      <c r="BK8" s="83"/>
      <c r="BL8" s="85"/>
      <c r="BM8" s="86"/>
      <c r="BN8" s="75"/>
      <c r="BO8" s="86"/>
      <c r="BP8" s="75"/>
    </row>
    <row r="9" spans="1:68" ht="14.25" customHeight="1">
      <c r="A9" s="78">
        <v>2</v>
      </c>
      <c r="B9" s="79" t="s">
        <v>109</v>
      </c>
      <c r="C9" s="80" t="s">
        <v>119</v>
      </c>
      <c r="D9" s="80" t="s">
        <v>98</v>
      </c>
      <c r="E9" s="87" t="s">
        <v>160</v>
      </c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82" t="s">
        <v>131</v>
      </c>
      <c r="BK9" s="83">
        <f>295/347</f>
        <v>0.85014409221902021</v>
      </c>
      <c r="BL9" s="84" t="s">
        <v>168</v>
      </c>
      <c r="BM9" s="76" t="s">
        <v>177</v>
      </c>
      <c r="BN9" s="75" t="s">
        <v>152</v>
      </c>
      <c r="BO9" s="86"/>
      <c r="BP9" s="75" t="s">
        <v>103</v>
      </c>
    </row>
    <row r="10" spans="1:68" ht="53.25" customHeight="1">
      <c r="A10" s="78"/>
      <c r="B10" s="79"/>
      <c r="C10" s="80"/>
      <c r="D10" s="80"/>
      <c r="E10" s="87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82"/>
      <c r="BK10" s="83"/>
      <c r="BL10" s="85"/>
      <c r="BM10" s="77"/>
      <c r="BN10" s="75"/>
      <c r="BO10" s="86"/>
      <c r="BP10" s="75"/>
    </row>
    <row r="11" spans="1:68" ht="14.25" customHeight="1">
      <c r="A11" s="78">
        <v>3</v>
      </c>
      <c r="B11" s="79" t="s">
        <v>110</v>
      </c>
      <c r="C11" s="80" t="s">
        <v>119</v>
      </c>
      <c r="D11" s="80" t="s">
        <v>100</v>
      </c>
      <c r="E11" s="87" t="s">
        <v>127</v>
      </c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82" t="s">
        <v>132</v>
      </c>
      <c r="BK11" s="83">
        <f>1270/8900</f>
        <v>0.14269662921348314</v>
      </c>
      <c r="BL11" s="84" t="s">
        <v>107</v>
      </c>
      <c r="BM11" s="76" t="s">
        <v>159</v>
      </c>
      <c r="BN11" s="75" t="s">
        <v>152</v>
      </c>
      <c r="BO11" s="76"/>
      <c r="BP11" s="75" t="s">
        <v>103</v>
      </c>
    </row>
    <row r="12" spans="1:68" ht="105.75" customHeight="1">
      <c r="A12" s="78"/>
      <c r="B12" s="79"/>
      <c r="C12" s="80"/>
      <c r="D12" s="80"/>
      <c r="E12" s="87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82"/>
      <c r="BK12" s="83"/>
      <c r="BL12" s="85"/>
      <c r="BM12" s="76"/>
      <c r="BN12" s="75"/>
      <c r="BO12" s="76"/>
      <c r="BP12" s="75"/>
    </row>
    <row r="13" spans="1:68" ht="14.25" customHeight="1">
      <c r="A13" s="78" t="s">
        <v>142</v>
      </c>
      <c r="B13" s="79" t="s">
        <v>111</v>
      </c>
      <c r="C13" s="80" t="s">
        <v>119</v>
      </c>
      <c r="D13" s="80" t="s">
        <v>100</v>
      </c>
      <c r="E13" s="87" t="s">
        <v>127</v>
      </c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82" t="s">
        <v>132</v>
      </c>
      <c r="BK13" s="83">
        <f>4625/8900</f>
        <v>0.5196629213483146</v>
      </c>
      <c r="BL13" s="84" t="s">
        <v>107</v>
      </c>
      <c r="BM13" s="76" t="s">
        <v>166</v>
      </c>
      <c r="BN13" s="75" t="s">
        <v>152</v>
      </c>
      <c r="BO13" s="76"/>
      <c r="BP13" s="75" t="s">
        <v>103</v>
      </c>
    </row>
    <row r="14" spans="1:68" ht="57" customHeight="1">
      <c r="A14" s="78"/>
      <c r="B14" s="79"/>
      <c r="C14" s="80"/>
      <c r="D14" s="80"/>
      <c r="E14" s="87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82"/>
      <c r="BK14" s="83"/>
      <c r="BL14" s="85"/>
      <c r="BM14" s="76"/>
      <c r="BN14" s="75"/>
      <c r="BO14" s="76"/>
      <c r="BP14" s="75"/>
    </row>
    <row r="15" spans="1:68" ht="14.25" customHeight="1">
      <c r="A15" s="78" t="s">
        <v>143</v>
      </c>
      <c r="B15" s="95" t="s">
        <v>157</v>
      </c>
      <c r="C15" s="80" t="s">
        <v>119</v>
      </c>
      <c r="D15" s="80" t="s">
        <v>100</v>
      </c>
      <c r="E15" s="87" t="s">
        <v>130</v>
      </c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82" t="s">
        <v>132</v>
      </c>
      <c r="BK15" s="83">
        <f>3395/8900</f>
        <v>0.38146067415730339</v>
      </c>
      <c r="BL15" s="84" t="s">
        <v>107</v>
      </c>
      <c r="BM15" s="76" t="s">
        <v>173</v>
      </c>
      <c r="BN15" s="75" t="s">
        <v>152</v>
      </c>
      <c r="BO15" s="76"/>
      <c r="BP15" s="75" t="s">
        <v>103</v>
      </c>
    </row>
    <row r="16" spans="1:68" ht="50.25" customHeight="1">
      <c r="A16" s="78"/>
      <c r="B16" s="79"/>
      <c r="C16" s="80"/>
      <c r="D16" s="80"/>
      <c r="E16" s="87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82"/>
      <c r="BK16" s="83"/>
      <c r="BL16" s="85"/>
      <c r="BM16" s="76"/>
      <c r="BN16" s="75"/>
      <c r="BO16" s="76"/>
      <c r="BP16" s="75"/>
    </row>
    <row r="17" spans="1:68" ht="14.25" customHeight="1">
      <c r="A17" s="78" t="s">
        <v>144</v>
      </c>
      <c r="B17" s="79" t="s">
        <v>112</v>
      </c>
      <c r="C17" s="80" t="s">
        <v>119</v>
      </c>
      <c r="D17" s="80" t="s">
        <v>104</v>
      </c>
      <c r="E17" s="81" t="s">
        <v>129</v>
      </c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82" t="s">
        <v>106</v>
      </c>
      <c r="BK17" s="83">
        <v>0</v>
      </c>
      <c r="BL17" s="84" t="s">
        <v>139</v>
      </c>
      <c r="BM17" s="76" t="s">
        <v>172</v>
      </c>
      <c r="BN17" s="75" t="s">
        <v>152</v>
      </c>
      <c r="BO17" s="76"/>
      <c r="BP17" s="75" t="s">
        <v>103</v>
      </c>
    </row>
    <row r="18" spans="1:68" ht="21.75" customHeight="1">
      <c r="A18" s="78"/>
      <c r="B18" s="79"/>
      <c r="C18" s="80"/>
      <c r="D18" s="80"/>
      <c r="E18" s="81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82"/>
      <c r="BK18" s="83"/>
      <c r="BL18" s="85"/>
      <c r="BM18" s="77"/>
      <c r="BN18" s="75"/>
      <c r="BO18" s="77"/>
      <c r="BP18" s="75"/>
    </row>
    <row r="19" spans="1:68" ht="14.25" customHeight="1">
      <c r="A19" s="78" t="s">
        <v>145</v>
      </c>
      <c r="B19" s="79" t="s">
        <v>113</v>
      </c>
      <c r="C19" s="80" t="s">
        <v>119</v>
      </c>
      <c r="D19" s="80" t="s">
        <v>101</v>
      </c>
      <c r="E19" s="87" t="s">
        <v>130</v>
      </c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82" t="s">
        <v>133</v>
      </c>
      <c r="BK19" s="83">
        <v>1</v>
      </c>
      <c r="BL19" s="84" t="s">
        <v>156</v>
      </c>
      <c r="BM19" s="76"/>
      <c r="BN19" s="75" t="s">
        <v>152</v>
      </c>
      <c r="BO19" s="76"/>
      <c r="BP19" s="75" t="s">
        <v>103</v>
      </c>
    </row>
    <row r="20" spans="1:68" ht="31.5" customHeight="1">
      <c r="A20" s="78"/>
      <c r="B20" s="79"/>
      <c r="C20" s="80"/>
      <c r="D20" s="80"/>
      <c r="E20" s="87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82"/>
      <c r="BK20" s="83"/>
      <c r="BL20" s="85"/>
      <c r="BM20" s="76"/>
      <c r="BN20" s="75"/>
      <c r="BO20" s="76"/>
      <c r="BP20" s="75"/>
    </row>
    <row r="21" spans="1:68" ht="14.25" customHeight="1">
      <c r="A21" s="78" t="s">
        <v>146</v>
      </c>
      <c r="B21" s="79" t="s">
        <v>114</v>
      </c>
      <c r="C21" s="80" t="s">
        <v>119</v>
      </c>
      <c r="D21" s="80" t="s">
        <v>101</v>
      </c>
      <c r="E21" s="96" t="s">
        <v>130</v>
      </c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82" t="s">
        <v>133</v>
      </c>
      <c r="BK21" s="83">
        <v>1</v>
      </c>
      <c r="BL21" s="84" t="s">
        <v>156</v>
      </c>
      <c r="BM21" s="76"/>
      <c r="BN21" s="75" t="s">
        <v>152</v>
      </c>
      <c r="BO21" s="76"/>
      <c r="BP21" s="75" t="s">
        <v>103</v>
      </c>
    </row>
    <row r="22" spans="1:68" ht="28.5" customHeight="1">
      <c r="A22" s="78"/>
      <c r="B22" s="79"/>
      <c r="C22" s="80"/>
      <c r="D22" s="80"/>
      <c r="E22" s="96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82"/>
      <c r="BK22" s="83"/>
      <c r="BL22" s="85"/>
      <c r="BM22" s="77"/>
      <c r="BN22" s="75"/>
      <c r="BO22" s="77"/>
      <c r="BP22" s="75"/>
    </row>
    <row r="23" spans="1:68" ht="14.25" customHeight="1">
      <c r="A23" s="78" t="s">
        <v>147</v>
      </c>
      <c r="B23" s="79" t="s">
        <v>162</v>
      </c>
      <c r="C23" s="80" t="s">
        <v>119</v>
      </c>
      <c r="D23" s="80" t="s">
        <v>102</v>
      </c>
      <c r="E23" s="96" t="s">
        <v>123</v>
      </c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82" t="s">
        <v>134</v>
      </c>
      <c r="BK23" s="83">
        <f>1/90</f>
        <v>1.1111111111111112E-2</v>
      </c>
      <c r="BL23" s="84" t="s">
        <v>168</v>
      </c>
      <c r="BM23" s="76" t="s">
        <v>176</v>
      </c>
      <c r="BN23" s="75" t="s">
        <v>152</v>
      </c>
      <c r="BO23" s="76"/>
      <c r="BP23" s="75" t="s">
        <v>140</v>
      </c>
    </row>
    <row r="24" spans="1:68" ht="59.25" customHeight="1">
      <c r="A24" s="78"/>
      <c r="B24" s="79"/>
      <c r="C24" s="80"/>
      <c r="D24" s="80"/>
      <c r="E24" s="96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82"/>
      <c r="BK24" s="83"/>
      <c r="BL24" s="85"/>
      <c r="BM24" s="77"/>
      <c r="BN24" s="75"/>
      <c r="BO24" s="77"/>
      <c r="BP24" s="75"/>
    </row>
    <row r="25" spans="1:68" ht="14.25" customHeight="1">
      <c r="A25" s="78" t="s">
        <v>148</v>
      </c>
      <c r="B25" s="79" t="s">
        <v>115</v>
      </c>
      <c r="C25" s="80" t="s">
        <v>119</v>
      </c>
      <c r="D25" s="80" t="s">
        <v>105</v>
      </c>
      <c r="E25" s="81" t="s">
        <v>124</v>
      </c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82" t="s">
        <v>135</v>
      </c>
      <c r="BK25" s="83">
        <f>1433/2052</f>
        <v>0.69834307992202727</v>
      </c>
      <c r="BL25" s="84" t="s">
        <v>154</v>
      </c>
      <c r="BM25" s="76"/>
      <c r="BN25" s="75" t="s">
        <v>152</v>
      </c>
      <c r="BO25" s="76"/>
      <c r="BP25" s="75" t="s">
        <v>141</v>
      </c>
    </row>
    <row r="26" spans="1:68" ht="47.25" customHeight="1">
      <c r="A26" s="78"/>
      <c r="B26" s="79"/>
      <c r="C26" s="80"/>
      <c r="D26" s="80"/>
      <c r="E26" s="81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82"/>
      <c r="BK26" s="83"/>
      <c r="BL26" s="85"/>
      <c r="BM26" s="77"/>
      <c r="BN26" s="75"/>
      <c r="BO26" s="77"/>
      <c r="BP26" s="75"/>
    </row>
    <row r="27" spans="1:68" ht="14.25" customHeight="1">
      <c r="A27" s="78" t="s">
        <v>149</v>
      </c>
      <c r="B27" s="79" t="s">
        <v>116</v>
      </c>
      <c r="C27" s="80" t="s">
        <v>119</v>
      </c>
      <c r="D27" s="80" t="s">
        <v>120</v>
      </c>
      <c r="E27" s="81" t="s">
        <v>161</v>
      </c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82" t="s">
        <v>136</v>
      </c>
      <c r="BK27" s="83">
        <f>344/675</f>
        <v>0.50962962962962965</v>
      </c>
      <c r="BL27" s="84" t="s">
        <v>107</v>
      </c>
      <c r="BM27" s="76" t="s">
        <v>167</v>
      </c>
      <c r="BN27" s="75" t="s">
        <v>152</v>
      </c>
      <c r="BO27" s="76"/>
      <c r="BP27" s="75" t="s">
        <v>103</v>
      </c>
    </row>
    <row r="28" spans="1:68" ht="59.25" customHeight="1">
      <c r="A28" s="78"/>
      <c r="B28" s="79"/>
      <c r="C28" s="80"/>
      <c r="D28" s="80"/>
      <c r="E28" s="81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82"/>
      <c r="BK28" s="83"/>
      <c r="BL28" s="85"/>
      <c r="BM28" s="77"/>
      <c r="BN28" s="75"/>
      <c r="BO28" s="77"/>
      <c r="BP28" s="75"/>
    </row>
    <row r="29" spans="1:68" ht="14.25" customHeight="1">
      <c r="A29" s="78" t="s">
        <v>150</v>
      </c>
      <c r="B29" s="79" t="s">
        <v>117</v>
      </c>
      <c r="C29" s="80" t="s">
        <v>119</v>
      </c>
      <c r="D29" s="80" t="s">
        <v>121</v>
      </c>
      <c r="E29" s="81" t="s">
        <v>128</v>
      </c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82" t="s">
        <v>137</v>
      </c>
      <c r="BK29" s="83">
        <f>384/1800</f>
        <v>0.21333333333333335</v>
      </c>
      <c r="BL29" s="84" t="s">
        <v>107</v>
      </c>
      <c r="BM29" s="76" t="s">
        <v>171</v>
      </c>
      <c r="BN29" s="75" t="s">
        <v>152</v>
      </c>
      <c r="BO29" s="76"/>
      <c r="BP29" s="75" t="s">
        <v>103</v>
      </c>
    </row>
    <row r="30" spans="1:68" ht="133.5" customHeight="1">
      <c r="A30" s="78"/>
      <c r="B30" s="79"/>
      <c r="C30" s="80"/>
      <c r="D30" s="80"/>
      <c r="E30" s="81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82"/>
      <c r="BK30" s="83"/>
      <c r="BL30" s="85"/>
      <c r="BM30" s="77"/>
      <c r="BN30" s="75"/>
      <c r="BO30" s="77"/>
      <c r="BP30" s="75"/>
    </row>
    <row r="31" spans="1:68" ht="14.25" customHeight="1">
      <c r="A31" s="78" t="s">
        <v>163</v>
      </c>
      <c r="B31" s="79" t="s">
        <v>164</v>
      </c>
      <c r="C31" s="80" t="s">
        <v>119</v>
      </c>
      <c r="D31" s="80" t="s">
        <v>121</v>
      </c>
      <c r="E31" s="81" t="s">
        <v>128</v>
      </c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82" t="s">
        <v>165</v>
      </c>
      <c r="BK31" s="83">
        <f>228/1416</f>
        <v>0.16101694915254236</v>
      </c>
      <c r="BL31" s="84" t="s">
        <v>154</v>
      </c>
      <c r="BM31" s="76" t="s">
        <v>174</v>
      </c>
      <c r="BN31" s="75" t="s">
        <v>152</v>
      </c>
      <c r="BO31" s="76"/>
      <c r="BP31" s="75" t="s">
        <v>103</v>
      </c>
    </row>
    <row r="32" spans="1:68" ht="29.25" customHeight="1">
      <c r="A32" s="78"/>
      <c r="B32" s="79"/>
      <c r="C32" s="80"/>
      <c r="D32" s="80"/>
      <c r="E32" s="81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82"/>
      <c r="BK32" s="83"/>
      <c r="BL32" s="85"/>
      <c r="BM32" s="77"/>
      <c r="BN32" s="75"/>
      <c r="BO32" s="77"/>
      <c r="BP32" s="75"/>
    </row>
    <row r="33" spans="1:68" ht="14.25" customHeight="1">
      <c r="A33" s="78" t="s">
        <v>151</v>
      </c>
      <c r="B33" s="79" t="s">
        <v>118</v>
      </c>
      <c r="C33" s="80" t="s">
        <v>119</v>
      </c>
      <c r="D33" s="80" t="s">
        <v>122</v>
      </c>
      <c r="E33" s="81" t="s">
        <v>125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82" t="s">
        <v>138</v>
      </c>
      <c r="BK33" s="83">
        <f>195348/256000</f>
        <v>0.76307812500000005</v>
      </c>
      <c r="BL33" s="84" t="s">
        <v>154</v>
      </c>
      <c r="BM33" s="76"/>
      <c r="BN33" s="75" t="s">
        <v>152</v>
      </c>
      <c r="BO33" s="76"/>
      <c r="BP33" s="75" t="s">
        <v>99</v>
      </c>
    </row>
    <row r="34" spans="1:68" ht="36.75" customHeight="1">
      <c r="A34" s="78"/>
      <c r="B34" s="79"/>
      <c r="C34" s="80"/>
      <c r="D34" s="80"/>
      <c r="E34" s="81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82"/>
      <c r="BK34" s="83"/>
      <c r="BL34" s="85"/>
      <c r="BM34" s="77"/>
      <c r="BN34" s="75"/>
      <c r="BO34" s="77"/>
      <c r="BP34" s="75"/>
    </row>
    <row r="35" spans="1:68">
      <c r="A35" s="50"/>
    </row>
    <row r="36" spans="1:68">
      <c r="A36" s="50"/>
    </row>
    <row r="37" spans="1:68">
      <c r="A37" s="50"/>
    </row>
    <row r="38" spans="1:68">
      <c r="A38" s="50"/>
    </row>
    <row r="39" spans="1:68">
      <c r="A39" s="50"/>
    </row>
    <row r="40" spans="1:68">
      <c r="A40" s="50"/>
    </row>
    <row r="41" spans="1:68">
      <c r="A41" s="50"/>
    </row>
    <row r="42" spans="1:68">
      <c r="A42" s="50"/>
    </row>
    <row r="43" spans="1:68">
      <c r="A43" s="50"/>
    </row>
    <row r="44" spans="1:68">
      <c r="A44" s="50"/>
    </row>
    <row r="45" spans="1:68">
      <c r="A45" s="50"/>
    </row>
    <row r="46" spans="1:68">
      <c r="A46" s="50"/>
    </row>
    <row r="47" spans="1:68">
      <c r="A47" s="50"/>
    </row>
    <row r="48" spans="1:68">
      <c r="A48" s="50"/>
    </row>
    <row r="49" spans="1:1">
      <c r="A49" s="50"/>
    </row>
    <row r="50" spans="1:1">
      <c r="A50" s="50"/>
    </row>
    <row r="51" spans="1:1">
      <c r="A51" s="50"/>
    </row>
    <row r="52" spans="1:1">
      <c r="A52" s="50"/>
    </row>
    <row r="53" spans="1:1">
      <c r="A53" s="50"/>
    </row>
    <row r="54" spans="1:1">
      <c r="A54" s="50"/>
    </row>
    <row r="55" spans="1:1">
      <c r="A55" s="50"/>
    </row>
    <row r="56" spans="1:1">
      <c r="A56" s="50"/>
    </row>
    <row r="57" spans="1:1">
      <c r="A57" s="50"/>
    </row>
    <row r="58" spans="1:1">
      <c r="A58" s="50"/>
    </row>
    <row r="59" spans="1:1">
      <c r="A59" s="50"/>
    </row>
    <row r="60" spans="1:1">
      <c r="A60" s="50"/>
    </row>
    <row r="61" spans="1:1">
      <c r="A61" s="50"/>
    </row>
    <row r="62" spans="1:1">
      <c r="A62" s="50"/>
    </row>
    <row r="63" spans="1:1">
      <c r="A63" s="50"/>
    </row>
    <row r="64" spans="1:1">
      <c r="A64" s="50"/>
    </row>
    <row r="65" spans="1:1">
      <c r="A65" s="50"/>
    </row>
    <row r="66" spans="1:1">
      <c r="A66" s="50"/>
    </row>
    <row r="67" spans="1:1">
      <c r="A67" s="50"/>
    </row>
    <row r="68" spans="1:1">
      <c r="A68" s="50"/>
    </row>
    <row r="69" spans="1:1">
      <c r="A69" s="50"/>
    </row>
    <row r="70" spans="1:1">
      <c r="A70" s="50"/>
    </row>
    <row r="71" spans="1:1">
      <c r="A71" s="50"/>
    </row>
    <row r="72" spans="1:1">
      <c r="A72" s="50"/>
    </row>
    <row r="73" spans="1:1">
      <c r="A73" s="50"/>
    </row>
    <row r="74" spans="1:1">
      <c r="A74" s="50"/>
    </row>
    <row r="75" spans="1:1">
      <c r="A75" s="50"/>
    </row>
    <row r="76" spans="1:1">
      <c r="A76" s="50"/>
    </row>
    <row r="77" spans="1:1">
      <c r="A77" s="50"/>
    </row>
    <row r="78" spans="1:1">
      <c r="A78" s="50"/>
    </row>
    <row r="79" spans="1:1">
      <c r="A79" s="50"/>
    </row>
    <row r="80" spans="1:1">
      <c r="A80" s="50"/>
    </row>
    <row r="81" spans="1:1">
      <c r="A81" s="50"/>
    </row>
    <row r="82" spans="1:1">
      <c r="A82" s="50"/>
    </row>
    <row r="83" spans="1:1">
      <c r="A83" s="50"/>
    </row>
    <row r="84" spans="1:1">
      <c r="A84" s="50"/>
    </row>
    <row r="85" spans="1:1">
      <c r="A85" s="50"/>
    </row>
    <row r="86" spans="1:1">
      <c r="A86" s="50"/>
    </row>
    <row r="87" spans="1:1">
      <c r="A87" s="50"/>
    </row>
    <row r="88" spans="1:1">
      <c r="A88" s="50"/>
    </row>
    <row r="89" spans="1:1">
      <c r="A89" s="50"/>
    </row>
    <row r="90" spans="1:1">
      <c r="A90" s="50"/>
    </row>
    <row r="91" spans="1:1">
      <c r="A91" s="50"/>
    </row>
    <row r="92" spans="1:1">
      <c r="A92" s="50"/>
    </row>
    <row r="93" spans="1:1">
      <c r="A93" s="50"/>
    </row>
    <row r="94" spans="1:1">
      <c r="A94" s="50"/>
    </row>
    <row r="95" spans="1:1">
      <c r="A95" s="50"/>
    </row>
    <row r="96" spans="1:1">
      <c r="A96" s="50"/>
    </row>
    <row r="97" spans="1:1">
      <c r="A97" s="50"/>
    </row>
    <row r="98" spans="1:1">
      <c r="A98" s="50"/>
    </row>
    <row r="99" spans="1:1">
      <c r="A99" s="50"/>
    </row>
    <row r="100" spans="1:1">
      <c r="A100" s="50"/>
    </row>
    <row r="101" spans="1:1">
      <c r="A101" s="50"/>
    </row>
    <row r="102" spans="1:1">
      <c r="A102" s="50"/>
    </row>
    <row r="103" spans="1:1">
      <c r="A103" s="50"/>
    </row>
    <row r="104" spans="1:1">
      <c r="A104" s="50"/>
    </row>
    <row r="105" spans="1:1">
      <c r="A105" s="50"/>
    </row>
    <row r="106" spans="1:1">
      <c r="A106" s="50"/>
    </row>
    <row r="107" spans="1:1">
      <c r="A107" s="50"/>
    </row>
    <row r="108" spans="1:1">
      <c r="A108" s="50"/>
    </row>
    <row r="109" spans="1:1">
      <c r="A109" s="50"/>
    </row>
    <row r="110" spans="1:1">
      <c r="A110" s="50"/>
    </row>
    <row r="111" spans="1:1">
      <c r="A111" s="50"/>
    </row>
    <row r="112" spans="1:1">
      <c r="A112" s="50"/>
    </row>
    <row r="113" spans="1:1">
      <c r="A113" s="50"/>
    </row>
    <row r="114" spans="1:1">
      <c r="A114" s="50"/>
    </row>
    <row r="115" spans="1:1">
      <c r="A115" s="50"/>
    </row>
    <row r="116" spans="1:1">
      <c r="A116" s="50"/>
    </row>
    <row r="117" spans="1:1">
      <c r="A117" s="50"/>
    </row>
    <row r="118" spans="1:1">
      <c r="A118" s="50"/>
    </row>
    <row r="119" spans="1:1">
      <c r="A119" s="50"/>
    </row>
    <row r="120" spans="1:1">
      <c r="A120" s="50"/>
    </row>
    <row r="121" spans="1:1">
      <c r="A121" s="50"/>
    </row>
    <row r="122" spans="1:1">
      <c r="A122" s="50"/>
    </row>
    <row r="123" spans="1:1">
      <c r="A123" s="50"/>
    </row>
    <row r="124" spans="1:1">
      <c r="A124" s="50"/>
    </row>
    <row r="125" spans="1:1">
      <c r="A125" s="50"/>
    </row>
    <row r="126" spans="1:1">
      <c r="A126" s="50"/>
    </row>
    <row r="127" spans="1:1">
      <c r="A127" s="50"/>
    </row>
    <row r="128" spans="1:1">
      <c r="A128" s="50"/>
    </row>
    <row r="129" spans="1:1">
      <c r="A129" s="50"/>
    </row>
    <row r="130" spans="1:1">
      <c r="A130" s="50"/>
    </row>
    <row r="131" spans="1:1">
      <c r="A131" s="50"/>
    </row>
    <row r="132" spans="1:1">
      <c r="A132" s="50"/>
    </row>
    <row r="133" spans="1:1">
      <c r="A133" s="50"/>
    </row>
    <row r="134" spans="1:1">
      <c r="A134" s="50"/>
    </row>
    <row r="135" spans="1:1">
      <c r="A135" s="50"/>
    </row>
    <row r="136" spans="1:1">
      <c r="A136" s="50"/>
    </row>
    <row r="137" spans="1:1">
      <c r="A137" s="50"/>
    </row>
    <row r="138" spans="1:1">
      <c r="A138" s="50"/>
    </row>
    <row r="139" spans="1:1">
      <c r="A139" s="50"/>
    </row>
    <row r="140" spans="1:1">
      <c r="A140" s="50"/>
    </row>
  </sheetData>
  <mergeCells count="210">
    <mergeCell ref="A7:A8"/>
    <mergeCell ref="B7:B8"/>
    <mergeCell ref="C7:C8"/>
    <mergeCell ref="D7:D8"/>
    <mergeCell ref="E7:E8"/>
    <mergeCell ref="BJ7:BJ8"/>
    <mergeCell ref="BK7:BK8"/>
    <mergeCell ref="BL7:BL8"/>
    <mergeCell ref="BM7:BM8"/>
    <mergeCell ref="BP9:BP10"/>
    <mergeCell ref="BP15:BP16"/>
    <mergeCell ref="BP17:BP18"/>
    <mergeCell ref="BP11:BP12"/>
    <mergeCell ref="BP13:BP14"/>
    <mergeCell ref="BN17:BN18"/>
    <mergeCell ref="BN11:BN12"/>
    <mergeCell ref="BN7:BN8"/>
    <mergeCell ref="BO7:BO8"/>
    <mergeCell ref="BP7:BP8"/>
    <mergeCell ref="BK25:BK26"/>
    <mergeCell ref="BL25:BL26"/>
    <mergeCell ref="A25:A26"/>
    <mergeCell ref="B25:B26"/>
    <mergeCell ref="C25:C26"/>
    <mergeCell ref="D25:D26"/>
    <mergeCell ref="E25:E26"/>
    <mergeCell ref="BJ25:BJ26"/>
    <mergeCell ref="BK9:BK10"/>
    <mergeCell ref="BL9:BL10"/>
    <mergeCell ref="A23:A24"/>
    <mergeCell ref="B23:B24"/>
    <mergeCell ref="C23:C24"/>
    <mergeCell ref="D23:D24"/>
    <mergeCell ref="E23:E24"/>
    <mergeCell ref="BJ23:BJ24"/>
    <mergeCell ref="BK21:BK22"/>
    <mergeCell ref="BL21:BL22"/>
    <mergeCell ref="BL23:BL24"/>
    <mergeCell ref="BK17:BK18"/>
    <mergeCell ref="BL17:BL18"/>
    <mergeCell ref="A17:A18"/>
    <mergeCell ref="B17:B18"/>
    <mergeCell ref="C17:C18"/>
    <mergeCell ref="BM23:BM24"/>
    <mergeCell ref="BM21:BM22"/>
    <mergeCell ref="BM19:BM20"/>
    <mergeCell ref="A9:A10"/>
    <mergeCell ref="B9:B10"/>
    <mergeCell ref="C9:C10"/>
    <mergeCell ref="D9:D10"/>
    <mergeCell ref="E9:E10"/>
    <mergeCell ref="BJ9:BJ10"/>
    <mergeCell ref="A21:A22"/>
    <mergeCell ref="B21:B22"/>
    <mergeCell ref="C21:C22"/>
    <mergeCell ref="D21:D22"/>
    <mergeCell ref="E21:E22"/>
    <mergeCell ref="BJ21:BJ22"/>
    <mergeCell ref="BK23:BK24"/>
    <mergeCell ref="BK19:BK20"/>
    <mergeCell ref="BL19:BL20"/>
    <mergeCell ref="A19:A20"/>
    <mergeCell ref="B19:B20"/>
    <mergeCell ref="C19:C20"/>
    <mergeCell ref="D19:D20"/>
    <mergeCell ref="E19:E20"/>
    <mergeCell ref="BJ19:BJ20"/>
    <mergeCell ref="D17:D18"/>
    <mergeCell ref="E17:E18"/>
    <mergeCell ref="BJ17:BJ18"/>
    <mergeCell ref="BM17:BM18"/>
    <mergeCell ref="B13:B14"/>
    <mergeCell ref="C13:C14"/>
    <mergeCell ref="D13:D14"/>
    <mergeCell ref="E13:E14"/>
    <mergeCell ref="BJ13:BJ14"/>
    <mergeCell ref="BM11:BM12"/>
    <mergeCell ref="BM13:BM14"/>
    <mergeCell ref="A15:A16"/>
    <mergeCell ref="B15:B16"/>
    <mergeCell ref="C15:C16"/>
    <mergeCell ref="D15:D16"/>
    <mergeCell ref="E15:E16"/>
    <mergeCell ref="BJ15:BJ16"/>
    <mergeCell ref="BM15:BM16"/>
    <mergeCell ref="BK11:BK12"/>
    <mergeCell ref="BL11:BL12"/>
    <mergeCell ref="BK15:BK16"/>
    <mergeCell ref="BL15:BL16"/>
    <mergeCell ref="A3:A4"/>
    <mergeCell ref="B3:B4"/>
    <mergeCell ref="C3:C4"/>
    <mergeCell ref="D3:D4"/>
    <mergeCell ref="E3:E4"/>
    <mergeCell ref="BP3:BP4"/>
    <mergeCell ref="F4:I4"/>
    <mergeCell ref="J4:M4"/>
    <mergeCell ref="N4:Q4"/>
    <mergeCell ref="R4:U4"/>
    <mergeCell ref="V4:Y4"/>
    <mergeCell ref="Z4:AC4"/>
    <mergeCell ref="AH4:AK4"/>
    <mergeCell ref="AD4:AG4"/>
    <mergeCell ref="BJ3:BJ4"/>
    <mergeCell ref="BK3:BK4"/>
    <mergeCell ref="BM3:BM4"/>
    <mergeCell ref="BL3:BL4"/>
    <mergeCell ref="BN3:BN4"/>
    <mergeCell ref="F3:AC3"/>
    <mergeCell ref="BO3:BO4"/>
    <mergeCell ref="BB4:BE4"/>
    <mergeCell ref="BF4:BI4"/>
    <mergeCell ref="AD3:BI3"/>
    <mergeCell ref="BM25:BM26"/>
    <mergeCell ref="BM9:BM10"/>
    <mergeCell ref="BN25:BN26"/>
    <mergeCell ref="BK5:BK6"/>
    <mergeCell ref="BL5:BL6"/>
    <mergeCell ref="BN5:BN6"/>
    <mergeCell ref="BP5:BP6"/>
    <mergeCell ref="A5:A6"/>
    <mergeCell ref="B5:B6"/>
    <mergeCell ref="C5:C6"/>
    <mergeCell ref="D5:D6"/>
    <mergeCell ref="E5:E6"/>
    <mergeCell ref="BJ5:BJ6"/>
    <mergeCell ref="BM5:BM6"/>
    <mergeCell ref="A11:A12"/>
    <mergeCell ref="B11:B12"/>
    <mergeCell ref="C11:C12"/>
    <mergeCell ref="D11:D12"/>
    <mergeCell ref="E11:E12"/>
    <mergeCell ref="BJ11:BJ12"/>
    <mergeCell ref="BK13:BK14"/>
    <mergeCell ref="BL13:BL14"/>
    <mergeCell ref="BN13:BN14"/>
    <mergeCell ref="A13:A14"/>
    <mergeCell ref="D27:D28"/>
    <mergeCell ref="E27:E28"/>
    <mergeCell ref="BJ27:BJ28"/>
    <mergeCell ref="BK27:BK28"/>
    <mergeCell ref="BM27:BM28"/>
    <mergeCell ref="BL27:BL28"/>
    <mergeCell ref="BN29:BN30"/>
    <mergeCell ref="A29:A30"/>
    <mergeCell ref="B29:B30"/>
    <mergeCell ref="C29:C30"/>
    <mergeCell ref="D29:D30"/>
    <mergeCell ref="E29:E30"/>
    <mergeCell ref="BJ29:BJ30"/>
    <mergeCell ref="BK29:BK30"/>
    <mergeCell ref="BM29:BM30"/>
    <mergeCell ref="BL29:BL30"/>
    <mergeCell ref="A33:A34"/>
    <mergeCell ref="B33:B34"/>
    <mergeCell ref="C33:C34"/>
    <mergeCell ref="D33:D34"/>
    <mergeCell ref="E33:E34"/>
    <mergeCell ref="BJ33:BJ34"/>
    <mergeCell ref="BK33:BK34"/>
    <mergeCell ref="BM33:BM34"/>
    <mergeCell ref="BL33:BL34"/>
    <mergeCell ref="BO33:BO34"/>
    <mergeCell ref="BN33:BN34"/>
    <mergeCell ref="BP33:BP34"/>
    <mergeCell ref="BN27:BN28"/>
    <mergeCell ref="BP27:BP28"/>
    <mergeCell ref="BN15:BN16"/>
    <mergeCell ref="BP25:BP26"/>
    <mergeCell ref="BN23:BN24"/>
    <mergeCell ref="BO5:BO6"/>
    <mergeCell ref="BO9:BO10"/>
    <mergeCell ref="BO11:BO12"/>
    <mergeCell ref="BO13:BO14"/>
    <mergeCell ref="BO15:BO16"/>
    <mergeCell ref="BO17:BO18"/>
    <mergeCell ref="BO19:BO20"/>
    <mergeCell ref="BO21:BO22"/>
    <mergeCell ref="BO23:BO24"/>
    <mergeCell ref="BP29:BP30"/>
    <mergeCell ref="BP23:BP24"/>
    <mergeCell ref="BN21:BN22"/>
    <mergeCell ref="BP21:BP22"/>
    <mergeCell ref="BN19:BN20"/>
    <mergeCell ref="BP19:BP20"/>
    <mergeCell ref="BN9:BN10"/>
    <mergeCell ref="F2:BI2"/>
    <mergeCell ref="A1:BI1"/>
    <mergeCell ref="AL4:AO4"/>
    <mergeCell ref="AP4:AS4"/>
    <mergeCell ref="AT4:AW4"/>
    <mergeCell ref="AX4:BA4"/>
    <mergeCell ref="BN31:BN32"/>
    <mergeCell ref="BO31:BO32"/>
    <mergeCell ref="BP31:BP32"/>
    <mergeCell ref="A31:A32"/>
    <mergeCell ref="B31:B32"/>
    <mergeCell ref="C31:C32"/>
    <mergeCell ref="D31:D32"/>
    <mergeCell ref="E31:E32"/>
    <mergeCell ref="BJ31:BJ32"/>
    <mergeCell ref="BK31:BK32"/>
    <mergeCell ref="BL31:BL32"/>
    <mergeCell ref="BM31:BM32"/>
    <mergeCell ref="BO25:BO26"/>
    <mergeCell ref="BO27:BO28"/>
    <mergeCell ref="BO29:BO30"/>
    <mergeCell ref="A27:A28"/>
    <mergeCell ref="B27:B28"/>
    <mergeCell ref="C27:C28"/>
  </mergeCells>
  <phoneticPr fontId="1" type="noConversion"/>
  <conditionalFormatting sqref="BN1:BN6 BN33:BN1048576 BN9:BN30">
    <cfRule type="cellIs" dxfId="23" priority="243" operator="equal">
      <formula>"Red"</formula>
    </cfRule>
    <cfRule type="cellIs" dxfId="22" priority="244" operator="equal">
      <formula>"Yellow"</formula>
    </cfRule>
    <cfRule type="cellIs" dxfId="21" priority="245" operator="equal">
      <formula>"Green"</formula>
    </cfRule>
  </conditionalFormatting>
  <conditionalFormatting sqref="BL1:BL6 BL9:BL30 BL33:BL1048576">
    <cfRule type="cellIs" dxfId="20" priority="238" operator="equal">
      <formula>"Running Incident"</formula>
    </cfRule>
    <cfRule type="cellIs" dxfId="19" priority="239" operator="equal">
      <formula>"Terminate"</formula>
    </cfRule>
    <cfRule type="cellIs" dxfId="18" priority="240" operator="equal">
      <formula>"Work in progress"</formula>
    </cfRule>
    <cfRule type="cellIs" dxfId="17" priority="241" operator="equal">
      <formula>"Ongoing"</formula>
    </cfRule>
    <cfRule type="cellIs" dxfId="16" priority="242" operator="equal">
      <formula>"Finished"</formula>
    </cfRule>
  </conditionalFormatting>
  <conditionalFormatting sqref="BN31:BN32">
    <cfRule type="cellIs" dxfId="15" priority="14" operator="equal">
      <formula>"Red"</formula>
    </cfRule>
    <cfRule type="cellIs" dxfId="14" priority="15" operator="equal">
      <formula>"Yellow"</formula>
    </cfRule>
    <cfRule type="cellIs" dxfId="13" priority="16" operator="equal">
      <formula>"Green"</formula>
    </cfRule>
  </conditionalFormatting>
  <conditionalFormatting sqref="BL31:BL32">
    <cfRule type="cellIs" dxfId="12" priority="9" operator="equal">
      <formula>"Running Incident"</formula>
    </cfRule>
    <cfRule type="cellIs" dxfId="11" priority="10" operator="equal">
      <formula>"Terminate"</formula>
    </cfRule>
    <cfRule type="cellIs" dxfId="10" priority="11" operator="equal">
      <formula>"Work in progress"</formula>
    </cfRule>
    <cfRule type="cellIs" dxfId="9" priority="12" operator="equal">
      <formula>"Ongoing"</formula>
    </cfRule>
    <cfRule type="cellIs" dxfId="8" priority="13" operator="equal">
      <formula>"Finished"</formula>
    </cfRule>
  </conditionalFormatting>
  <conditionalFormatting sqref="BN7:BN8">
    <cfRule type="cellIs" dxfId="7" priority="6" operator="equal">
      <formula>"Red"</formula>
    </cfRule>
    <cfRule type="cellIs" dxfId="6" priority="7" operator="equal">
      <formula>"Yellow"</formula>
    </cfRule>
    <cfRule type="cellIs" dxfId="5" priority="8" operator="equal">
      <formula>"Green"</formula>
    </cfRule>
  </conditionalFormatting>
  <conditionalFormatting sqref="BL7:BL8">
    <cfRule type="cellIs" dxfId="4" priority="1" operator="equal">
      <formula>"Running Incident"</formula>
    </cfRule>
    <cfRule type="cellIs" dxfId="3" priority="2" operator="equal">
      <formula>"Terminate"</formula>
    </cfRule>
    <cfRule type="cellIs" dxfId="2" priority="3" operator="equal">
      <formula>"Work in progress"</formula>
    </cfRule>
    <cfRule type="cellIs" dxfId="1" priority="4" operator="equal">
      <formula>"Ongoing"</formula>
    </cfRule>
    <cfRule type="cellIs" dxfId="0" priority="5" operator="equal">
      <formula>"Finished"</formula>
    </cfRule>
  </conditionalFormatting>
  <dataValidations count="4">
    <dataValidation type="list" allowBlank="1" showInputMessage="1" showErrorMessage="1" sqref="D5:D34">
      <formula1>"GED,GETC,GDTS,LS-GED,GEHS,GCSD,GLSD,S&amp;S,AFM"</formula1>
    </dataValidation>
    <dataValidation type="list" allowBlank="1" showInputMessage="1" showErrorMessage="1" sqref="BP5:BP34">
      <formula1>"95RON high gum-GLSD,winter high&amp;low RVP-GCSD,92RON marketing,95RON Marketing,95RON Low FD,98RON Special "</formula1>
    </dataValidation>
    <dataValidation type="list" allowBlank="1" showInputMessage="1" showErrorMessage="1" sqref="BN5:BN34">
      <formula1>"Not yet start,Ongoing,Already done,Green,Yellow,Red,NA"</formula1>
    </dataValidation>
    <dataValidation type="list" allowBlank="1" showInputMessage="1" showErrorMessage="1" sqref="BL5:BL34">
      <formula1>"Not start,Finished, Ongoing, Work in progress, Terminate, Running Incident"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3"/>
  <sheetViews>
    <sheetView zoomScale="110" zoomScaleNormal="11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5" outlineLevelRow="1"/>
  <cols>
    <col min="1" max="1" width="5.42578125" customWidth="1"/>
    <col min="2" max="2" width="4.42578125" bestFit="1" customWidth="1"/>
    <col min="3" max="3" width="9.85546875" customWidth="1"/>
    <col min="4" max="4" width="26.28515625" customWidth="1"/>
    <col min="5" max="119" width="1.5703125" customWidth="1"/>
  </cols>
  <sheetData>
    <row r="1" spans="1:68">
      <c r="A1" s="2" t="s">
        <v>14</v>
      </c>
      <c r="B1" s="2" t="s">
        <v>15</v>
      </c>
      <c r="C1" s="2" t="s">
        <v>16</v>
      </c>
      <c r="D1" s="2" t="s">
        <v>22</v>
      </c>
      <c r="E1" s="67" t="s">
        <v>0</v>
      </c>
      <c r="F1" s="67"/>
      <c r="G1" s="67"/>
      <c r="H1" s="67"/>
      <c r="I1" s="67" t="s">
        <v>1</v>
      </c>
      <c r="J1" s="67"/>
      <c r="K1" s="67"/>
      <c r="L1" s="67"/>
      <c r="M1" s="67" t="s">
        <v>2</v>
      </c>
      <c r="N1" s="67"/>
      <c r="O1" s="67"/>
      <c r="P1" s="67"/>
      <c r="Q1" s="67" t="s">
        <v>3</v>
      </c>
      <c r="R1" s="67"/>
      <c r="S1" s="67"/>
      <c r="T1" s="67"/>
      <c r="U1" s="67" t="s">
        <v>4</v>
      </c>
      <c r="V1" s="67"/>
      <c r="W1" s="67"/>
      <c r="X1" s="67"/>
      <c r="Y1" s="67" t="s">
        <v>5</v>
      </c>
      <c r="Z1" s="67"/>
      <c r="AA1" s="67"/>
      <c r="AB1" s="67"/>
      <c r="AC1" s="67" t="s">
        <v>6</v>
      </c>
      <c r="AD1" s="67"/>
      <c r="AE1" s="67"/>
      <c r="AF1" s="67"/>
      <c r="AG1" s="67" t="s">
        <v>7</v>
      </c>
      <c r="AH1" s="67"/>
      <c r="AI1" s="67"/>
      <c r="AJ1" s="67"/>
      <c r="AK1" s="67" t="s">
        <v>8</v>
      </c>
      <c r="AL1" s="67"/>
      <c r="AM1" s="67"/>
      <c r="AN1" s="67"/>
      <c r="AO1" s="67" t="s">
        <v>9</v>
      </c>
      <c r="AP1" s="67"/>
      <c r="AQ1" s="67"/>
      <c r="AR1" s="67"/>
      <c r="AS1" s="67" t="s">
        <v>10</v>
      </c>
      <c r="AT1" s="67"/>
      <c r="AU1" s="67"/>
      <c r="AV1" s="67"/>
      <c r="AW1" s="67" t="s">
        <v>11</v>
      </c>
      <c r="AX1" s="67"/>
      <c r="AY1" s="67"/>
      <c r="AZ1" s="67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</row>
    <row r="2" spans="1:68" outlineLevel="1">
      <c r="A2" s="10" t="s">
        <v>31</v>
      </c>
      <c r="B2" s="10"/>
      <c r="C2" s="10"/>
      <c r="D2" s="11" t="s">
        <v>32</v>
      </c>
      <c r="E2" s="3"/>
      <c r="F2" s="3"/>
      <c r="G2" s="20"/>
      <c r="H2" s="3"/>
      <c r="I2" s="3"/>
      <c r="J2" s="1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outlineLevel="1">
      <c r="A3" s="10" t="s">
        <v>33</v>
      </c>
      <c r="B3" s="10"/>
      <c r="C3" s="10"/>
      <c r="D3" s="21" t="s">
        <v>34</v>
      </c>
      <c r="E3" s="3"/>
      <c r="F3" s="3"/>
      <c r="G3" s="3"/>
      <c r="H3" s="3"/>
      <c r="I3" s="3"/>
      <c r="J3" s="17"/>
      <c r="K3" s="3"/>
      <c r="L3" s="3"/>
      <c r="M3" s="3"/>
      <c r="N3" s="3"/>
      <c r="O3" s="3"/>
      <c r="P3" s="3"/>
      <c r="Q3" s="3"/>
      <c r="R3" s="3"/>
      <c r="S3" s="3"/>
      <c r="T3" s="3"/>
      <c r="U3" s="20"/>
      <c r="V3" s="3"/>
      <c r="W3" s="3"/>
      <c r="X3" s="18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outlineLevel="1">
      <c r="A4" s="10" t="s">
        <v>33</v>
      </c>
      <c r="B4" s="10"/>
      <c r="C4" s="10"/>
      <c r="D4" s="21" t="s">
        <v>35</v>
      </c>
      <c r="E4" s="3"/>
      <c r="F4" s="3"/>
      <c r="G4" s="3"/>
      <c r="H4" s="3"/>
      <c r="I4" s="3"/>
      <c r="J4" s="1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17"/>
      <c r="Y4" s="3"/>
      <c r="Z4" s="3"/>
      <c r="AA4" s="3"/>
      <c r="AB4" s="3"/>
      <c r="AC4" s="3"/>
      <c r="AD4" s="20"/>
      <c r="AE4" s="3"/>
      <c r="AF4" s="3"/>
      <c r="AG4" s="16"/>
      <c r="AH4" s="16"/>
      <c r="AI4" s="16"/>
      <c r="AJ4" s="16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outlineLevel="1">
      <c r="A5" s="7" t="s">
        <v>36</v>
      </c>
      <c r="B5" s="7"/>
      <c r="C5" s="7"/>
      <c r="D5" s="22" t="s">
        <v>37</v>
      </c>
      <c r="E5" s="3"/>
      <c r="F5" s="3"/>
      <c r="G5" s="3"/>
      <c r="H5" s="3"/>
      <c r="I5" s="3"/>
      <c r="J5" s="17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20"/>
      <c r="W5" s="3"/>
      <c r="X5" s="17"/>
      <c r="Y5" s="16"/>
      <c r="Z5" s="16"/>
      <c r="AA5" s="16"/>
      <c r="AB5" s="16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outlineLevel="1">
      <c r="A6" s="7" t="s">
        <v>36</v>
      </c>
      <c r="B6" s="7"/>
      <c r="C6" s="7"/>
      <c r="D6" s="22" t="s">
        <v>38</v>
      </c>
      <c r="E6" s="3"/>
      <c r="F6" s="3"/>
      <c r="G6" s="3"/>
      <c r="H6" s="3"/>
      <c r="I6" s="3"/>
      <c r="J6" s="17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17"/>
      <c r="Y6" s="17"/>
      <c r="Z6" s="17"/>
      <c r="AA6" s="17"/>
      <c r="AB6" s="17"/>
      <c r="AC6" s="3"/>
      <c r="AD6" s="3"/>
      <c r="AE6" s="3"/>
      <c r="AF6" s="3"/>
      <c r="AG6" s="3"/>
      <c r="AH6" s="3"/>
      <c r="AI6" s="3"/>
      <c r="AJ6" s="3"/>
      <c r="AK6" s="3"/>
      <c r="AL6" s="20"/>
      <c r="AM6" s="3"/>
      <c r="AN6" s="3"/>
      <c r="AO6" s="16"/>
      <c r="AP6" s="16"/>
      <c r="AQ6" s="16"/>
      <c r="AR6" s="16"/>
      <c r="AS6" s="3"/>
      <c r="AT6" s="3"/>
      <c r="AU6" s="3"/>
      <c r="AV6" s="3"/>
      <c r="AW6" s="3"/>
      <c r="AX6" s="3"/>
      <c r="AY6" s="3"/>
      <c r="AZ6" s="3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68">
      <c r="A7" s="12" t="s">
        <v>20</v>
      </c>
      <c r="B7" s="12" t="s">
        <v>13</v>
      </c>
      <c r="C7" s="12" t="s">
        <v>18</v>
      </c>
      <c r="D7" s="23" t="s">
        <v>41</v>
      </c>
      <c r="E7" s="2"/>
      <c r="F7" s="2"/>
      <c r="G7" s="2"/>
      <c r="H7" s="2"/>
      <c r="I7" s="2"/>
      <c r="J7" s="2"/>
      <c r="K7" s="2"/>
      <c r="L7" s="2"/>
      <c r="M7" s="2"/>
      <c r="N7" s="2"/>
      <c r="O7" s="9"/>
      <c r="P7" s="2"/>
      <c r="Q7" s="2"/>
      <c r="R7" s="10"/>
      <c r="S7" s="2"/>
      <c r="T7" s="2"/>
      <c r="U7" s="4"/>
      <c r="V7" s="4"/>
      <c r="W7" s="4"/>
      <c r="X7" s="4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68">
      <c r="A8" s="12" t="s">
        <v>20</v>
      </c>
      <c r="B8" s="12" t="s">
        <v>13</v>
      </c>
      <c r="C8" s="12" t="s">
        <v>18</v>
      </c>
      <c r="D8" s="23" t="s">
        <v>40</v>
      </c>
      <c r="E8" s="2"/>
      <c r="F8" s="2"/>
      <c r="G8" s="2"/>
      <c r="H8" s="2"/>
      <c r="I8" s="2"/>
      <c r="J8" s="2"/>
      <c r="K8" s="2"/>
      <c r="L8" s="2"/>
      <c r="M8" s="2"/>
      <c r="N8" s="2"/>
      <c r="O8" s="9"/>
      <c r="P8" s="2"/>
      <c r="Q8" s="2"/>
      <c r="R8" s="10"/>
      <c r="S8" s="2"/>
      <c r="T8" s="2"/>
      <c r="U8" s="2"/>
      <c r="V8" s="4"/>
      <c r="W8" s="4"/>
      <c r="X8" s="4"/>
      <c r="Y8" s="4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68">
      <c r="A9" s="12" t="s">
        <v>45</v>
      </c>
      <c r="B9" s="12" t="s">
        <v>46</v>
      </c>
      <c r="C9" s="12" t="s">
        <v>47</v>
      </c>
      <c r="D9" s="27" t="s">
        <v>48</v>
      </c>
      <c r="E9" s="2"/>
      <c r="F9" s="2"/>
      <c r="G9" s="2"/>
      <c r="H9" s="2"/>
      <c r="I9" s="2"/>
      <c r="J9" s="2"/>
      <c r="K9" s="2"/>
      <c r="L9" s="2"/>
      <c r="M9" s="28"/>
      <c r="N9" s="28"/>
      <c r="O9" s="28"/>
      <c r="P9" s="28"/>
      <c r="Q9" s="28"/>
      <c r="R9" s="28"/>
      <c r="S9" s="28"/>
      <c r="T9" s="2"/>
      <c r="U9" s="2"/>
      <c r="V9" s="2"/>
      <c r="W9" s="2"/>
      <c r="X9" s="2"/>
      <c r="Y9" s="2"/>
      <c r="Z9" s="2"/>
      <c r="AA9" s="2"/>
      <c r="AB9" s="4"/>
      <c r="AC9" s="4"/>
      <c r="AD9" s="4"/>
      <c r="AE9" s="4"/>
      <c r="AF9" s="4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68" ht="36.75">
      <c r="A10" s="7" t="s">
        <v>19</v>
      </c>
      <c r="B10" s="7" t="s">
        <v>13</v>
      </c>
      <c r="C10" s="7" t="s">
        <v>17</v>
      </c>
      <c r="D10" s="8" t="s">
        <v>42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9"/>
      <c r="P10" s="2"/>
      <c r="Q10" s="2"/>
      <c r="R10" s="10"/>
      <c r="S10" s="2"/>
      <c r="T10" s="2"/>
      <c r="U10" s="4"/>
      <c r="V10" s="4"/>
      <c r="W10" s="4"/>
      <c r="X10" s="4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68" ht="24.75">
      <c r="A11" s="7" t="s">
        <v>19</v>
      </c>
      <c r="B11" s="7" t="s">
        <v>13</v>
      </c>
      <c r="C11" s="7" t="s">
        <v>17</v>
      </c>
      <c r="D11" s="8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9"/>
      <c r="P11" s="2"/>
      <c r="Q11" s="2"/>
      <c r="R11" s="10"/>
      <c r="S11" s="2"/>
      <c r="T11" s="2"/>
      <c r="U11" s="2"/>
      <c r="V11" s="2"/>
      <c r="W11" s="2"/>
      <c r="X11" s="2"/>
      <c r="Y11" s="4"/>
      <c r="Z11" s="4"/>
      <c r="AA11" s="4"/>
      <c r="AB11" s="4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68">
      <c r="A12" s="2" t="s">
        <v>20</v>
      </c>
      <c r="B12" s="2" t="s">
        <v>13</v>
      </c>
      <c r="C12" s="2" t="s">
        <v>18</v>
      </c>
      <c r="D12" s="5" t="s">
        <v>24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9"/>
      <c r="V12" s="2"/>
      <c r="W12" s="2"/>
      <c r="X12" s="10"/>
      <c r="Y12" s="2"/>
      <c r="Z12" s="2"/>
      <c r="AA12" s="2"/>
      <c r="AB12" s="2"/>
      <c r="AC12" s="2"/>
      <c r="AD12" s="2"/>
      <c r="AE12" s="4"/>
      <c r="AF12" s="4"/>
      <c r="AG12" s="4"/>
      <c r="AH12" s="4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68" ht="24.75">
      <c r="A13" s="2" t="s">
        <v>21</v>
      </c>
      <c r="B13" s="2" t="s">
        <v>13</v>
      </c>
      <c r="C13" s="2" t="s">
        <v>18</v>
      </c>
      <c r="D13" s="6" t="s">
        <v>26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9"/>
      <c r="V13" s="2"/>
      <c r="W13" s="2"/>
      <c r="X13" s="10"/>
      <c r="Y13" s="2"/>
      <c r="Z13" s="2"/>
      <c r="AA13" s="4"/>
      <c r="AB13" s="4"/>
      <c r="AC13" s="4"/>
      <c r="AD13" s="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68">
      <c r="A14" s="2" t="s">
        <v>21</v>
      </c>
      <c r="B14" s="2" t="s">
        <v>13</v>
      </c>
      <c r="C14" s="2" t="s">
        <v>18</v>
      </c>
      <c r="D14" s="5" t="s">
        <v>25</v>
      </c>
      <c r="E14" s="4"/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68">
      <c r="A15" s="10" t="s">
        <v>12</v>
      </c>
      <c r="B15" s="10" t="s">
        <v>13</v>
      </c>
      <c r="C15" s="10" t="s">
        <v>17</v>
      </c>
      <c r="D15" s="11" t="s">
        <v>44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9"/>
      <c r="AB15" s="2"/>
      <c r="AC15" s="2"/>
      <c r="AD15" s="10"/>
      <c r="AE15" s="2"/>
      <c r="AF15" s="2"/>
      <c r="AG15" s="4"/>
      <c r="AH15" s="4"/>
      <c r="AI15" s="4"/>
      <c r="AJ15" s="4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68">
      <c r="A16" s="10" t="s">
        <v>12</v>
      </c>
      <c r="B16" s="10" t="s">
        <v>13</v>
      </c>
      <c r="C16" s="10" t="s">
        <v>18</v>
      </c>
      <c r="D16" s="11" t="s">
        <v>27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9"/>
      <c r="AB16" s="2"/>
      <c r="AC16" s="2"/>
      <c r="AD16" s="10"/>
      <c r="AE16" s="2"/>
      <c r="AF16" s="2"/>
      <c r="AG16" s="2"/>
      <c r="AH16" s="2"/>
      <c r="AI16" s="2"/>
      <c r="AJ16" s="2"/>
      <c r="AK16" s="4"/>
      <c r="AL16" s="4"/>
      <c r="AM16" s="4"/>
      <c r="AN16" s="4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9" spans="1:52">
      <c r="C19" s="19"/>
      <c r="D19" t="s">
        <v>39</v>
      </c>
    </row>
    <row r="20" spans="1:52">
      <c r="C20" s="15"/>
      <c r="D20" t="s">
        <v>29</v>
      </c>
    </row>
    <row r="21" spans="1:52">
      <c r="C21" s="14"/>
      <c r="D21" t="s">
        <v>28</v>
      </c>
    </row>
    <row r="22" spans="1:52">
      <c r="C22" s="24"/>
      <c r="D22" t="s">
        <v>43</v>
      </c>
    </row>
    <row r="23" spans="1:52">
      <c r="D23" s="13" t="s">
        <v>30</v>
      </c>
    </row>
  </sheetData>
  <autoFilter ref="A1:BP16"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40" showButton="0"/>
    <filterColumn colId="41" showButton="0"/>
    <filterColumn colId="42" showButton="0"/>
    <filterColumn colId="44" showButton="0"/>
    <filterColumn colId="45" showButton="0"/>
    <filterColumn colId="46" showButton="0"/>
    <filterColumn colId="48" showButton="0"/>
    <filterColumn colId="49" showButton="0"/>
    <filterColumn colId="50" showButton="0"/>
    <filterColumn colId="52" showButton="0"/>
    <filterColumn colId="53" showButton="0"/>
    <filterColumn colId="54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4" showButton="0"/>
    <filterColumn colId="65" showButton="0"/>
    <filterColumn colId="66" showButton="0"/>
  </autoFilter>
  <mergeCells count="16">
    <mergeCell ref="Y1:AB1"/>
    <mergeCell ref="E1:H1"/>
    <mergeCell ref="I1:L1"/>
    <mergeCell ref="M1:P1"/>
    <mergeCell ref="Q1:T1"/>
    <mergeCell ref="U1:X1"/>
    <mergeCell ref="BA1:BD1"/>
    <mergeCell ref="BE1:BH1"/>
    <mergeCell ref="BI1:BL1"/>
    <mergeCell ref="BM1:BP1"/>
    <mergeCell ref="AC1:AF1"/>
    <mergeCell ref="AG1:AJ1"/>
    <mergeCell ref="AK1:AN1"/>
    <mergeCell ref="AO1:AR1"/>
    <mergeCell ref="AS1:AV1"/>
    <mergeCell ref="AW1:AZ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19MY E2UL LSY Gamma2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2017-11-14T02:11:58Z</dcterms:modified>
</cp:coreProperties>
</file>