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19MY E2UL LSY Gamma" sheetId="11" r:id="rId2"/>
    <sheet name="Sheet1" sheetId="1" state="hidden" r:id="rId3"/>
  </sheets>
  <definedNames>
    <definedName name="_xlnm._FilterDatabase" localSheetId="1" hidden="1">'19MY E2UL LSY Gamma'!$A$3:$BN$12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alcChain.xml><?xml version="1.0" encoding="utf-8"?>
<calcChain xmlns="http://schemas.openxmlformats.org/spreadsheetml/2006/main">
  <c r="BK25" i="11" l="1"/>
  <c r="BK33" i="11" l="1"/>
  <c r="BK31" i="11"/>
  <c r="BK23" i="11"/>
  <c r="BK9" i="11"/>
  <c r="BK15" i="11" l="1"/>
  <c r="BK27" i="11" l="1"/>
  <c r="BK13" i="11"/>
  <c r="BK29" i="11" l="1"/>
  <c r="BK5" i="11" l="1"/>
  <c r="BK11" i="11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<sst xmlns="http://schemas.openxmlformats.org/spreadsheetml/2006/main" count="340" uniqueCount="178">
  <si>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</si>
  <si>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</si>
  <si>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</si>
  <si>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</si>
  <si>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</si>
  <si>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</si>
  <si>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</si>
  <si>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</si>
  <si>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</si>
  <si>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</si>
  <si>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</si>
  <si>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</si>
  <si>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</si>
  <si>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</si>
  <si>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</si>
  <si>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</si>
  <si>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</si>
  <si>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</si>
  <si>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</si>
  <si>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</si>
  <si>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</si>
  <si>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</si>
  <si>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</si>
  <si>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</si>
  <si>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</si>
  <si>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</si>
  <si>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</si>
  <si>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</si>
  <si>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</si>
  <si>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</si>
  <si>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</si>
  <si>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</si>
  <si>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</si>
  <si>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</si>
  <si>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</si>
  <si>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</si>
  <si>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</si>
  <si>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</si>
  <si>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</si>
  <si>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</si>
  <si>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</si>
  <si>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</si>
  <si>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</si>
  <si>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</si>
  <si>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</si>
  <si>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</si>
  <si>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</si>
  <si>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</si>
  <si>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</si>
  <si>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</si>
  <si>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</si>
  <si>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</si>
  <si>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</si>
  <si>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</si>
  <si>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</si>
  <si>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</si>
  <si>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</si>
  <si>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</si>
  <si>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</si>
  <si>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</si>
  <si>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</si>
  <si>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</si>
  <si>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</si>
  <si>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</si>
  <si>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</si>
  <si>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</si>
  <si>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</si>
  <si>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</si>
  <si>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</si>
  <si>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</si>
  <si>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</si>
  <si>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</si>
  <si>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</si>
  <si>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</si>
  <si>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</si>
  <si>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</si>
  <si>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</si>
  <si>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</si>
  <si>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</si>
  <si>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</si>
  <si>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</si>
  <si>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</si>
  <si>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</si>
  <si>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</si>
  <si>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</si>
  <si>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</si>
  <si>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</si>
  <si>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</si>
  <si>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</si>
  <si>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</si>
  <si>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</si>
  <si>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</si>
  <si>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</si>
  <si>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</si>
  <si>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</si>
  <si>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</si>
  <si>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</si>
  <si>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</si>
  <si>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</si>
  <si>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</si>
  <si>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>GETC</t>
  </si>
  <si>
    <t>GEHS</t>
  </si>
  <si>
    <t>GCSD</t>
  </si>
  <si>
    <t>95RON Low FD</t>
  </si>
  <si>
    <t>GDTS</t>
  </si>
  <si>
    <t>GLSD</t>
  </si>
  <si>
    <t>1000 cycles</t>
  </si>
  <si>
    <t>Terminate</t>
  </si>
  <si>
    <t>C9SYG083AD</t>
  </si>
  <si>
    <t>C9SYG087AD</t>
  </si>
  <si>
    <t>C9SYG084AD</t>
  </si>
  <si>
    <t>C9SYG092AD</t>
  </si>
  <si>
    <t>C9SYG093AD</t>
  </si>
  <si>
    <t>C9SYG095AD</t>
  </si>
  <si>
    <t>C9SYG096AD</t>
  </si>
  <si>
    <t>C9SYG089AD</t>
  </si>
  <si>
    <t>C9SYG091AD</t>
  </si>
  <si>
    <t>C9SYG085AD</t>
  </si>
  <si>
    <t>C9SYG090AD</t>
  </si>
  <si>
    <t>Gamma2</t>
  </si>
  <si>
    <t>LS-GED</t>
  </si>
  <si>
    <t>AFM</t>
  </si>
  <si>
    <t>S&amp;S</t>
  </si>
  <si>
    <t>DIAS
Cold Room</t>
  </si>
  <si>
    <t>SJTU</t>
  </si>
  <si>
    <t>DYPT
EC1</t>
  </si>
  <si>
    <t>PATAC
5E01</t>
  </si>
  <si>
    <t>PATAC
5E04</t>
  </si>
  <si>
    <t>PATAC
5E11</t>
  </si>
  <si>
    <t>PATAC
5W11</t>
  </si>
  <si>
    <t>PATAC
5E05</t>
  </si>
  <si>
    <t>347 cycles</t>
  </si>
  <si>
    <t>8900 cycles</t>
  </si>
  <si>
    <t>3 hours</t>
  </si>
  <si>
    <t>90 cycles</t>
  </si>
  <si>
    <t>2052 hours</t>
  </si>
  <si>
    <t>675 cycles</t>
  </si>
  <si>
    <t>1800 hours</t>
  </si>
  <si>
    <t>256000 cycles</t>
  </si>
  <si>
    <t>Work in progress</t>
  </si>
  <si>
    <t>winter high&amp;low RVP-GCSD</t>
  </si>
  <si>
    <t>95RON high gum-GLSD</t>
  </si>
  <si>
    <t>3-1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</si>
  <si>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</si>
  <si>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</si>
  <si>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</si>
  <si>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</si>
  <si>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</si>
  <si>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</si>
  <si>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</si>
  <si>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</si>
  <si>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</si>
  <si>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Already done</t>
  </si>
  <si>
    <t>▶ 19MY E2UL LSY Dyno Validation Plan&amp;Status</t>
  </si>
  <si>
    <t>Ongoing</t>
  </si>
  <si>
    <t>Current %</t>
  </si>
  <si>
    <t>Finished</t>
  </si>
  <si>
    <t>C9SYG354AA</t>
  </si>
  <si>
    <r>
      <rPr>
        <b/>
        <sz val="11"/>
        <rFont val="Arial"/>
        <family val="2"/>
      </rPr>
      <t xml:space="preserve">Issue: </t>
    </r>
    <r>
      <rPr>
        <sz val="11"/>
        <rFont val="Arial"/>
        <family val="2"/>
      </rPr>
      <t xml:space="preserve">9/15 137cyc found bubble in coolant. Nitrogen leakage test NOK for cylinder #1,#2,#3. 
9/19 Tore down the engine and found combustion gas leak trace from cylinder #1,#2,#3 to coolant jacket in deck face.
</t>
    </r>
    <r>
      <rPr>
        <b/>
        <sz val="11"/>
        <rFont val="Arial"/>
        <family val="2"/>
      </rPr>
      <t>Root cause:</t>
    </r>
    <r>
      <rPr>
        <sz val="1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</si>
  <si>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8/17 1270cyc found bubble in coolant.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 xml:space="preserve">cylinder head over heat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 xml:space="preserve">
1. Heat up rate change to 1.0~1.1 deg C/s
2. Head and block CT scan before building new GETC engine.</t>
    </r>
  </si>
  <si>
    <t>Mahle
TC6</t>
  </si>
  <si>
    <t>Mahle
TC3</t>
  </si>
  <si>
    <t>C9SYG088AD</t>
  </si>
  <si>
    <t>11-1</t>
  </si>
  <si>
    <t>C9SYG103AD</t>
  </si>
  <si>
    <t>1416 hours</t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</si>
  <si>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10/13 4630cyc found bubble in coolant. Nitrogen leakage test NOK for cylinder #2.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</t>
    </r>
  </si>
  <si>
    <r>
      <rPr>
        <b/>
        <sz val="11"/>
        <color theme="1"/>
        <rFont val="Arial"/>
        <family val="2"/>
      </rPr>
      <t xml:space="preserve">Issue: </t>
    </r>
    <r>
      <rPr>
        <sz val="11"/>
        <color theme="1"/>
        <rFont val="Arial"/>
        <family val="2"/>
      </rPr>
      <t xml:space="preserve">10/14 344cyc found bubble in coolant and heard noise. Leak down were 80% for all cylinders. Found one more valve stem key in cam carrier.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</si>
  <si>
    <t>Running Incident</t>
  </si>
  <si>
    <t>C9SYG100AD</t>
  </si>
  <si>
    <t>1-1</t>
  </si>
  <si>
    <t>Set up engine</t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</si>
  <si>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9/27 384hrs found bubble in coolant. Nitrogen leakage test NOK for cylinder #2,#3. 
9/29 Tore down the engine and found combustion gas leak trace from cylinder #2,#3 to coolant jacket in deck face.
</t>
    </r>
    <r>
      <rPr>
        <b/>
        <sz val="11"/>
        <color theme="1"/>
        <rFont val="Arial"/>
        <family val="2"/>
      </rPr>
      <t>Root cause:</t>
    </r>
    <r>
      <rPr>
        <sz val="11"/>
        <color theme="1"/>
        <rFont val="Arial"/>
        <family val="2"/>
      </rPr>
      <t xml:space="preserve"> still in research
</t>
    </r>
    <r>
      <rPr>
        <b/>
        <sz val="11"/>
        <color theme="1"/>
        <rFont val="Arial"/>
        <family val="2"/>
      </rPr>
      <t xml:space="preserve">Solution: </t>
    </r>
    <r>
      <rPr>
        <sz val="11"/>
        <color theme="1"/>
        <rFont val="Arial"/>
        <family val="2"/>
      </rPr>
      <t>retrofit cam carrier ASM to a new engine, continue to validate the SCS related parts.</t>
    </r>
  </si>
  <si>
    <t>Debugging</t>
  </si>
  <si>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11/4 1cyc engine hard to start
</t>
    </r>
    <r>
      <rPr>
        <b/>
        <sz val="11"/>
        <color theme="1"/>
        <rFont val="Arial"/>
        <family val="2"/>
      </rPr>
      <t>Solution:</t>
    </r>
    <r>
      <rPr>
        <sz val="11"/>
        <color theme="1"/>
        <rFont val="Arial"/>
        <family val="2"/>
      </rPr>
      <t xml:space="preserve"> need cal update, send data to Opel
</t>
    </r>
    <r>
      <rPr>
        <b/>
        <sz val="11"/>
        <color theme="1"/>
        <rFont val="Arial"/>
        <family val="2"/>
      </rPr>
      <t xml:space="preserve">Due date: </t>
    </r>
    <r>
      <rPr>
        <sz val="11"/>
        <color theme="1"/>
        <rFont val="Arial"/>
        <family val="2"/>
      </rPr>
      <t>2017.11.7</t>
    </r>
  </si>
  <si>
    <r>
      <t>Use Opel air bleed procedure</t>
    </r>
    <r>
      <rPr>
        <b/>
        <sz val="11"/>
        <color theme="1"/>
        <rFont val="Arial"/>
        <family val="2"/>
      </rPr>
      <t xml:space="preserve">
Issue: </t>
    </r>
    <r>
      <rPr>
        <sz val="11"/>
        <color theme="1"/>
        <rFont val="Arial"/>
        <family val="2"/>
      </rPr>
      <t xml:space="preserve">11/2 3395cyc found coolant in IEM and cylinder #2&amp;#3.
</t>
    </r>
    <r>
      <rPr>
        <b/>
        <sz val="11"/>
        <color theme="1"/>
        <rFont val="Arial"/>
        <family val="2"/>
      </rPr>
      <t xml:space="preserve">Root cause: </t>
    </r>
    <r>
      <rPr>
        <sz val="11"/>
        <color theme="1"/>
        <rFont val="Arial"/>
        <family val="2"/>
      </rPr>
      <t>still in research</t>
    </r>
    <r>
      <rPr>
        <b/>
        <sz val="11"/>
        <color theme="1"/>
        <rFont val="Arial"/>
        <family val="2"/>
      </rPr>
      <t/>
    </r>
  </si>
  <si>
    <r>
      <t xml:space="preserve">Use Opel air bleed procedure
</t>
    </r>
    <r>
      <rPr>
        <b/>
        <sz val="11"/>
        <color theme="1"/>
        <rFont val="Arial"/>
        <family val="2"/>
      </rPr>
      <t>Issue:</t>
    </r>
    <r>
      <rPr>
        <sz val="11"/>
        <color theme="1"/>
        <rFont val="Arial"/>
        <family val="2"/>
      </rPr>
      <t xml:space="preserve"> 11/6 246cyc engine shut down for turbine inlet temp over 985 degC
</t>
    </r>
    <r>
      <rPr>
        <b/>
        <sz val="11"/>
        <color theme="1"/>
        <rFont val="Arial"/>
        <family val="2"/>
      </rPr>
      <t>Solution:</t>
    </r>
    <r>
      <rPr>
        <sz val="11"/>
        <color theme="1"/>
        <rFont val="Arial"/>
        <family val="2"/>
      </rPr>
      <t xml:space="preserve"> change converter
</t>
    </r>
    <r>
      <rPr>
        <b/>
        <sz val="11"/>
        <color theme="1"/>
        <rFont val="Arial"/>
        <family val="2"/>
      </rPr>
      <t xml:space="preserve">Due date: </t>
    </r>
    <r>
      <rPr>
        <sz val="11"/>
        <color theme="1"/>
        <rFont val="Arial"/>
        <family val="2"/>
      </rPr>
      <t>2017.11.7</t>
    </r>
  </si>
  <si>
    <t>Cam carrier from C9SYG085AD
Use Opel air bleed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</si>
</sst>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%"/>
  </numFmts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10" borderId="5" xfId="0" applyFont="1" applyFill="1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5" fontId="16" fillId="10" borderId="5" xfId="0" applyNumberFormat="1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10" borderId="0" xfId="0" applyNumberFormat="1" applyFont="1" applyFill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5" fillId="10" borderId="1" xfId="0" applyFont="1" applyFill="1" applyBorder="1" applyAlignment="1">
      <alignment vertical="center" wrapText="1"/>
    </xf>
    <xf numFmtId="164" fontId="16" fillId="0" borderId="1" xfId="0" applyNumberFormat="1" applyFont="1" applyFill="1" applyBorder="1" applyAlignment="1">
      <alignment horizontal="left" vertical="center" wrapText="1"/>
    </xf>
    <xf numFmtId="164" fontId="16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165" fontId="20" fillId="10" borderId="1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64" fontId="24" fillId="0" borderId="1" xfId="0" applyNumberFormat="1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17" fillId="9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2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144776</xdr:colOff>
      <xdr:row>31</xdr:row>
      <xdr:rowOff>101358</xdr:rowOff>
    </xdr:from>
    <xdr:to>
      <xdr:col>32</xdr:col>
      <xdr:colOff>116898</xdr:colOff>
      <xdr:row>31</xdr:row>
      <xdr:rowOff>213927</xdr:rowOff>
    </xdr:to>
    <xdr:sp macro="" textlink="">
      <xdr:nvSpPr>
        <xdr:cNvPr id="79" name="Rectangle 24"/>
        <xdr:cNvSpPr>
          <a:spLocks noChangeArrowheads="1"/>
        </xdr:cNvSpPr>
      </xdr:nvSpPr>
      <xdr:spPr bwMode="auto">
        <a:xfrm>
          <a:off x="6591469" y="12535813"/>
          <a:ext cx="179053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153328</xdr:colOff>
      <xdr:row>25</xdr:row>
      <xdr:rowOff>209310</xdr:rowOff>
    </xdr:from>
    <xdr:to>
      <xdr:col>26</xdr:col>
      <xdr:colOff>75500</xdr:colOff>
      <xdr:row>25</xdr:row>
      <xdr:rowOff>321879</xdr:rowOff>
    </xdr:to>
    <xdr:sp macro="" textlink="">
      <xdr:nvSpPr>
        <xdr:cNvPr id="38" name="Rectangle 24"/>
        <xdr:cNvSpPr>
          <a:spLocks noChangeArrowheads="1"/>
        </xdr:cNvSpPr>
      </xdr:nvSpPr>
      <xdr:spPr bwMode="auto">
        <a:xfrm>
          <a:off x="5705706" y="7875773"/>
          <a:ext cx="1762123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5</xdr:col>
      <xdr:colOff>6234</xdr:colOff>
      <xdr:row>4</xdr:row>
      <xdr:rowOff>41945</xdr:rowOff>
    </xdr:from>
    <xdr:to>
      <xdr:col>11</xdr:col>
      <xdr:colOff>1947</xdr:colOff>
      <xdr:row>4</xdr:row>
      <xdr:rowOff>152398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090078" y="1268289"/>
          <a:ext cx="92440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4329</xdr:colOff>
      <xdr:row>10</xdr:row>
      <xdr:rowOff>39086</xdr:rowOff>
    </xdr:from>
    <xdr:to>
      <xdr:col>18</xdr:col>
      <xdr:colOff>4329</xdr:colOff>
      <xdr:row>10</xdr:row>
      <xdr:rowOff>144077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242954" y="2563211"/>
          <a:ext cx="185737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53227</xdr:colOff>
      <xdr:row>1</xdr:row>
      <xdr:rowOff>119199</xdr:rowOff>
    </xdr:from>
    <xdr:to>
      <xdr:col>37</xdr:col>
      <xdr:colOff>0</xdr:colOff>
      <xdr:row>1</xdr:row>
      <xdr:rowOff>471441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221815" y="455375"/>
          <a:ext cx="4967009" cy="352242"/>
          <a:chOff x="494" y="68"/>
          <a:chExt cx="406" cy="22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727" y="71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18" y="71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0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666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770" y="68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14464</xdr:colOff>
      <xdr:row>12</xdr:row>
      <xdr:rowOff>33012</xdr:rowOff>
    </xdr:from>
    <xdr:to>
      <xdr:col>18</xdr:col>
      <xdr:colOff>1566</xdr:colOff>
      <xdr:row>12</xdr:row>
      <xdr:rowOff>155322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253089" y="3467965"/>
          <a:ext cx="1844477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1754</xdr:colOff>
      <xdr:row>5</xdr:row>
      <xdr:rowOff>383259</xdr:rowOff>
    </xdr:from>
    <xdr:to>
      <xdr:col>14</xdr:col>
      <xdr:colOff>153329</xdr:colOff>
      <xdr:row>5</xdr:row>
      <xdr:rowOff>494859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484107" y="1783994"/>
          <a:ext cx="1249751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8659</xdr:colOff>
      <xdr:row>11</xdr:row>
      <xdr:rowOff>483066</xdr:rowOff>
    </xdr:from>
    <xdr:to>
      <xdr:col>10</xdr:col>
      <xdr:colOff>51953</xdr:colOff>
      <xdr:row>11</xdr:row>
      <xdr:rowOff>604293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491012" y="3788801"/>
          <a:ext cx="513941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14</xdr:row>
      <xdr:rowOff>37477</xdr:rowOff>
    </xdr:from>
    <xdr:to>
      <xdr:col>22</xdr:col>
      <xdr:colOff>148683</xdr:colOff>
      <xdr:row>14</xdr:row>
      <xdr:rowOff>151127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012531" y="4139180"/>
          <a:ext cx="185127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10027</xdr:colOff>
      <xdr:row>16</xdr:row>
      <xdr:rowOff>35780</xdr:rowOff>
    </xdr:from>
    <xdr:to>
      <xdr:col>17</xdr:col>
      <xdr:colOff>0</xdr:colOff>
      <xdr:row>16</xdr:row>
      <xdr:rowOff>158090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5305927" y="4498923"/>
          <a:ext cx="599573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3741</xdr:colOff>
      <xdr:row>18</xdr:row>
      <xdr:rowOff>46400</xdr:rowOff>
    </xdr:from>
    <xdr:to>
      <xdr:col>18</xdr:col>
      <xdr:colOff>66089</xdr:colOff>
      <xdr:row>18</xdr:row>
      <xdr:rowOff>160050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6076509" y="4883241"/>
          <a:ext cx="62348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8342</xdr:colOff>
      <xdr:row>22</xdr:row>
      <xdr:rowOff>43690</xdr:rowOff>
    </xdr:from>
    <xdr:to>
      <xdr:col>17</xdr:col>
      <xdr:colOff>0</xdr:colOff>
      <xdr:row>22</xdr:row>
      <xdr:rowOff>148682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>
          <a:off x="5299047" y="5602826"/>
          <a:ext cx="597794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4329</xdr:colOff>
      <xdr:row>24</xdr:row>
      <xdr:rowOff>42214</xdr:rowOff>
    </xdr:from>
    <xdr:to>
      <xdr:col>20</xdr:col>
      <xdr:colOff>8659</xdr:colOff>
      <xdr:row>24</xdr:row>
      <xdr:rowOff>147205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4537363" y="5965032"/>
          <a:ext cx="1822739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3539</xdr:colOff>
      <xdr:row>8</xdr:row>
      <xdr:rowOff>33083</xdr:rowOff>
    </xdr:from>
    <xdr:to>
      <xdr:col>17</xdr:col>
      <xdr:colOff>3337</xdr:colOff>
      <xdr:row>8</xdr:row>
      <xdr:rowOff>146733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4973104" y="2194844"/>
          <a:ext cx="894320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8661</xdr:colOff>
      <xdr:row>26</xdr:row>
      <xdr:rowOff>42213</xdr:rowOff>
    </xdr:from>
    <xdr:to>
      <xdr:col>19</xdr:col>
      <xdr:colOff>12990</xdr:colOff>
      <xdr:row>26</xdr:row>
      <xdr:rowOff>147204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996297" y="6765997"/>
          <a:ext cx="1216602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28</xdr:row>
      <xdr:rowOff>29224</xdr:rowOff>
    </xdr:from>
    <xdr:to>
      <xdr:col>23</xdr:col>
      <xdr:colOff>8658</xdr:colOff>
      <xdr:row>28</xdr:row>
      <xdr:rowOff>134215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>
          <a:off x="4390158" y="7116690"/>
          <a:ext cx="242454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8659</xdr:colOff>
      <xdr:row>32</xdr:row>
      <xdr:rowOff>37884</xdr:rowOff>
    </xdr:from>
    <xdr:to>
      <xdr:col>25</xdr:col>
      <xdr:colOff>4328</xdr:colOff>
      <xdr:row>32</xdr:row>
      <xdr:rowOff>142875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4693227" y="7934975"/>
          <a:ext cx="2420215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86735</xdr:colOff>
      <xdr:row>20</xdr:row>
      <xdr:rowOff>37689</xdr:rowOff>
    </xdr:from>
    <xdr:to>
      <xdr:col>18</xdr:col>
      <xdr:colOff>147328</xdr:colOff>
      <xdr:row>20</xdr:row>
      <xdr:rowOff>151339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>
          <a:off x="6159503" y="5236945"/>
          <a:ext cx="6059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138543</xdr:colOff>
      <xdr:row>29</xdr:row>
      <xdr:rowOff>648994</xdr:rowOff>
    </xdr:from>
    <xdr:to>
      <xdr:col>16</xdr:col>
      <xdr:colOff>125451</xdr:colOff>
      <xdr:row>29</xdr:row>
      <xdr:rowOff>760594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5676650" y="12201458"/>
          <a:ext cx="286265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13939</xdr:colOff>
      <xdr:row>33</xdr:row>
      <xdr:rowOff>184302</xdr:rowOff>
    </xdr:from>
    <xdr:to>
      <xdr:col>26</xdr:col>
      <xdr:colOff>151533</xdr:colOff>
      <xdr:row>33</xdr:row>
      <xdr:rowOff>296871</xdr:rowOff>
    </xdr:to>
    <xdr:sp macro="" textlink="">
      <xdr:nvSpPr>
        <xdr:cNvPr id="42" name="Rectangle 24"/>
        <xdr:cNvSpPr>
          <a:spLocks noChangeArrowheads="1"/>
        </xdr:cNvSpPr>
      </xdr:nvSpPr>
      <xdr:spPr bwMode="auto">
        <a:xfrm>
          <a:off x="5872976" y="11595717"/>
          <a:ext cx="1670886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97254</xdr:colOff>
      <xdr:row>33</xdr:row>
      <xdr:rowOff>184302</xdr:rowOff>
    </xdr:from>
    <xdr:to>
      <xdr:col>13</xdr:col>
      <xdr:colOff>4329</xdr:colOff>
      <xdr:row>33</xdr:row>
      <xdr:rowOff>295902</xdr:rowOff>
    </xdr:to>
    <xdr:sp macro="" textlink="">
      <xdr:nvSpPr>
        <xdr:cNvPr id="43" name="Rectangle 16"/>
        <xdr:cNvSpPr>
          <a:spLocks noChangeArrowheads="1"/>
        </xdr:cNvSpPr>
      </xdr:nvSpPr>
      <xdr:spPr bwMode="auto">
        <a:xfrm>
          <a:off x="4877072" y="12376302"/>
          <a:ext cx="51321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65049</xdr:colOff>
      <xdr:row>9</xdr:row>
      <xdr:rowOff>363174</xdr:rowOff>
    </xdr:from>
    <xdr:to>
      <xdr:col>23</xdr:col>
      <xdr:colOff>1856</xdr:colOff>
      <xdr:row>9</xdr:row>
      <xdr:rowOff>475743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351549" y="3751353"/>
          <a:ext cx="535521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10518</xdr:colOff>
      <xdr:row>17</xdr:row>
      <xdr:rowOff>77892</xdr:rowOff>
    </xdr:from>
    <xdr:to>
      <xdr:col>26</xdr:col>
      <xdr:colOff>6394</xdr:colOff>
      <xdr:row>17</xdr:row>
      <xdr:rowOff>190461</xdr:rowOff>
    </xdr:to>
    <xdr:sp macro="" textlink="">
      <xdr:nvSpPr>
        <xdr:cNvPr id="39" name="Rectangle 24"/>
        <xdr:cNvSpPr>
          <a:spLocks noChangeArrowheads="1"/>
        </xdr:cNvSpPr>
      </xdr:nvSpPr>
      <xdr:spPr bwMode="auto">
        <a:xfrm>
          <a:off x="6738176" y="7863326"/>
          <a:ext cx="597455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32</xdr:col>
      <xdr:colOff>30694</xdr:colOff>
      <xdr:row>3</xdr:row>
      <xdr:rowOff>16566</xdr:rowOff>
    </xdr:from>
    <xdr:to>
      <xdr:col>35</xdr:col>
      <xdr:colOff>30694</xdr:colOff>
      <xdr:row>4</xdr:row>
      <xdr:rowOff>107675</xdr:rowOff>
    </xdr:to>
    <xdr:sp macro="" textlink="">
      <xdr:nvSpPr>
        <xdr:cNvPr id="49" name="Flowchart: Off-page Connector 48"/>
        <xdr:cNvSpPr/>
      </xdr:nvSpPr>
      <xdr:spPr>
        <a:xfrm>
          <a:off x="8131085" y="1035327"/>
          <a:ext cx="447261" cy="289891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VSO </a:t>
          </a:r>
        </a:p>
      </xdr:txBody>
    </xdr:sp>
    <xdr:clientData/>
  </xdr:twoCellAnchor>
  <xdr:twoCellAnchor>
    <xdr:from>
      <xdr:col>33</xdr:col>
      <xdr:colOff>105238</xdr:colOff>
      <xdr:row>4</xdr:row>
      <xdr:rowOff>107675</xdr:rowOff>
    </xdr:from>
    <xdr:to>
      <xdr:col>33</xdr:col>
      <xdr:colOff>109136</xdr:colOff>
      <xdr:row>34</xdr:row>
      <xdr:rowOff>0</xdr:rowOff>
    </xdr:to>
    <xdr:cxnSp macro="">
      <xdr:nvCxnSpPr>
        <xdr:cNvPr id="50" name="Straight Connector 49"/>
        <xdr:cNvCxnSpPr>
          <a:stCxn id="49" idx="2"/>
        </xdr:cNvCxnSpPr>
      </xdr:nvCxnSpPr>
      <xdr:spPr>
        <a:xfrm flipH="1">
          <a:off x="8666532" y="1329116"/>
          <a:ext cx="3898" cy="11411972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18026</xdr:colOff>
      <xdr:row>3</xdr:row>
      <xdr:rowOff>26798</xdr:rowOff>
    </xdr:from>
    <xdr:to>
      <xdr:col>60</xdr:col>
      <xdr:colOff>89647</xdr:colOff>
      <xdr:row>4</xdr:row>
      <xdr:rowOff>117907</xdr:rowOff>
    </xdr:to>
    <xdr:sp macro="" textlink="">
      <xdr:nvSpPr>
        <xdr:cNvPr id="74" name="Flowchart: Off-page Connector 73"/>
        <xdr:cNvSpPr/>
      </xdr:nvSpPr>
      <xdr:spPr>
        <a:xfrm>
          <a:off x="12344497" y="1046533"/>
          <a:ext cx="542268" cy="29281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SORP </a:t>
          </a:r>
        </a:p>
      </xdr:txBody>
    </xdr:sp>
    <xdr:clientData/>
  </xdr:twoCellAnchor>
  <xdr:twoCellAnchor>
    <xdr:from>
      <xdr:col>58</xdr:col>
      <xdr:colOff>123265</xdr:colOff>
      <xdr:row>4</xdr:row>
      <xdr:rowOff>117907</xdr:rowOff>
    </xdr:from>
    <xdr:to>
      <xdr:col>58</xdr:col>
      <xdr:colOff>143484</xdr:colOff>
      <xdr:row>34</xdr:row>
      <xdr:rowOff>0</xdr:rowOff>
    </xdr:to>
    <xdr:cxnSp macro="">
      <xdr:nvCxnSpPr>
        <xdr:cNvPr id="75" name="Straight Connector 74"/>
        <xdr:cNvCxnSpPr/>
      </xdr:nvCxnSpPr>
      <xdr:spPr>
        <a:xfrm flipH="1">
          <a:off x="12606618" y="1339348"/>
          <a:ext cx="20219" cy="11401740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97487</xdr:colOff>
      <xdr:row>13</xdr:row>
      <xdr:rowOff>285750</xdr:rowOff>
    </xdr:from>
    <xdr:to>
      <xdr:col>18</xdr:col>
      <xdr:colOff>108239</xdr:colOff>
      <xdr:row>13</xdr:row>
      <xdr:rowOff>397350</xdr:rowOff>
    </xdr:to>
    <xdr:sp macro="" textlink="">
      <xdr:nvSpPr>
        <xdr:cNvPr id="56" name="Rectangle 16"/>
        <xdr:cNvSpPr>
          <a:spLocks noChangeArrowheads="1"/>
        </xdr:cNvSpPr>
      </xdr:nvSpPr>
      <xdr:spPr bwMode="auto">
        <a:xfrm>
          <a:off x="5483442" y="5723659"/>
          <a:ext cx="76842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85390</xdr:colOff>
      <xdr:row>25</xdr:row>
      <xdr:rowOff>210014</xdr:rowOff>
    </xdr:from>
    <xdr:to>
      <xdr:col>21</xdr:col>
      <xdr:colOff>153328</xdr:colOff>
      <xdr:row>25</xdr:row>
      <xdr:rowOff>321614</xdr:rowOff>
    </xdr:to>
    <xdr:sp macro="" textlink="">
      <xdr:nvSpPr>
        <xdr:cNvPr id="62" name="Rectangle 16"/>
        <xdr:cNvSpPr>
          <a:spLocks noChangeArrowheads="1"/>
        </xdr:cNvSpPr>
      </xdr:nvSpPr>
      <xdr:spPr bwMode="auto">
        <a:xfrm>
          <a:off x="5637768" y="10357624"/>
          <a:ext cx="114124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112337</xdr:colOff>
      <xdr:row>27</xdr:row>
      <xdr:rowOff>245750</xdr:rowOff>
    </xdr:from>
    <xdr:to>
      <xdr:col>18</xdr:col>
      <xdr:colOff>147204</xdr:colOff>
      <xdr:row>27</xdr:row>
      <xdr:rowOff>357350</xdr:rowOff>
    </xdr:to>
    <xdr:sp macro="" textlink="">
      <xdr:nvSpPr>
        <xdr:cNvPr id="63" name="Rectangle 16"/>
        <xdr:cNvSpPr>
          <a:spLocks noChangeArrowheads="1"/>
        </xdr:cNvSpPr>
      </xdr:nvSpPr>
      <xdr:spPr bwMode="auto">
        <a:xfrm>
          <a:off x="5649826" y="9969909"/>
          <a:ext cx="64100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59473</xdr:colOff>
      <xdr:row>19</xdr:row>
      <xdr:rowOff>148682</xdr:rowOff>
    </xdr:from>
    <xdr:to>
      <xdr:col>15</xdr:col>
      <xdr:colOff>105192</xdr:colOff>
      <xdr:row>19</xdr:row>
      <xdr:rowOff>260282</xdr:rowOff>
    </xdr:to>
    <xdr:sp macro="" textlink="">
      <xdr:nvSpPr>
        <xdr:cNvPr id="66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108238</xdr:colOff>
      <xdr:row>29</xdr:row>
      <xdr:rowOff>653138</xdr:rowOff>
    </xdr:from>
    <xdr:to>
      <xdr:col>11</xdr:col>
      <xdr:colOff>1856</xdr:colOff>
      <xdr:row>29</xdr:row>
      <xdr:rowOff>764738</xdr:rowOff>
    </xdr:to>
    <xdr:sp macro="" textlink="">
      <xdr:nvSpPr>
        <xdr:cNvPr id="68" name="Rectangle 16"/>
        <xdr:cNvSpPr>
          <a:spLocks noChangeArrowheads="1"/>
        </xdr:cNvSpPr>
      </xdr:nvSpPr>
      <xdr:spPr bwMode="auto">
        <a:xfrm>
          <a:off x="4598595" y="12205602"/>
          <a:ext cx="492332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99876</xdr:colOff>
      <xdr:row>21</xdr:row>
      <xdr:rowOff>137773</xdr:rowOff>
    </xdr:from>
    <xdr:to>
      <xdr:col>15</xdr:col>
      <xdr:colOff>145595</xdr:colOff>
      <xdr:row>21</xdr:row>
      <xdr:rowOff>249373</xdr:rowOff>
    </xdr:to>
    <xdr:sp macro="" textlink="">
      <xdr:nvSpPr>
        <xdr:cNvPr id="67" name="Rectangle 16"/>
        <xdr:cNvSpPr>
          <a:spLocks noChangeArrowheads="1"/>
        </xdr:cNvSpPr>
      </xdr:nvSpPr>
      <xdr:spPr bwMode="auto">
        <a:xfrm flipH="1">
          <a:off x="5765180" y="7973121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129909</xdr:colOff>
      <xdr:row>33</xdr:row>
      <xdr:rowOff>185426</xdr:rowOff>
    </xdr:from>
    <xdr:to>
      <xdr:col>21</xdr:col>
      <xdr:colOff>153328</xdr:colOff>
      <xdr:row>33</xdr:row>
      <xdr:rowOff>297026</xdr:rowOff>
    </xdr:to>
    <xdr:sp macro="" textlink="">
      <xdr:nvSpPr>
        <xdr:cNvPr id="69" name="Rectangle 16"/>
        <xdr:cNvSpPr>
          <a:spLocks noChangeArrowheads="1"/>
        </xdr:cNvSpPr>
      </xdr:nvSpPr>
      <xdr:spPr bwMode="auto">
        <a:xfrm>
          <a:off x="5835616" y="14477572"/>
          <a:ext cx="943395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92926</xdr:colOff>
      <xdr:row>9</xdr:row>
      <xdr:rowOff>360051</xdr:rowOff>
    </xdr:from>
    <xdr:to>
      <xdr:col>22</xdr:col>
      <xdr:colOff>0</xdr:colOff>
      <xdr:row>9</xdr:row>
      <xdr:rowOff>481278</xdr:rowOff>
    </xdr:to>
    <xdr:sp macro="" textlink="">
      <xdr:nvSpPr>
        <xdr:cNvPr id="70" name="Rectangle 16"/>
        <xdr:cNvSpPr>
          <a:spLocks noChangeArrowheads="1"/>
        </xdr:cNvSpPr>
      </xdr:nvSpPr>
      <xdr:spPr bwMode="auto">
        <a:xfrm>
          <a:off x="6068610" y="3753959"/>
          <a:ext cx="659048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43293</xdr:colOff>
      <xdr:row>15</xdr:row>
      <xdr:rowOff>147204</xdr:rowOff>
    </xdr:from>
    <xdr:to>
      <xdr:col>21</xdr:col>
      <xdr:colOff>56284</xdr:colOff>
      <xdr:row>15</xdr:row>
      <xdr:rowOff>258804</xdr:rowOff>
    </xdr:to>
    <xdr:sp macro="" textlink="">
      <xdr:nvSpPr>
        <xdr:cNvPr id="71" name="Rectangle 16"/>
        <xdr:cNvSpPr>
          <a:spLocks noChangeArrowheads="1"/>
        </xdr:cNvSpPr>
      </xdr:nvSpPr>
      <xdr:spPr bwMode="auto">
        <a:xfrm>
          <a:off x="6186918" y="6706465"/>
          <a:ext cx="467593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8658</xdr:colOff>
      <xdr:row>30</xdr:row>
      <xdr:rowOff>29224</xdr:rowOff>
    </xdr:from>
    <xdr:to>
      <xdr:col>23</xdr:col>
      <xdr:colOff>8658</xdr:colOff>
      <xdr:row>30</xdr:row>
      <xdr:rowOff>134215</xdr:rowOff>
    </xdr:to>
    <xdr:sp macro="" textlink="">
      <xdr:nvSpPr>
        <xdr:cNvPr id="76" name="Rectangle 75"/>
        <xdr:cNvSpPr>
          <a:spLocks noChangeArrowheads="1"/>
        </xdr:cNvSpPr>
      </xdr:nvSpPr>
      <xdr:spPr bwMode="auto">
        <a:xfrm>
          <a:off x="4491011" y="10361048"/>
          <a:ext cx="251011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102865</xdr:colOff>
      <xdr:row>31</xdr:row>
      <xdr:rowOff>99700</xdr:rowOff>
    </xdr:from>
    <xdr:to>
      <xdr:col>22</xdr:col>
      <xdr:colOff>4647</xdr:colOff>
      <xdr:row>31</xdr:row>
      <xdr:rowOff>211300</xdr:rowOff>
    </xdr:to>
    <xdr:sp macro="" textlink="">
      <xdr:nvSpPr>
        <xdr:cNvPr id="77" name="Rectangle 16"/>
        <xdr:cNvSpPr>
          <a:spLocks noChangeArrowheads="1"/>
        </xdr:cNvSpPr>
      </xdr:nvSpPr>
      <xdr:spPr bwMode="auto">
        <a:xfrm>
          <a:off x="6575219" y="13838932"/>
          <a:ext cx="208440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6234</xdr:colOff>
      <xdr:row>6</xdr:row>
      <xdr:rowOff>41945</xdr:rowOff>
    </xdr:from>
    <xdr:to>
      <xdr:col>11</xdr:col>
      <xdr:colOff>1947</xdr:colOff>
      <xdr:row>6</xdr:row>
      <xdr:rowOff>152398</xdr:rowOff>
    </xdr:to>
    <xdr:sp macro="" textlink="">
      <xdr:nvSpPr>
        <xdr:cNvPr id="78" name="Rectangle 24"/>
        <xdr:cNvSpPr>
          <a:spLocks noChangeArrowheads="1"/>
        </xdr:cNvSpPr>
      </xdr:nvSpPr>
      <xdr:spPr bwMode="auto">
        <a:xfrm>
          <a:off x="4174822" y="1263386"/>
          <a:ext cx="937007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112103</xdr:colOff>
      <xdr:row>7</xdr:row>
      <xdr:rowOff>124575</xdr:rowOff>
    </xdr:from>
    <xdr:to>
      <xdr:col>26</xdr:col>
      <xdr:colOff>114935</xdr:colOff>
      <xdr:row>7</xdr:row>
      <xdr:rowOff>237144</xdr:rowOff>
    </xdr:to>
    <xdr:sp macro="" textlink="">
      <xdr:nvSpPr>
        <xdr:cNvPr id="83" name="Rectangle 24"/>
        <xdr:cNvSpPr>
          <a:spLocks noChangeArrowheads="1"/>
        </xdr:cNvSpPr>
      </xdr:nvSpPr>
      <xdr:spPr bwMode="auto">
        <a:xfrm>
          <a:off x="6947691" y="2970869"/>
          <a:ext cx="630362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121107</xdr:colOff>
      <xdr:row>23</xdr:row>
      <xdr:rowOff>117940</xdr:rowOff>
    </xdr:from>
    <xdr:to>
      <xdr:col>22</xdr:col>
      <xdr:colOff>12805</xdr:colOff>
      <xdr:row>23</xdr:row>
      <xdr:rowOff>229540</xdr:rowOff>
    </xdr:to>
    <xdr:sp macro="" textlink="">
      <xdr:nvSpPr>
        <xdr:cNvPr id="80" name="Rectangle 16"/>
        <xdr:cNvSpPr>
          <a:spLocks noChangeArrowheads="1"/>
        </xdr:cNvSpPr>
      </xdr:nvSpPr>
      <xdr:spPr bwMode="auto">
        <a:xfrm>
          <a:off x="6760235" y="9497025"/>
          <a:ext cx="45719" cy="1116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153328</xdr:colOff>
      <xdr:row>23</xdr:row>
      <xdr:rowOff>119252</xdr:rowOff>
    </xdr:from>
    <xdr:to>
      <xdr:col>25</xdr:col>
      <xdr:colOff>134216</xdr:colOff>
      <xdr:row>23</xdr:row>
      <xdr:rowOff>231821</xdr:rowOff>
    </xdr:to>
    <xdr:sp macro="" textlink="">
      <xdr:nvSpPr>
        <xdr:cNvPr id="46" name="Rectangle 24"/>
        <xdr:cNvSpPr>
          <a:spLocks noChangeArrowheads="1"/>
        </xdr:cNvSpPr>
      </xdr:nvSpPr>
      <xdr:spPr bwMode="auto">
        <a:xfrm>
          <a:off x="6779011" y="9523447"/>
          <a:ext cx="594205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7" t="s">
        <v>0</v>
      </c>
      <c r="H1" s="67"/>
      <c r="I1" s="67"/>
      <c r="J1" s="67"/>
      <c r="K1" s="67" t="s">
        <v>1</v>
      </c>
      <c r="L1" s="67"/>
      <c r="M1" s="67"/>
      <c r="N1" s="67"/>
      <c r="O1" s="67" t="s">
        <v>2</v>
      </c>
      <c r="P1" s="67"/>
      <c r="Q1" s="67"/>
      <c r="R1" s="67"/>
      <c r="S1" s="67" t="s">
        <v>3</v>
      </c>
      <c r="T1" s="67"/>
      <c r="U1" s="67"/>
      <c r="V1" s="67"/>
      <c r="W1" s="67" t="s">
        <v>4</v>
      </c>
      <c r="X1" s="67"/>
      <c r="Y1" s="67"/>
      <c r="Z1" s="67"/>
      <c r="AA1" s="67" t="s">
        <v>5</v>
      </c>
      <c r="AB1" s="67"/>
      <c r="AC1" s="67"/>
      <c r="AD1" s="67"/>
      <c r="AE1" s="67" t="s">
        <v>6</v>
      </c>
      <c r="AF1" s="67"/>
      <c r="AG1" s="67"/>
      <c r="AH1" s="67"/>
      <c r="AI1" s="67" t="s">
        <v>7</v>
      </c>
      <c r="AJ1" s="67"/>
      <c r="AK1" s="67"/>
      <c r="AL1" s="67"/>
      <c r="AM1" s="67" t="s">
        <v>8</v>
      </c>
      <c r="AN1" s="67"/>
      <c r="AO1" s="67"/>
      <c r="AP1" s="67"/>
      <c r="AQ1" s="67" t="s">
        <v>9</v>
      </c>
      <c r="AR1" s="67"/>
      <c r="AS1" s="67"/>
      <c r="AT1" s="67"/>
      <c r="AU1" s="67" t="s">
        <v>10</v>
      </c>
      <c r="AV1" s="67"/>
      <c r="AW1" s="67"/>
      <c r="AX1" s="67"/>
      <c r="AY1" s="67" t="s">
        <v>11</v>
      </c>
      <c r="AZ1" s="67"/>
      <c r="BA1" s="67"/>
      <c r="BB1" s="67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1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2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3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4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5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5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6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6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7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8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59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8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60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0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59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0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2" sqref="E52"/>
    </sheetView>
  </sheetViews>
  <sheetFormatPr defaultColWidth="9" defaultRowHeight="14.25"/>
  <cols>
    <col min="1" max="1" width="4" style="48" customWidth="1"/>
    <col min="2" max="2" width="24.42578125" style="48" customWidth="1"/>
    <col min="3" max="3" width="10.85546875" style="48" customWidth="1"/>
    <col min="4" max="4" width="11.140625" style="48" customWidth="1"/>
    <col min="5" max="5" width="12.140625" style="48" customWidth="1"/>
    <col min="6" max="61" width="2.28515625" style="48" customWidth="1"/>
    <col min="62" max="62" width="11.85546875" style="42" customWidth="1"/>
    <col min="63" max="63" width="12" style="55" customWidth="1"/>
    <col min="64" max="64" width="16.7109375" style="48" customWidth="1"/>
    <col min="65" max="65" width="40.85546875" style="48" customWidth="1"/>
    <col min="66" max="66" width="14.28515625" style="48" customWidth="1"/>
    <col min="67" max="67" width="40.85546875" style="48" customWidth="1"/>
    <col min="68" max="68" width="20.5703125" style="48" customWidth="1"/>
    <col min="69" max="16384" width="9" style="48"/>
  </cols>
  <sheetData>
    <row r="1" spans="1:68" ht="26.25">
      <c r="A1" s="83" t="s">
        <v>153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46"/>
      <c r="BK1" s="53"/>
      <c r="BL1" s="45"/>
      <c r="BM1" s="45"/>
      <c r="BN1" s="44"/>
      <c r="BO1" s="45"/>
      <c r="BP1" s="44"/>
    </row>
    <row r="2" spans="1:68" ht="37.5" customHeight="1">
      <c r="A2" s="51"/>
      <c r="B2" s="52"/>
      <c r="C2" s="52"/>
      <c r="D2" s="52"/>
      <c r="E2" s="52"/>
      <c r="F2" s="80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2"/>
      <c r="BJ2" s="52"/>
      <c r="BK2" s="54"/>
      <c r="BL2" s="52"/>
      <c r="BM2" s="52"/>
      <c r="BN2" s="52"/>
      <c r="BO2" s="52"/>
      <c r="BP2" s="52"/>
    </row>
    <row r="3" spans="1:68" ht="15.75">
      <c r="A3" s="92" t="s">
        <v>90</v>
      </c>
      <c r="B3" s="93" t="s">
        <v>85</v>
      </c>
      <c r="C3" s="93" t="s">
        <v>89</v>
      </c>
      <c r="D3" s="85" t="s">
        <v>86</v>
      </c>
      <c r="E3" s="85" t="s">
        <v>87</v>
      </c>
      <c r="F3" s="93">
        <v>2017</v>
      </c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86">
        <v>2018</v>
      </c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8"/>
      <c r="BJ3" s="85" t="s">
        <v>94</v>
      </c>
      <c r="BK3" s="95" t="s">
        <v>155</v>
      </c>
      <c r="BL3" s="85" t="s">
        <v>88</v>
      </c>
      <c r="BM3" s="85" t="s">
        <v>95</v>
      </c>
      <c r="BN3" s="85" t="s">
        <v>96</v>
      </c>
      <c r="BO3" s="85" t="s">
        <v>95</v>
      </c>
      <c r="BP3" s="85" t="s">
        <v>97</v>
      </c>
    </row>
    <row r="4" spans="1:68" ht="15.75">
      <c r="A4" s="92"/>
      <c r="B4" s="93"/>
      <c r="C4" s="93"/>
      <c r="D4" s="94"/>
      <c r="E4" s="85"/>
      <c r="F4" s="85">
        <v>7</v>
      </c>
      <c r="G4" s="85"/>
      <c r="H4" s="85"/>
      <c r="I4" s="85"/>
      <c r="J4" s="85">
        <v>8</v>
      </c>
      <c r="K4" s="85"/>
      <c r="L4" s="85"/>
      <c r="M4" s="85"/>
      <c r="N4" s="85">
        <v>9</v>
      </c>
      <c r="O4" s="85"/>
      <c r="P4" s="85"/>
      <c r="Q4" s="85"/>
      <c r="R4" s="85">
        <v>10</v>
      </c>
      <c r="S4" s="85"/>
      <c r="T4" s="85"/>
      <c r="U4" s="85"/>
      <c r="V4" s="85">
        <v>11</v>
      </c>
      <c r="W4" s="85"/>
      <c r="X4" s="85"/>
      <c r="Y4" s="85"/>
      <c r="Z4" s="85">
        <v>12</v>
      </c>
      <c r="AA4" s="85"/>
      <c r="AB4" s="85"/>
      <c r="AC4" s="85"/>
      <c r="AD4" s="85">
        <v>1</v>
      </c>
      <c r="AE4" s="85"/>
      <c r="AF4" s="85"/>
      <c r="AG4" s="85"/>
      <c r="AH4" s="85">
        <v>2</v>
      </c>
      <c r="AI4" s="85"/>
      <c r="AJ4" s="85"/>
      <c r="AK4" s="85"/>
      <c r="AL4" s="85">
        <v>3</v>
      </c>
      <c r="AM4" s="85"/>
      <c r="AN4" s="85"/>
      <c r="AO4" s="85"/>
      <c r="AP4" s="85">
        <v>4</v>
      </c>
      <c r="AQ4" s="85"/>
      <c r="AR4" s="85"/>
      <c r="AS4" s="85"/>
      <c r="AT4" s="85">
        <v>5</v>
      </c>
      <c r="AU4" s="85"/>
      <c r="AV4" s="85"/>
      <c r="AW4" s="85"/>
      <c r="AX4" s="85">
        <v>6</v>
      </c>
      <c r="AY4" s="85"/>
      <c r="AZ4" s="85"/>
      <c r="BA4" s="85"/>
      <c r="BB4" s="85">
        <v>7</v>
      </c>
      <c r="BC4" s="85"/>
      <c r="BD4" s="85"/>
      <c r="BE4" s="85"/>
      <c r="BF4" s="85">
        <v>8</v>
      </c>
      <c r="BG4" s="85"/>
      <c r="BH4" s="85"/>
      <c r="BI4" s="85"/>
      <c r="BJ4" s="85"/>
      <c r="BK4" s="95"/>
      <c r="BL4" s="85"/>
      <c r="BM4" s="85"/>
      <c r="BN4" s="85"/>
      <c r="BO4" s="85"/>
      <c r="BP4" s="85"/>
    </row>
    <row r="5" spans="1:68" ht="14.25" customHeight="1">
      <c r="A5" s="72">
        <v>1</v>
      </c>
      <c r="B5" s="73" t="s">
        <v>108</v>
      </c>
      <c r="C5" s="74" t="s">
        <v>119</v>
      </c>
      <c r="D5" s="74" t="s">
        <v>98</v>
      </c>
      <c r="E5" s="91" t="s">
        <v>126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7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76" t="s">
        <v>131</v>
      </c>
      <c r="BK5" s="77">
        <f>137/347</f>
        <v>0.39481268011527376</v>
      </c>
      <c r="BL5" s="78" t="s">
        <v>107</v>
      </c>
      <c r="BM5" s="90" t="s">
        <v>158</v>
      </c>
      <c r="BN5" s="69" t="s">
        <v>152</v>
      </c>
      <c r="BO5" s="90"/>
      <c r="BP5" s="69" t="s">
        <v>103</v>
      </c>
    </row>
    <row r="6" spans="1:68" ht="99.75" customHeight="1">
      <c r="A6" s="72"/>
      <c r="B6" s="73"/>
      <c r="C6" s="74"/>
      <c r="D6" s="74"/>
      <c r="E6" s="91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76"/>
      <c r="BK6" s="77"/>
      <c r="BL6" s="79"/>
      <c r="BM6" s="90"/>
      <c r="BN6" s="69"/>
      <c r="BO6" s="90"/>
      <c r="BP6" s="69"/>
    </row>
    <row r="7" spans="1:68" ht="14.25" customHeight="1">
      <c r="A7" s="72" t="s">
        <v>170</v>
      </c>
      <c r="B7" s="73" t="s">
        <v>169</v>
      </c>
      <c r="C7" s="74" t="s">
        <v>119</v>
      </c>
      <c r="D7" s="74" t="s">
        <v>98</v>
      </c>
      <c r="E7" s="91" t="s">
        <v>126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7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76" t="s">
        <v>131</v>
      </c>
      <c r="BK7" s="77">
        <v>0</v>
      </c>
      <c r="BL7" s="78" t="s">
        <v>139</v>
      </c>
      <c r="BM7" s="90" t="s">
        <v>171</v>
      </c>
      <c r="BN7" s="69" t="s">
        <v>152</v>
      </c>
      <c r="BO7" s="90"/>
      <c r="BP7" s="69" t="s">
        <v>103</v>
      </c>
    </row>
    <row r="8" spans="1:68" ht="29.25" customHeight="1">
      <c r="A8" s="72"/>
      <c r="B8" s="73"/>
      <c r="C8" s="74"/>
      <c r="D8" s="74"/>
      <c r="E8" s="91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76"/>
      <c r="BK8" s="77"/>
      <c r="BL8" s="79"/>
      <c r="BM8" s="90"/>
      <c r="BN8" s="69"/>
      <c r="BO8" s="90"/>
      <c r="BP8" s="69"/>
    </row>
    <row r="9" spans="1:68" ht="14.25" customHeight="1">
      <c r="A9" s="72">
        <v>2</v>
      </c>
      <c r="B9" s="73" t="s">
        <v>109</v>
      </c>
      <c r="C9" s="74" t="s">
        <v>119</v>
      </c>
      <c r="D9" s="74" t="s">
        <v>98</v>
      </c>
      <c r="E9" s="91" t="s">
        <v>160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76" t="s">
        <v>131</v>
      </c>
      <c r="BK9" s="77">
        <f>246/347</f>
        <v>0.70893371757925072</v>
      </c>
      <c r="BL9" s="78" t="s">
        <v>168</v>
      </c>
      <c r="BM9" s="70" t="s">
        <v>176</v>
      </c>
      <c r="BN9" s="69" t="s">
        <v>152</v>
      </c>
      <c r="BO9" s="90"/>
      <c r="BP9" s="69" t="s">
        <v>103</v>
      </c>
    </row>
    <row r="10" spans="1:68" ht="67.5" customHeight="1">
      <c r="A10" s="72"/>
      <c r="B10" s="73"/>
      <c r="C10" s="74"/>
      <c r="D10" s="74"/>
      <c r="E10" s="91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76"/>
      <c r="BK10" s="77"/>
      <c r="BL10" s="79"/>
      <c r="BM10" s="71"/>
      <c r="BN10" s="69"/>
      <c r="BO10" s="90"/>
      <c r="BP10" s="69"/>
    </row>
    <row r="11" spans="1:68" ht="14.25" customHeight="1">
      <c r="A11" s="72">
        <v>3</v>
      </c>
      <c r="B11" s="73" t="s">
        <v>110</v>
      </c>
      <c r="C11" s="74" t="s">
        <v>119</v>
      </c>
      <c r="D11" s="74" t="s">
        <v>100</v>
      </c>
      <c r="E11" s="91" t="s">
        <v>127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76" t="s">
        <v>132</v>
      </c>
      <c r="BK11" s="77">
        <f>1270/8900</f>
        <v>0.14269662921348314</v>
      </c>
      <c r="BL11" s="78" t="s">
        <v>107</v>
      </c>
      <c r="BM11" s="70" t="s">
        <v>159</v>
      </c>
      <c r="BN11" s="69" t="s">
        <v>152</v>
      </c>
      <c r="BO11" s="70"/>
      <c r="BP11" s="69" t="s">
        <v>103</v>
      </c>
    </row>
    <row r="12" spans="1:68" ht="105.75" customHeight="1">
      <c r="A12" s="72"/>
      <c r="B12" s="73"/>
      <c r="C12" s="74"/>
      <c r="D12" s="74"/>
      <c r="E12" s="91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76"/>
      <c r="BK12" s="77"/>
      <c r="BL12" s="79"/>
      <c r="BM12" s="70"/>
      <c r="BN12" s="69"/>
      <c r="BO12" s="70"/>
      <c r="BP12" s="69"/>
    </row>
    <row r="13" spans="1:68" ht="14.25" customHeight="1">
      <c r="A13" s="72" t="s">
        <v>142</v>
      </c>
      <c r="B13" s="73" t="s">
        <v>111</v>
      </c>
      <c r="C13" s="74" t="s">
        <v>119</v>
      </c>
      <c r="D13" s="74" t="s">
        <v>100</v>
      </c>
      <c r="E13" s="91" t="s">
        <v>127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76" t="s">
        <v>132</v>
      </c>
      <c r="BK13" s="77">
        <f>4625/8900</f>
        <v>0.5196629213483146</v>
      </c>
      <c r="BL13" s="78" t="s">
        <v>107</v>
      </c>
      <c r="BM13" s="70" t="s">
        <v>166</v>
      </c>
      <c r="BN13" s="69" t="s">
        <v>152</v>
      </c>
      <c r="BO13" s="70"/>
      <c r="BP13" s="69" t="s">
        <v>103</v>
      </c>
    </row>
    <row r="14" spans="1:68" ht="57" customHeight="1">
      <c r="A14" s="72"/>
      <c r="B14" s="73"/>
      <c r="C14" s="74"/>
      <c r="D14" s="74"/>
      <c r="E14" s="91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76"/>
      <c r="BK14" s="77"/>
      <c r="BL14" s="79"/>
      <c r="BM14" s="70"/>
      <c r="BN14" s="69"/>
      <c r="BO14" s="70"/>
      <c r="BP14" s="69"/>
    </row>
    <row r="15" spans="1:68" ht="14.25" customHeight="1">
      <c r="A15" s="72" t="s">
        <v>143</v>
      </c>
      <c r="B15" s="96" t="s">
        <v>157</v>
      </c>
      <c r="C15" s="74" t="s">
        <v>119</v>
      </c>
      <c r="D15" s="74" t="s">
        <v>100</v>
      </c>
      <c r="E15" s="91" t="s">
        <v>130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76" t="s">
        <v>132</v>
      </c>
      <c r="BK15" s="77">
        <f>3395/8900</f>
        <v>0.38146067415730339</v>
      </c>
      <c r="BL15" s="78" t="s">
        <v>107</v>
      </c>
      <c r="BM15" s="70" t="s">
        <v>175</v>
      </c>
      <c r="BN15" s="69" t="s">
        <v>152</v>
      </c>
      <c r="BO15" s="70"/>
      <c r="BP15" s="69" t="s">
        <v>103</v>
      </c>
    </row>
    <row r="16" spans="1:68" ht="50.25" customHeight="1">
      <c r="A16" s="72"/>
      <c r="B16" s="73"/>
      <c r="C16" s="74"/>
      <c r="D16" s="74"/>
      <c r="E16" s="91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76"/>
      <c r="BK16" s="77"/>
      <c r="BL16" s="79"/>
      <c r="BM16" s="70"/>
      <c r="BN16" s="69"/>
      <c r="BO16" s="70"/>
      <c r="BP16" s="69"/>
    </row>
    <row r="17" spans="1:68" ht="14.25" customHeight="1">
      <c r="A17" s="72" t="s">
        <v>144</v>
      </c>
      <c r="B17" s="73" t="s">
        <v>112</v>
      </c>
      <c r="C17" s="74" t="s">
        <v>119</v>
      </c>
      <c r="D17" s="74" t="s">
        <v>104</v>
      </c>
      <c r="E17" s="75" t="s">
        <v>129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76" t="s">
        <v>106</v>
      </c>
      <c r="BK17" s="77">
        <v>0</v>
      </c>
      <c r="BL17" s="78" t="s">
        <v>139</v>
      </c>
      <c r="BM17" s="70" t="s">
        <v>173</v>
      </c>
      <c r="BN17" s="69" t="s">
        <v>152</v>
      </c>
      <c r="BO17" s="70"/>
      <c r="BP17" s="69" t="s">
        <v>103</v>
      </c>
    </row>
    <row r="18" spans="1:68" ht="21.75" customHeight="1">
      <c r="A18" s="72"/>
      <c r="B18" s="73"/>
      <c r="C18" s="74"/>
      <c r="D18" s="74"/>
      <c r="E18" s="75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76"/>
      <c r="BK18" s="77"/>
      <c r="BL18" s="79"/>
      <c r="BM18" s="71"/>
      <c r="BN18" s="69"/>
      <c r="BO18" s="71"/>
      <c r="BP18" s="69"/>
    </row>
    <row r="19" spans="1:68" ht="14.25" customHeight="1">
      <c r="A19" s="72" t="s">
        <v>145</v>
      </c>
      <c r="B19" s="73" t="s">
        <v>113</v>
      </c>
      <c r="C19" s="74" t="s">
        <v>119</v>
      </c>
      <c r="D19" s="74" t="s">
        <v>101</v>
      </c>
      <c r="E19" s="91" t="s">
        <v>130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76" t="s">
        <v>133</v>
      </c>
      <c r="BK19" s="77">
        <v>1</v>
      </c>
      <c r="BL19" s="78" t="s">
        <v>156</v>
      </c>
      <c r="BM19" s="70"/>
      <c r="BN19" s="69" t="s">
        <v>152</v>
      </c>
      <c r="BO19" s="70"/>
      <c r="BP19" s="69" t="s">
        <v>103</v>
      </c>
    </row>
    <row r="20" spans="1:68" ht="31.5" customHeight="1">
      <c r="A20" s="72"/>
      <c r="B20" s="73"/>
      <c r="C20" s="74"/>
      <c r="D20" s="74"/>
      <c r="E20" s="91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76"/>
      <c r="BK20" s="77"/>
      <c r="BL20" s="79"/>
      <c r="BM20" s="70"/>
      <c r="BN20" s="69"/>
      <c r="BO20" s="70"/>
      <c r="BP20" s="69"/>
    </row>
    <row r="21" spans="1:68" ht="14.25" customHeight="1">
      <c r="A21" s="72" t="s">
        <v>146</v>
      </c>
      <c r="B21" s="73" t="s">
        <v>114</v>
      </c>
      <c r="C21" s="74" t="s">
        <v>119</v>
      </c>
      <c r="D21" s="74" t="s">
        <v>101</v>
      </c>
      <c r="E21" s="89" t="s">
        <v>130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76" t="s">
        <v>133</v>
      </c>
      <c r="BK21" s="77">
        <v>1</v>
      </c>
      <c r="BL21" s="78" t="s">
        <v>156</v>
      </c>
      <c r="BM21" s="70"/>
      <c r="BN21" s="69" t="s">
        <v>152</v>
      </c>
      <c r="BO21" s="70"/>
      <c r="BP21" s="69" t="s">
        <v>103</v>
      </c>
    </row>
    <row r="22" spans="1:68" ht="28.5" customHeight="1">
      <c r="A22" s="72"/>
      <c r="B22" s="73"/>
      <c r="C22" s="74"/>
      <c r="D22" s="74"/>
      <c r="E22" s="8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76"/>
      <c r="BK22" s="77"/>
      <c r="BL22" s="79"/>
      <c r="BM22" s="71"/>
      <c r="BN22" s="69"/>
      <c r="BO22" s="71"/>
      <c r="BP22" s="69"/>
    </row>
    <row r="23" spans="1:68" ht="14.25" customHeight="1">
      <c r="A23" s="72" t="s">
        <v>147</v>
      </c>
      <c r="B23" s="73" t="s">
        <v>162</v>
      </c>
      <c r="C23" s="74" t="s">
        <v>119</v>
      </c>
      <c r="D23" s="74" t="s">
        <v>102</v>
      </c>
      <c r="E23" s="89" t="s">
        <v>123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76" t="s">
        <v>134</v>
      </c>
      <c r="BK23" s="77">
        <f>1/90</f>
        <v>1.1111111111111112E-2</v>
      </c>
      <c r="BL23" s="78" t="s">
        <v>168</v>
      </c>
      <c r="BM23" s="70" t="s">
        <v>174</v>
      </c>
      <c r="BN23" s="69" t="s">
        <v>152</v>
      </c>
      <c r="BO23" s="70"/>
      <c r="BP23" s="69" t="s">
        <v>140</v>
      </c>
    </row>
    <row r="24" spans="1:68" ht="44.25" customHeight="1">
      <c r="A24" s="72"/>
      <c r="B24" s="73"/>
      <c r="C24" s="74"/>
      <c r="D24" s="74"/>
      <c r="E24" s="8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76"/>
      <c r="BK24" s="77"/>
      <c r="BL24" s="79"/>
      <c r="BM24" s="71"/>
      <c r="BN24" s="69"/>
      <c r="BO24" s="71"/>
      <c r="BP24" s="69"/>
    </row>
    <row r="25" spans="1:68" ht="14.25" customHeight="1">
      <c r="A25" s="72" t="s">
        <v>148</v>
      </c>
      <c r="B25" s="73" t="s">
        <v>115</v>
      </c>
      <c r="C25" s="74" t="s">
        <v>119</v>
      </c>
      <c r="D25" s="74" t="s">
        <v>105</v>
      </c>
      <c r="E25" s="75" t="s">
        <v>124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76" t="s">
        <v>135</v>
      </c>
      <c r="BK25" s="77">
        <f>1270/2052</f>
        <v>0.61890838206627685</v>
      </c>
      <c r="BL25" s="78" t="s">
        <v>154</v>
      </c>
      <c r="BM25" s="70"/>
      <c r="BN25" s="69" t="s">
        <v>152</v>
      </c>
      <c r="BO25" s="70"/>
      <c r="BP25" s="69" t="s">
        <v>141</v>
      </c>
    </row>
    <row r="26" spans="1:68" ht="47.25" customHeight="1">
      <c r="A26" s="72"/>
      <c r="B26" s="73"/>
      <c r="C26" s="74"/>
      <c r="D26" s="74"/>
      <c r="E26" s="75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76"/>
      <c r="BK26" s="77"/>
      <c r="BL26" s="79"/>
      <c r="BM26" s="71"/>
      <c r="BN26" s="69"/>
      <c r="BO26" s="71"/>
      <c r="BP26" s="69"/>
    </row>
    <row r="27" spans="1:68" ht="14.25" customHeight="1">
      <c r="A27" s="72" t="s">
        <v>149</v>
      </c>
      <c r="B27" s="73" t="s">
        <v>116</v>
      </c>
      <c r="C27" s="74" t="s">
        <v>119</v>
      </c>
      <c r="D27" s="74" t="s">
        <v>120</v>
      </c>
      <c r="E27" s="75" t="s">
        <v>161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76" t="s">
        <v>136</v>
      </c>
      <c r="BK27" s="77">
        <f>344/675</f>
        <v>0.50962962962962965</v>
      </c>
      <c r="BL27" s="78" t="s">
        <v>107</v>
      </c>
      <c r="BM27" s="70" t="s">
        <v>167</v>
      </c>
      <c r="BN27" s="69" t="s">
        <v>152</v>
      </c>
      <c r="BO27" s="70"/>
      <c r="BP27" s="69" t="s">
        <v>103</v>
      </c>
    </row>
    <row r="28" spans="1:68" ht="59.25" customHeight="1">
      <c r="A28" s="72"/>
      <c r="B28" s="73"/>
      <c r="C28" s="74"/>
      <c r="D28" s="74"/>
      <c r="E28" s="75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76"/>
      <c r="BK28" s="77"/>
      <c r="BL28" s="79"/>
      <c r="BM28" s="71"/>
      <c r="BN28" s="69"/>
      <c r="BO28" s="71"/>
      <c r="BP28" s="69"/>
    </row>
    <row r="29" spans="1:68" ht="14.25" customHeight="1">
      <c r="A29" s="72" t="s">
        <v>150</v>
      </c>
      <c r="B29" s="73" t="s">
        <v>117</v>
      </c>
      <c r="C29" s="74" t="s">
        <v>119</v>
      </c>
      <c r="D29" s="74" t="s">
        <v>121</v>
      </c>
      <c r="E29" s="75" t="s">
        <v>128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76" t="s">
        <v>137</v>
      </c>
      <c r="BK29" s="77">
        <f>384/1800</f>
        <v>0.21333333333333335</v>
      </c>
      <c r="BL29" s="78" t="s">
        <v>107</v>
      </c>
      <c r="BM29" s="70" t="s">
        <v>172</v>
      </c>
      <c r="BN29" s="69" t="s">
        <v>152</v>
      </c>
      <c r="BO29" s="70"/>
      <c r="BP29" s="69" t="s">
        <v>103</v>
      </c>
    </row>
    <row r="30" spans="1:68" ht="133.5" customHeight="1">
      <c r="A30" s="72"/>
      <c r="B30" s="73"/>
      <c r="C30" s="74"/>
      <c r="D30" s="74"/>
      <c r="E30" s="75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76"/>
      <c r="BK30" s="77"/>
      <c r="BL30" s="79"/>
      <c r="BM30" s="71"/>
      <c r="BN30" s="69"/>
      <c r="BO30" s="71"/>
      <c r="BP30" s="69"/>
    </row>
    <row r="31" spans="1:68" ht="14.25" customHeight="1">
      <c r="A31" s="72" t="s">
        <v>163</v>
      </c>
      <c r="B31" s="73" t="s">
        <v>164</v>
      </c>
      <c r="C31" s="74" t="s">
        <v>119</v>
      </c>
      <c r="D31" s="74" t="s">
        <v>121</v>
      </c>
      <c r="E31" s="75" t="s">
        <v>128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76" t="s">
        <v>165</v>
      </c>
      <c r="BK31" s="77">
        <f>110/1416</f>
        <v>7.7683615819209045E-2</v>
      </c>
      <c r="BL31" s="78" t="s">
        <v>154</v>
      </c>
      <c r="BM31" s="70" t="s">
        <v>177</v>
      </c>
      <c r="BN31" s="69" t="s">
        <v>152</v>
      </c>
      <c r="BO31" s="70"/>
      <c r="BP31" s="69" t="s">
        <v>103</v>
      </c>
    </row>
    <row r="32" spans="1:68" ht="29.25" customHeight="1">
      <c r="A32" s="72"/>
      <c r="B32" s="73"/>
      <c r="C32" s="74"/>
      <c r="D32" s="74"/>
      <c r="E32" s="75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76"/>
      <c r="BK32" s="77"/>
      <c r="BL32" s="79"/>
      <c r="BM32" s="71"/>
      <c r="BN32" s="69"/>
      <c r="BO32" s="71"/>
      <c r="BP32" s="69"/>
    </row>
    <row r="33" spans="1:68" ht="14.25" customHeight="1">
      <c r="A33" s="72" t="s">
        <v>151</v>
      </c>
      <c r="B33" s="73" t="s">
        <v>118</v>
      </c>
      <c r="C33" s="74" t="s">
        <v>119</v>
      </c>
      <c r="D33" s="74" t="s">
        <v>122</v>
      </c>
      <c r="E33" s="75" t="s">
        <v>125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76" t="s">
        <v>138</v>
      </c>
      <c r="BK33" s="77">
        <f>172728/256000</f>
        <v>0.67471875000000003</v>
      </c>
      <c r="BL33" s="78" t="s">
        <v>154</v>
      </c>
      <c r="BM33" s="70"/>
      <c r="BN33" s="69" t="s">
        <v>152</v>
      </c>
      <c r="BO33" s="70"/>
      <c r="BP33" s="69" t="s">
        <v>99</v>
      </c>
    </row>
    <row r="34" spans="1:68" ht="36.75" customHeight="1">
      <c r="A34" s="72"/>
      <c r="B34" s="73"/>
      <c r="C34" s="74"/>
      <c r="D34" s="74"/>
      <c r="E34" s="75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76"/>
      <c r="BK34" s="77"/>
      <c r="BL34" s="79"/>
      <c r="BM34" s="71"/>
      <c r="BN34" s="69"/>
      <c r="BO34" s="71"/>
      <c r="BP34" s="69"/>
    </row>
    <row r="35" spans="1:68">
      <c r="A35" s="50"/>
    </row>
    <row r="36" spans="1:68">
      <c r="A36" s="50"/>
    </row>
    <row r="37" spans="1:68">
      <c r="A37" s="50"/>
    </row>
    <row r="38" spans="1:68">
      <c r="A38" s="50"/>
    </row>
    <row r="39" spans="1:68">
      <c r="A39" s="50"/>
    </row>
    <row r="40" spans="1:68">
      <c r="A40" s="50"/>
    </row>
    <row r="41" spans="1:68">
      <c r="A41" s="50"/>
    </row>
    <row r="42" spans="1:68">
      <c r="A42" s="50"/>
    </row>
    <row r="43" spans="1:68">
      <c r="A43" s="50"/>
    </row>
    <row r="44" spans="1:68">
      <c r="A44" s="50"/>
    </row>
    <row r="45" spans="1:68">
      <c r="A45" s="50"/>
    </row>
    <row r="46" spans="1:68">
      <c r="A46" s="50"/>
    </row>
    <row r="47" spans="1:68">
      <c r="A47" s="50"/>
    </row>
    <row r="48" spans="1:68">
      <c r="A48" s="50"/>
    </row>
    <row r="49" spans="1:1">
      <c r="A49" s="50"/>
    </row>
    <row r="50" spans="1:1">
      <c r="A50" s="50"/>
    </row>
    <row r="51" spans="1:1">
      <c r="A51" s="50"/>
    </row>
    <row r="52" spans="1:1">
      <c r="A52" s="50"/>
    </row>
    <row r="53" spans="1:1">
      <c r="A53" s="50"/>
    </row>
    <row r="54" spans="1:1">
      <c r="A54" s="50"/>
    </row>
    <row r="55" spans="1:1">
      <c r="A55" s="50"/>
    </row>
    <row r="56" spans="1:1">
      <c r="A56" s="50"/>
    </row>
    <row r="57" spans="1:1">
      <c r="A57" s="50"/>
    </row>
    <row r="58" spans="1:1">
      <c r="A58" s="50"/>
    </row>
    <row r="59" spans="1:1">
      <c r="A59" s="50"/>
    </row>
    <row r="60" spans="1:1">
      <c r="A60" s="50"/>
    </row>
    <row r="61" spans="1:1">
      <c r="A61" s="50"/>
    </row>
    <row r="62" spans="1:1">
      <c r="A62" s="50"/>
    </row>
    <row r="63" spans="1:1">
      <c r="A63" s="50"/>
    </row>
    <row r="64" spans="1:1">
      <c r="A64" s="50"/>
    </row>
    <row r="65" spans="1:1">
      <c r="A65" s="50"/>
    </row>
    <row r="66" spans="1:1">
      <c r="A66" s="50"/>
    </row>
    <row r="67" spans="1:1">
      <c r="A67" s="50"/>
    </row>
    <row r="68" spans="1:1">
      <c r="A68" s="50"/>
    </row>
    <row r="69" spans="1:1">
      <c r="A69" s="50"/>
    </row>
    <row r="70" spans="1:1">
      <c r="A70" s="50"/>
    </row>
    <row r="71" spans="1:1">
      <c r="A71" s="50"/>
    </row>
    <row r="72" spans="1:1">
      <c r="A72" s="50"/>
    </row>
    <row r="73" spans="1:1">
      <c r="A73" s="50"/>
    </row>
    <row r="74" spans="1:1">
      <c r="A74" s="50"/>
    </row>
    <row r="75" spans="1:1">
      <c r="A75" s="50"/>
    </row>
    <row r="76" spans="1:1">
      <c r="A76" s="50"/>
    </row>
    <row r="77" spans="1:1">
      <c r="A77" s="50"/>
    </row>
    <row r="78" spans="1:1">
      <c r="A78" s="50"/>
    </row>
    <row r="79" spans="1:1">
      <c r="A79" s="50"/>
    </row>
    <row r="80" spans="1:1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  <row r="90" spans="1:1">
      <c r="A90" s="50"/>
    </row>
    <row r="91" spans="1:1">
      <c r="A91" s="50"/>
    </row>
    <row r="92" spans="1:1">
      <c r="A92" s="50"/>
    </row>
    <row r="93" spans="1:1">
      <c r="A93" s="50"/>
    </row>
    <row r="94" spans="1:1">
      <c r="A94" s="50"/>
    </row>
    <row r="95" spans="1:1">
      <c r="A95" s="50"/>
    </row>
    <row r="96" spans="1:1">
      <c r="A96" s="50"/>
    </row>
    <row r="97" spans="1:1">
      <c r="A97" s="50"/>
    </row>
    <row r="98" spans="1:1">
      <c r="A98" s="50"/>
    </row>
    <row r="99" spans="1:1">
      <c r="A99" s="50"/>
    </row>
    <row r="100" spans="1:1">
      <c r="A100" s="5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  <row r="118" spans="1:1">
      <c r="A118" s="50"/>
    </row>
    <row r="119" spans="1:1">
      <c r="A119" s="50"/>
    </row>
    <row r="120" spans="1:1">
      <c r="A120" s="50"/>
    </row>
    <row r="121" spans="1:1">
      <c r="A121" s="50"/>
    </row>
    <row r="122" spans="1:1">
      <c r="A122" s="50"/>
    </row>
    <row r="123" spans="1:1">
      <c r="A123" s="50"/>
    </row>
    <row r="124" spans="1:1">
      <c r="A124" s="50"/>
    </row>
    <row r="125" spans="1:1">
      <c r="A125" s="50"/>
    </row>
    <row r="126" spans="1:1">
      <c r="A126" s="50"/>
    </row>
    <row r="127" spans="1:1">
      <c r="A127" s="50"/>
    </row>
    <row r="128" spans="1:1">
      <c r="A128" s="50"/>
    </row>
    <row r="129" spans="1:1">
      <c r="A129" s="50"/>
    </row>
    <row r="130" spans="1:1">
      <c r="A130" s="50"/>
    </row>
    <row r="131" spans="1:1">
      <c r="A131" s="50"/>
    </row>
    <row r="132" spans="1:1">
      <c r="A132" s="50"/>
    </row>
    <row r="133" spans="1:1">
      <c r="A133" s="50"/>
    </row>
    <row r="134" spans="1:1">
      <c r="A134" s="50"/>
    </row>
    <row r="135" spans="1:1">
      <c r="A135" s="50"/>
    </row>
    <row r="136" spans="1:1">
      <c r="A136" s="50"/>
    </row>
    <row r="137" spans="1:1">
      <c r="A137" s="50"/>
    </row>
    <row r="138" spans="1:1">
      <c r="A138" s="50"/>
    </row>
    <row r="139" spans="1:1">
      <c r="A139" s="50"/>
    </row>
    <row r="140" spans="1:1">
      <c r="A140" s="50"/>
    </row>
  </sheetData>
  <mergeCells count="210">
    <mergeCell ref="BN7:BN8"/>
    <mergeCell ref="BO7:BO8"/>
    <mergeCell ref="BP7:BP8"/>
    <mergeCell ref="A7:A8"/>
    <mergeCell ref="B7:B8"/>
    <mergeCell ref="C7:C8"/>
    <mergeCell ref="D7:D8"/>
    <mergeCell ref="E7:E8"/>
    <mergeCell ref="BJ7:BJ8"/>
    <mergeCell ref="BK7:BK8"/>
    <mergeCell ref="BL7:BL8"/>
    <mergeCell ref="BM7:BM8"/>
    <mergeCell ref="BP23:BP24"/>
    <mergeCell ref="BN21:BN22"/>
    <mergeCell ref="BP21:BP22"/>
    <mergeCell ref="BN19:BN20"/>
    <mergeCell ref="BP19:BP20"/>
    <mergeCell ref="BN9:BN10"/>
    <mergeCell ref="BP9:BP10"/>
    <mergeCell ref="BP15:BP16"/>
    <mergeCell ref="BP17:BP18"/>
    <mergeCell ref="BP11:BP12"/>
    <mergeCell ref="BP13:BP14"/>
    <mergeCell ref="BN17:BN18"/>
    <mergeCell ref="BN11:BN12"/>
    <mergeCell ref="BK25:BK26"/>
    <mergeCell ref="BL25:BL26"/>
    <mergeCell ref="A25:A26"/>
    <mergeCell ref="B25:B26"/>
    <mergeCell ref="C25:C26"/>
    <mergeCell ref="D25:D26"/>
    <mergeCell ref="E25:E26"/>
    <mergeCell ref="BJ25:BJ26"/>
    <mergeCell ref="BK9:BK10"/>
    <mergeCell ref="BL9:BL10"/>
    <mergeCell ref="A23:A24"/>
    <mergeCell ref="B23:B24"/>
    <mergeCell ref="C23:C24"/>
    <mergeCell ref="D23:D24"/>
    <mergeCell ref="E23:E24"/>
    <mergeCell ref="BJ23:BJ24"/>
    <mergeCell ref="BK21:BK22"/>
    <mergeCell ref="BL21:BL22"/>
    <mergeCell ref="BL23:BL24"/>
    <mergeCell ref="BK17:BK18"/>
    <mergeCell ref="BL17:BL18"/>
    <mergeCell ref="A17:A18"/>
    <mergeCell ref="B17:B18"/>
    <mergeCell ref="C17:C18"/>
    <mergeCell ref="BM23:BM24"/>
    <mergeCell ref="BM21:BM22"/>
    <mergeCell ref="BM19:BM20"/>
    <mergeCell ref="A9:A10"/>
    <mergeCell ref="B9:B10"/>
    <mergeCell ref="C9:C10"/>
    <mergeCell ref="D9:D10"/>
    <mergeCell ref="E9:E10"/>
    <mergeCell ref="BJ9:BJ10"/>
    <mergeCell ref="A21:A22"/>
    <mergeCell ref="B21:B22"/>
    <mergeCell ref="C21:C22"/>
    <mergeCell ref="D21:D22"/>
    <mergeCell ref="E21:E22"/>
    <mergeCell ref="BJ21:BJ22"/>
    <mergeCell ref="BK23:BK24"/>
    <mergeCell ref="BK19:BK20"/>
    <mergeCell ref="BL19:BL20"/>
    <mergeCell ref="A19:A20"/>
    <mergeCell ref="B19:B20"/>
    <mergeCell ref="C19:C20"/>
    <mergeCell ref="D19:D20"/>
    <mergeCell ref="E19:E20"/>
    <mergeCell ref="BJ19:BJ20"/>
    <mergeCell ref="D17:D18"/>
    <mergeCell ref="E17:E18"/>
    <mergeCell ref="BJ17:BJ18"/>
    <mergeCell ref="BM17:BM18"/>
    <mergeCell ref="B13:B14"/>
    <mergeCell ref="C13:C14"/>
    <mergeCell ref="D13:D14"/>
    <mergeCell ref="E13:E14"/>
    <mergeCell ref="BJ13:BJ14"/>
    <mergeCell ref="BM11:BM12"/>
    <mergeCell ref="BM13:BM14"/>
    <mergeCell ref="A15:A16"/>
    <mergeCell ref="B15:B16"/>
    <mergeCell ref="C15:C16"/>
    <mergeCell ref="D15:D16"/>
    <mergeCell ref="E15:E16"/>
    <mergeCell ref="BJ15:BJ16"/>
    <mergeCell ref="BM15:BM16"/>
    <mergeCell ref="BK11:BK12"/>
    <mergeCell ref="BL11:BL12"/>
    <mergeCell ref="BK15:BK16"/>
    <mergeCell ref="BL15:BL16"/>
    <mergeCell ref="A3:A4"/>
    <mergeCell ref="B3:B4"/>
    <mergeCell ref="C3:C4"/>
    <mergeCell ref="D3:D4"/>
    <mergeCell ref="E3:E4"/>
    <mergeCell ref="BP3:BP4"/>
    <mergeCell ref="F4:I4"/>
    <mergeCell ref="J4:M4"/>
    <mergeCell ref="N4:Q4"/>
    <mergeCell ref="R4:U4"/>
    <mergeCell ref="V4:Y4"/>
    <mergeCell ref="Z4:AC4"/>
    <mergeCell ref="AH4:AK4"/>
    <mergeCell ref="AD4:AG4"/>
    <mergeCell ref="BJ3:BJ4"/>
    <mergeCell ref="BK3:BK4"/>
    <mergeCell ref="BM3:BM4"/>
    <mergeCell ref="BL3:BL4"/>
    <mergeCell ref="BN3:BN4"/>
    <mergeCell ref="F3:AC3"/>
    <mergeCell ref="BM25:BM26"/>
    <mergeCell ref="BM9:BM10"/>
    <mergeCell ref="BN25:BN26"/>
    <mergeCell ref="BK5:BK6"/>
    <mergeCell ref="BL5:BL6"/>
    <mergeCell ref="BN5:BN6"/>
    <mergeCell ref="BP5:BP6"/>
    <mergeCell ref="A5:A6"/>
    <mergeCell ref="B5:B6"/>
    <mergeCell ref="C5:C6"/>
    <mergeCell ref="D5:D6"/>
    <mergeCell ref="E5:E6"/>
    <mergeCell ref="BJ5:BJ6"/>
    <mergeCell ref="BM5:BM6"/>
    <mergeCell ref="A11:A12"/>
    <mergeCell ref="B11:B12"/>
    <mergeCell ref="C11:C12"/>
    <mergeCell ref="D11:D12"/>
    <mergeCell ref="E11:E12"/>
    <mergeCell ref="BJ11:BJ12"/>
    <mergeCell ref="BK13:BK14"/>
    <mergeCell ref="BL13:BL14"/>
    <mergeCell ref="BN13:BN14"/>
    <mergeCell ref="A13:A14"/>
    <mergeCell ref="BP29:BP30"/>
    <mergeCell ref="A27:A28"/>
    <mergeCell ref="B27:B28"/>
    <mergeCell ref="C27:C28"/>
    <mergeCell ref="D27:D28"/>
    <mergeCell ref="E27:E28"/>
    <mergeCell ref="BJ27:BJ28"/>
    <mergeCell ref="BK27:BK28"/>
    <mergeCell ref="BM27:BM28"/>
    <mergeCell ref="BL27:BL28"/>
    <mergeCell ref="BN29:BN30"/>
    <mergeCell ref="A29:A30"/>
    <mergeCell ref="B29:B30"/>
    <mergeCell ref="C29:C30"/>
    <mergeCell ref="D29:D30"/>
    <mergeCell ref="E29:E30"/>
    <mergeCell ref="BJ29:BJ30"/>
    <mergeCell ref="BK29:BK30"/>
    <mergeCell ref="BM29:BM30"/>
    <mergeCell ref="BL29:BL30"/>
    <mergeCell ref="A33:A34"/>
    <mergeCell ref="B33:B34"/>
    <mergeCell ref="C33:C34"/>
    <mergeCell ref="D33:D34"/>
    <mergeCell ref="E33:E34"/>
    <mergeCell ref="BJ33:BJ34"/>
    <mergeCell ref="BK33:BK34"/>
    <mergeCell ref="BM33:BM34"/>
    <mergeCell ref="BL33:BL34"/>
    <mergeCell ref="BO3:BO4"/>
    <mergeCell ref="BO5:BO6"/>
    <mergeCell ref="BO9:BO10"/>
    <mergeCell ref="BO11:BO12"/>
    <mergeCell ref="BO13:BO14"/>
    <mergeCell ref="BO15:BO16"/>
    <mergeCell ref="BO17:BO18"/>
    <mergeCell ref="BO19:BO20"/>
    <mergeCell ref="BO21:BO22"/>
    <mergeCell ref="BO23:BO24"/>
    <mergeCell ref="BO25:BO26"/>
    <mergeCell ref="BO27:BO28"/>
    <mergeCell ref="BO29:BO30"/>
    <mergeCell ref="BO33:BO34"/>
    <mergeCell ref="BN33:BN34"/>
    <mergeCell ref="BP33:BP34"/>
    <mergeCell ref="BN27:BN28"/>
    <mergeCell ref="BP27:BP28"/>
    <mergeCell ref="BN15:BN16"/>
    <mergeCell ref="BP25:BP26"/>
    <mergeCell ref="BN23:BN24"/>
    <mergeCell ref="BB4:BE4"/>
    <mergeCell ref="BF4:BI4"/>
    <mergeCell ref="AD3:BI3"/>
    <mergeCell ref="F2:BI2"/>
    <mergeCell ref="A1:BI1"/>
    <mergeCell ref="AL4:AO4"/>
    <mergeCell ref="AP4:AS4"/>
    <mergeCell ref="AT4:AW4"/>
    <mergeCell ref="AX4:BA4"/>
    <mergeCell ref="BN31:BN32"/>
    <mergeCell ref="BO31:BO32"/>
    <mergeCell ref="BP31:BP32"/>
    <mergeCell ref="A31:A32"/>
    <mergeCell ref="B31:B32"/>
    <mergeCell ref="C31:C32"/>
    <mergeCell ref="D31:D32"/>
    <mergeCell ref="E31:E32"/>
    <mergeCell ref="BJ31:BJ32"/>
    <mergeCell ref="BK31:BK32"/>
    <mergeCell ref="BL31:BL32"/>
    <mergeCell ref="BM31:BM32"/>
  </mergeCells>
  <phoneticPr fontId="1" type="noConversion"/>
  <conditionalFormatting sqref="BN1:BN6 BN33:BN1048576 BN9:BN30">
    <cfRule type="cellIs" dxfId="23" priority="243" operator="equal">
      <formula>"Red"</formula>
    </cfRule>
    <cfRule type="cellIs" dxfId="22" priority="244" operator="equal">
      <formula>"Yellow"</formula>
    </cfRule>
    <cfRule type="cellIs" dxfId="21" priority="245" operator="equal">
      <formula>"Green"</formula>
    </cfRule>
  </conditionalFormatting>
  <conditionalFormatting sqref="BL1:BL6 BL9:BL30 BL33:BL1048576">
    <cfRule type="cellIs" dxfId="20" priority="238" operator="equal">
      <formula>"Running Incident"</formula>
    </cfRule>
    <cfRule type="cellIs" dxfId="19" priority="239" operator="equal">
      <formula>"Terminate"</formula>
    </cfRule>
    <cfRule type="cellIs" dxfId="18" priority="240" operator="equal">
      <formula>"Work in progress"</formula>
    </cfRule>
    <cfRule type="cellIs" dxfId="17" priority="241" operator="equal">
      <formula>"Ongoing"</formula>
    </cfRule>
    <cfRule type="cellIs" dxfId="16" priority="242" operator="equal">
      <formula>"Finished"</formula>
    </cfRule>
  </conditionalFormatting>
  <conditionalFormatting sqref="BN31:BN32">
    <cfRule type="cellIs" dxfId="15" priority="14" operator="equal">
      <formula>"Red"</formula>
    </cfRule>
    <cfRule type="cellIs" dxfId="14" priority="15" operator="equal">
      <formula>"Yellow"</formula>
    </cfRule>
    <cfRule type="cellIs" dxfId="13" priority="16" operator="equal">
      <formula>"Green"</formula>
    </cfRule>
  </conditionalFormatting>
  <conditionalFormatting sqref="BL31:BL32">
    <cfRule type="cellIs" dxfId="12" priority="9" operator="equal">
      <formula>"Running Incident"</formula>
    </cfRule>
    <cfRule type="cellIs" dxfId="11" priority="10" operator="equal">
      <formula>"Terminate"</formula>
    </cfRule>
    <cfRule type="cellIs" dxfId="10" priority="11" operator="equal">
      <formula>"Work in progress"</formula>
    </cfRule>
    <cfRule type="cellIs" dxfId="9" priority="12" operator="equal">
      <formula>"Ongoing"</formula>
    </cfRule>
    <cfRule type="cellIs" dxfId="8" priority="13" operator="equal">
      <formula>"Finished"</formula>
    </cfRule>
  </conditionalFormatting>
  <conditionalFormatting sqref="BN7:BN8">
    <cfRule type="cellIs" dxfId="7" priority="6" operator="equal">
      <formula>"Red"</formula>
    </cfRule>
    <cfRule type="cellIs" dxfId="6" priority="7" operator="equal">
      <formula>"Yellow"</formula>
    </cfRule>
    <cfRule type="cellIs" dxfId="5" priority="8" operator="equal">
      <formula>"Green"</formula>
    </cfRule>
  </conditionalFormatting>
  <conditionalFormatting sqref="BL7:BL8">
    <cfRule type="cellIs" dxfId="4" priority="1" operator="equal">
      <formula>"Running Incident"</formula>
    </cfRule>
    <cfRule type="cellIs" dxfId="3" priority="2" operator="equal">
      <formula>"Terminate"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4">
    <dataValidation type="list" allowBlank="1" showInputMessage="1" showErrorMessage="1" sqref="D5:D34">
      <formula1>"GED,GETC,GDTS,LS-GED,GEHS,GCSD,GLSD,S&amp;S,AFM"</formula1>
    </dataValidation>
    <dataValidation type="list" allowBlank="1" showInputMessage="1" showErrorMessage="1" sqref="BP5:BP34">
      <formula1>"95RON high gum-GLSD,winter high&amp;low RVP-GCSD,92RON marketing,95RON Marketing,95RON Low FD,98RON Special "</formula1>
    </dataValidation>
    <dataValidation type="list" allowBlank="1" showInputMessage="1" showErrorMessage="1" sqref="BN5:BN34">
      <formula1>"Not yet start,Ongoing,Already done,Green,Yellow,Red,NA"</formula1>
    </dataValidation>
    <dataValidation type="list" allowBlank="1" showInputMessage="1" showErrorMessage="1" sqref="BL5:BL34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7" t="s">
        <v>0</v>
      </c>
      <c r="F1" s="67"/>
      <c r="G1" s="67"/>
      <c r="H1" s="67"/>
      <c r="I1" s="67" t="s">
        <v>1</v>
      </c>
      <c r="J1" s="67"/>
      <c r="K1" s="67"/>
      <c r="L1" s="67"/>
      <c r="M1" s="67" t="s">
        <v>2</v>
      </c>
      <c r="N1" s="67"/>
      <c r="O1" s="67"/>
      <c r="P1" s="67"/>
      <c r="Q1" s="67" t="s">
        <v>3</v>
      </c>
      <c r="R1" s="67"/>
      <c r="S1" s="67"/>
      <c r="T1" s="67"/>
      <c r="U1" s="67" t="s">
        <v>4</v>
      </c>
      <c r="V1" s="67"/>
      <c r="W1" s="67"/>
      <c r="X1" s="67"/>
      <c r="Y1" s="67" t="s">
        <v>5</v>
      </c>
      <c r="Z1" s="67"/>
      <c r="AA1" s="67"/>
      <c r="AB1" s="67"/>
      <c r="AC1" s="67" t="s">
        <v>6</v>
      </c>
      <c r="AD1" s="67"/>
      <c r="AE1" s="67"/>
      <c r="AF1" s="67"/>
      <c r="AG1" s="67" t="s">
        <v>7</v>
      </c>
      <c r="AH1" s="67"/>
      <c r="AI1" s="67"/>
      <c r="AJ1" s="67"/>
      <c r="AK1" s="67" t="s">
        <v>8</v>
      </c>
      <c r="AL1" s="67"/>
      <c r="AM1" s="67"/>
      <c r="AN1" s="67"/>
      <c r="AO1" s="67" t="s">
        <v>9</v>
      </c>
      <c r="AP1" s="67"/>
      <c r="AQ1" s="67"/>
      <c r="AR1" s="67"/>
      <c r="AS1" s="67" t="s">
        <v>10</v>
      </c>
      <c r="AT1" s="67"/>
      <c r="AU1" s="67"/>
      <c r="AV1" s="67"/>
      <c r="AW1" s="67" t="s">
        <v>11</v>
      </c>
      <c r="AX1" s="67"/>
      <c r="AY1" s="67"/>
      <c r="AZ1" s="67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19MY E2UL LSY Gamma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2017-11-07T05:59:43Z</dcterms:modified>
</cp:coreProperties>
</file>